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源莱美23FW\TAJJBL81745翻单\4-24尾期\"/>
    </mc:Choice>
  </mc:AlternateContent>
  <xr:revisionPtr revIDLastSave="0" documentId="13_ncr:1_{1F46BC2D-9645-4AA2-B392-46AE212742B0}" xr6:coauthVersionLast="47" xr6:coauthVersionMax="47" xr10:uidLastSave="{00000000-0000-0000-0000-000000000000}"/>
  <bookViews>
    <workbookView xWindow="-120" yWindow="-120" windowWidth="20730" windowHeight="11160" tabRatio="830" activeTab="1" xr2:uid="{00000000-000D-0000-FFFF-FFFF00000000}"/>
  </bookViews>
  <sheets>
    <sheet name="尾期" sheetId="5" r:id="rId1"/>
    <sheet name="尾期尺寸表" sheetId="15" r:id="rId2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<sst xmlns="http://schemas.openxmlformats.org/spreadsheetml/2006/main" count="186" uniqueCount="120">
  <si>
    <t>订单类别</t>
  </si>
  <si>
    <t>生产工厂</t>
  </si>
  <si>
    <t>款号</t>
  </si>
  <si>
    <t>TAJJBL81745</t>
  </si>
  <si>
    <t>有</t>
  </si>
  <si>
    <t>无</t>
  </si>
  <si>
    <t>品名</t>
  </si>
  <si>
    <t>男式POLO短袖T恤</t>
  </si>
  <si>
    <t>色/号型数</t>
  </si>
  <si>
    <t>订单数量</t>
  </si>
  <si>
    <t>正</t>
  </si>
  <si>
    <t>误</t>
  </si>
  <si>
    <t>印、绣花</t>
  </si>
  <si>
    <t>洗水唛</t>
  </si>
  <si>
    <t>合格证</t>
  </si>
  <si>
    <t>缝纫用线</t>
  </si>
  <si>
    <t>S</t>
  </si>
  <si>
    <t>M</t>
  </si>
  <si>
    <t>L</t>
  </si>
  <si>
    <t>XL</t>
  </si>
  <si>
    <t>XXL</t>
  </si>
  <si>
    <t>XXXL</t>
  </si>
  <si>
    <t>②规格异常情况</t>
  </si>
  <si>
    <t>备注：</t>
  </si>
  <si>
    <t>检验部门</t>
  </si>
  <si>
    <t>查验时间</t>
  </si>
  <si>
    <t>工厂负责人</t>
  </si>
  <si>
    <t>QC规格测量表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</si>
  <si>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</si>
  <si>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</si>
  <si>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</si>
  <si>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</si>
  <si>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</si>
  <si>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</si>
  <si>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</si>
  <si>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</si>
  <si>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</si>
  <si>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</si>
  <si>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</si>
  <si>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</si>
  <si>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</si>
  <si>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</si>
  <si>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</si>
  <si>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</si>
  <si>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</si>
  <si>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</si>
  <si>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</si>
  <si>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</si>
  <si>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</si>
  <si>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</si>
  <si>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</si>
  <si>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</si>
  <si>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</si>
  <si>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</si>
  <si>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</si>
  <si>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</si>
  <si>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</si>
  <si>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</si>
  <si>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</si>
  <si>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</si>
  <si>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</si>
  <si>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</si>
  <si>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</si>
  <si>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</si>
  <si>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</si>
  <si>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</si>
  <si>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</si>
  <si>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</si>
  <si>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</si>
  <si>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</si>
  <si>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</si>
  <si>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</si>
  <si>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</si>
  <si>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</si>
  <si>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</si>
  <si>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</si>
  <si>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</si>
  <si>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</si>
  <si>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</si>
  <si>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</si>
  <si>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</si>
  <si>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</si>
  <si>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</si>
  <si>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</si>
  <si>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</si>
  <si>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</si>
  <si>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</si>
  <si>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</si>
  <si>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藏蓝</t>
    <phoneticPr fontId="15" type="noConversion"/>
  </si>
  <si>
    <t>+0</t>
    <phoneticPr fontId="15" type="noConversion"/>
  </si>
  <si>
    <t>-1</t>
    <phoneticPr fontId="15" type="noConversion"/>
  </si>
  <si>
    <t>-0.3</t>
    <phoneticPr fontId="15" type="noConversion"/>
  </si>
  <si>
    <t>-0.5</t>
    <phoneticPr fontId="15" type="noConversion"/>
  </si>
  <si>
    <t>-2</t>
    <phoneticPr fontId="15" type="noConversion"/>
  </si>
  <si>
    <t>+1</t>
    <phoneticPr fontId="15" type="noConversion"/>
  </si>
  <si>
    <t>-0.8</t>
    <phoneticPr fontId="15" type="noConversion"/>
  </si>
  <si>
    <t>黑色</t>
    <phoneticPr fontId="15" type="noConversion"/>
  </si>
  <si>
    <t>-0.2</t>
    <phoneticPr fontId="15" type="noConversion"/>
  </si>
  <si>
    <t>-0.4</t>
    <phoneticPr fontId="15" type="noConversion"/>
  </si>
  <si>
    <t>+0.5</t>
    <phoneticPr fontId="15" type="noConversion"/>
  </si>
  <si>
    <t>TAJJBL81745</t>
    <phoneticPr fontId="15" type="noConversion"/>
  </si>
  <si>
    <t>男士Polo短袖T恤</t>
    <phoneticPr fontId="15" type="noConversion"/>
  </si>
  <si>
    <t>大货首件未洗水，已经要求洗水测试</t>
    <phoneticPr fontId="15" type="noConversion"/>
  </si>
  <si>
    <t>李波</t>
    <phoneticPr fontId="15" type="noConversion"/>
  </si>
  <si>
    <t>张超</t>
    <phoneticPr fontId="15" type="noConversion"/>
  </si>
  <si>
    <t>天津</t>
    <phoneticPr fontId="15" type="noConversion"/>
  </si>
  <si>
    <t>尺寸在公差范围内。</t>
    <phoneticPr fontId="15" type="noConversion"/>
  </si>
  <si>
    <t>佛山航宇达</t>
    <phoneticPr fontId="15" type="noConversion"/>
  </si>
  <si>
    <t>齐色齐号抽验共抽验125件</t>
    <phoneticPr fontId="15" type="noConversion"/>
  </si>
  <si>
    <t>按照AQL2.5标准抽验125件，</t>
    <phoneticPr fontId="15" type="noConversion"/>
  </si>
  <si>
    <t>+0.3</t>
    <phoneticPr fontId="15" type="noConversion"/>
  </si>
  <si>
    <t>+0.6</t>
    <phoneticPr fontId="15" type="noConversion"/>
  </si>
  <si>
    <t>+0.4</t>
    <phoneticPr fontId="15" type="noConversion"/>
  </si>
  <si>
    <t>+1.5</t>
    <phoneticPr fontId="15" type="noConversion"/>
  </si>
  <si>
    <t>+0.7</t>
    <phoneticPr fontId="15" type="noConversion"/>
  </si>
  <si>
    <t>内里线头1件</t>
    <phoneticPr fontId="15" type="noConversion"/>
  </si>
  <si>
    <t>印花重影1</t>
    <phoneticPr fontId="15" type="noConversion"/>
  </si>
  <si>
    <t>电商（翻单）</t>
    <phoneticPr fontId="15" type="noConversion"/>
  </si>
  <si>
    <t>冷木灰</t>
    <phoneticPr fontId="15" type="noConversion"/>
  </si>
  <si>
    <t>门襟不平直2件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</si>
</sst>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 x14ac:knownFonts="1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8" fillId="0" borderId="0"/>
    <xf numFmtId="0" fontId="3" fillId="0" borderId="0">
      <alignment vertical="center"/>
    </xf>
  </cellStyleXfs>
  <cellXfs count="148">
    <xf numFmtId="0" fontId="0" fillId="0" borderId="0" xfId="0"/>
    <xf numFmtId="0" fontId="4" fillId="2" borderId="4" xfId="2" applyFont="1" applyFill="1" applyBorder="1" applyAlignment="1">
      <alignment horizontal="left" vertical="center"/>
    </xf>
    <xf numFmtId="0" fontId="4" fillId="2" borderId="5" xfId="2" applyFont="1" applyFill="1" applyBorder="1">
      <alignment vertical="center"/>
    </xf>
    <xf numFmtId="176" fontId="0" fillId="2" borderId="1" xfId="0" applyNumberForma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49" fontId="5" fillId="2" borderId="1" xfId="4" applyNumberFormat="1" applyFont="1" applyFill="1" applyBorder="1" applyAlignment="1">
      <alignment horizontal="center" vertical="center"/>
    </xf>
    <xf numFmtId="0" fontId="4" fillId="2" borderId="0" xfId="3" applyFont="1" applyFill="1"/>
    <xf numFmtId="0" fontId="5" fillId="2" borderId="0" xfId="3" applyFont="1" applyFill="1"/>
    <xf numFmtId="0" fontId="0" fillId="2" borderId="0" xfId="4" applyFont="1" applyFill="1">
      <alignment vertical="center"/>
    </xf>
    <xf numFmtId="0" fontId="4" fillId="2" borderId="5" xfId="2" applyFont="1" applyFill="1" applyBorder="1" applyAlignment="1">
      <alignment horizontal="left" vertical="center"/>
    </xf>
    <xf numFmtId="49" fontId="5" fillId="2" borderId="2" xfId="4" applyNumberFormat="1" applyFont="1" applyFill="1" applyBorder="1" applyAlignment="1">
      <alignment horizontal="center" vertical="center"/>
    </xf>
    <xf numFmtId="14" fontId="4" fillId="2" borderId="0" xfId="3" applyNumberFormat="1" applyFont="1" applyFill="1"/>
    <xf numFmtId="0" fontId="8" fillId="0" borderId="0" xfId="2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>
      <alignment vertical="center"/>
    </xf>
    <xf numFmtId="0" fontId="10" fillId="0" borderId="14" xfId="2" applyFont="1" applyBorder="1">
      <alignment vertical="center"/>
    </xf>
    <xf numFmtId="0" fontId="10" fillId="0" borderId="15" xfId="2" applyFont="1" applyBorder="1">
      <alignment vertical="center"/>
    </xf>
    <xf numFmtId="0" fontId="10" fillId="0" borderId="14" xfId="2" applyFont="1" applyBorder="1" applyAlignment="1">
      <alignment horizontal="left" vertical="center"/>
    </xf>
    <xf numFmtId="0" fontId="7" fillId="0" borderId="15" xfId="2" applyFont="1" applyBorder="1" applyAlignment="1">
      <alignment horizontal="right" vertical="center"/>
    </xf>
    <xf numFmtId="0" fontId="10" fillId="0" borderId="15" xfId="2" applyFont="1" applyBorder="1" applyAlignment="1">
      <alignment horizontal="left" vertical="center"/>
    </xf>
    <xf numFmtId="0" fontId="10" fillId="0" borderId="16" xfId="2" applyFont="1" applyBorder="1">
      <alignment vertical="center"/>
    </xf>
    <xf numFmtId="0" fontId="10" fillId="0" borderId="17" xfId="2" applyFont="1" applyBorder="1">
      <alignment vertical="center"/>
    </xf>
    <xf numFmtId="0" fontId="2" fillId="0" borderId="17" xfId="2" applyFont="1" applyBorder="1">
      <alignment vertical="center"/>
    </xf>
    <xf numFmtId="0" fontId="2" fillId="0" borderId="17" xfId="2" applyFont="1" applyBorder="1" applyAlignment="1">
      <alignment horizontal="left" vertical="center"/>
    </xf>
    <xf numFmtId="0" fontId="10" fillId="0" borderId="0" xfId="2" applyFont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left" vertical="center"/>
    </xf>
    <xf numFmtId="0" fontId="10" fillId="0" borderId="12" xfId="2" applyFont="1" applyBorder="1">
      <alignment vertical="center"/>
    </xf>
    <xf numFmtId="0" fontId="2" fillId="0" borderId="15" xfId="2" applyFont="1" applyBorder="1" applyAlignment="1">
      <alignment horizontal="left" vertical="center"/>
    </xf>
    <xf numFmtId="0" fontId="2" fillId="0" borderId="15" xfId="2" applyFont="1" applyBorder="1">
      <alignment vertical="center"/>
    </xf>
    <xf numFmtId="0" fontId="10" fillId="0" borderId="13" xfId="2" applyFont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58" fontId="2" fillId="0" borderId="17" xfId="2" applyNumberFormat="1" applyFont="1" applyBorder="1">
      <alignment vertical="center"/>
    </xf>
    <xf numFmtId="0" fontId="2" fillId="0" borderId="29" xfId="2" applyFont="1" applyBorder="1" applyAlignment="1">
      <alignment horizontal="left" vertical="center"/>
    </xf>
    <xf numFmtId="0" fontId="2" fillId="0" borderId="30" xfId="2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2" borderId="36" xfId="4" applyNumberFormat="1" applyFont="1" applyFill="1" applyBorder="1" applyAlignment="1">
      <alignment horizontal="center" vertical="center"/>
    </xf>
    <xf numFmtId="49" fontId="5" fillId="2" borderId="37" xfId="3" applyNumberFormat="1" applyFont="1" applyFill="1" applyBorder="1" applyAlignment="1">
      <alignment horizontal="center"/>
    </xf>
    <xf numFmtId="49" fontId="5" fillId="2" borderId="39" xfId="3" applyNumberFormat="1" applyFont="1" applyFill="1" applyBorder="1" applyAlignment="1">
      <alignment horizontal="center"/>
    </xf>
    <xf numFmtId="49" fontId="5" fillId="2" borderId="40" xfId="3" applyNumberFormat="1" applyFont="1" applyFill="1" applyBorder="1" applyAlignment="1">
      <alignment horizontal="center"/>
    </xf>
    <xf numFmtId="0" fontId="16" fillId="2" borderId="1" xfId="4" applyFont="1" applyFill="1" applyBorder="1" applyAlignment="1">
      <alignment horizontal="center" vertical="center"/>
    </xf>
    <xf numFmtId="49" fontId="16" fillId="2" borderId="1" xfId="4" applyNumberFormat="1" applyFont="1" applyFill="1" applyBorder="1" applyAlignment="1">
      <alignment horizontal="center" vertical="center"/>
    </xf>
    <xf numFmtId="49" fontId="17" fillId="2" borderId="1" xfId="4" applyNumberFormat="1" applyFont="1" applyFill="1" applyBorder="1" applyAlignment="1">
      <alignment horizontal="center" vertical="center"/>
    </xf>
    <xf numFmtId="49" fontId="17" fillId="2" borderId="38" xfId="4" applyNumberFormat="1" applyFont="1" applyFill="1" applyBorder="1" applyAlignment="1">
      <alignment horizontal="center" vertical="center"/>
    </xf>
    <xf numFmtId="0" fontId="14" fillId="2" borderId="0" xfId="4" applyFont="1" applyFill="1">
      <alignment vertical="center"/>
    </xf>
    <xf numFmtId="49" fontId="17" fillId="2" borderId="3" xfId="3" applyNumberFormat="1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 vertical="center"/>
    </xf>
    <xf numFmtId="49" fontId="16" fillId="2" borderId="10" xfId="4" applyNumberFormat="1" applyFont="1" applyFill="1" applyBorder="1" applyAlignment="1">
      <alignment horizontal="center" vertical="center"/>
    </xf>
    <xf numFmtId="49" fontId="17" fillId="2" borderId="34" xfId="4" applyNumberFormat="1" applyFont="1" applyFill="1" applyBorder="1" applyAlignment="1">
      <alignment horizontal="center" vertical="center"/>
    </xf>
    <xf numFmtId="49" fontId="16" fillId="2" borderId="8" xfId="4" applyNumberFormat="1" applyFont="1" applyFill="1" applyBorder="1" applyAlignment="1">
      <alignment horizontal="center" vertical="center"/>
    </xf>
    <xf numFmtId="49" fontId="17" fillId="2" borderId="35" xfId="4" applyNumberFormat="1" applyFont="1" applyFill="1" applyBorder="1" applyAlignment="1">
      <alignment horizontal="center" vertical="center"/>
    </xf>
    <xf numFmtId="49" fontId="17" fillId="2" borderId="8" xfId="4" applyNumberFormat="1" applyFont="1" applyFill="1" applyBorder="1" applyAlignment="1">
      <alignment horizontal="center" vertical="center"/>
    </xf>
    <xf numFmtId="49" fontId="17" fillId="2" borderId="2" xfId="4" applyNumberFormat="1" applyFont="1" applyFill="1" applyBorder="1" applyAlignment="1">
      <alignment horizontal="center" vertical="center"/>
    </xf>
    <xf numFmtId="49" fontId="16" fillId="2" borderId="2" xfId="4" applyNumberFormat="1" applyFont="1" applyFill="1" applyBorder="1" applyAlignment="1">
      <alignment horizontal="center" vertical="center"/>
    </xf>
    <xf numFmtId="0" fontId="19" fillId="0" borderId="13" xfId="2" applyFont="1" applyBorder="1">
      <alignment vertical="center"/>
    </xf>
    <xf numFmtId="0" fontId="19" fillId="0" borderId="17" xfId="2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7" fillId="2" borderId="0" xfId="3" applyFont="1" applyFill="1"/>
    <xf numFmtId="0" fontId="10" fillId="0" borderId="15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2" fillId="0" borderId="17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2" fillId="0" borderId="21" xfId="2" applyFont="1" applyBorder="1" applyAlignment="1">
      <alignment horizontal="left" vertical="center"/>
    </xf>
    <xf numFmtId="0" fontId="2" fillId="0" borderId="32" xfId="2" applyFont="1" applyBorder="1" applyAlignment="1">
      <alignment horizontal="left" vertical="center"/>
    </xf>
    <xf numFmtId="0" fontId="2" fillId="0" borderId="25" xfId="2" applyFont="1" applyBorder="1" applyAlignment="1">
      <alignment horizontal="left" vertical="center"/>
    </xf>
    <xf numFmtId="0" fontId="2" fillId="0" borderId="26" xfId="2" applyFont="1" applyBorder="1" applyAlignment="1">
      <alignment horizontal="left" vertical="center"/>
    </xf>
    <xf numFmtId="0" fontId="2" fillId="0" borderId="33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0" fontId="10" fillId="0" borderId="15" xfId="2" applyFont="1" applyBorder="1" applyAlignment="1">
      <alignment horizontal="center" vertical="center"/>
    </xf>
    <xf numFmtId="0" fontId="10" fillId="0" borderId="20" xfId="2" applyFont="1" applyBorder="1" applyAlignment="1">
      <alignment horizontal="left" vertical="center"/>
    </xf>
    <xf numFmtId="0" fontId="10" fillId="0" borderId="27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8" fillId="0" borderId="22" xfId="2" applyBorder="1" applyAlignment="1">
      <alignment horizontal="left" vertical="center"/>
    </xf>
    <xf numFmtId="0" fontId="8" fillId="0" borderId="21" xfId="2" applyBorder="1" applyAlignment="1">
      <alignment horizontal="left" vertical="center"/>
    </xf>
    <xf numFmtId="0" fontId="8" fillId="0" borderId="32" xfId="2" applyBorder="1" applyAlignment="1">
      <alignment horizontal="left" vertical="center"/>
    </xf>
    <xf numFmtId="0" fontId="2" fillId="0" borderId="22" xfId="2" applyFont="1" applyBorder="1" applyAlignment="1">
      <alignment horizontal="left" vertical="center"/>
    </xf>
    <xf numFmtId="0" fontId="8" fillId="0" borderId="17" xfId="2" applyBorder="1" applyAlignment="1">
      <alignment horizontal="center" vertical="center"/>
    </xf>
    <xf numFmtId="0" fontId="8" fillId="0" borderId="30" xfId="2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1" xfId="2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 wrapText="1"/>
    </xf>
    <xf numFmtId="0" fontId="2" fillId="0" borderId="15" xfId="2" applyFont="1" applyBorder="1" applyAlignment="1">
      <alignment horizontal="left" vertical="center" wrapText="1"/>
    </xf>
    <xf numFmtId="0" fontId="2" fillId="0" borderId="29" xfId="2" applyFont="1" applyBorder="1" applyAlignment="1">
      <alignment horizontal="left" vertical="center" wrapText="1"/>
    </xf>
    <xf numFmtId="0" fontId="10" fillId="0" borderId="29" xfId="2" applyFont="1" applyBorder="1" applyAlignment="1">
      <alignment horizontal="center" vertical="center"/>
    </xf>
    <xf numFmtId="0" fontId="6" fillId="0" borderId="22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6" fillId="0" borderId="32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2" fillId="0" borderId="15" xfId="2" applyFont="1" applyBorder="1" applyAlignment="1">
      <alignment horizontal="left" vertical="center"/>
    </xf>
    <xf numFmtId="0" fontId="2" fillId="0" borderId="29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7" xfId="2" applyFont="1" applyBorder="1" applyAlignment="1">
      <alignment horizontal="right" vertical="center"/>
    </xf>
    <xf numFmtId="0" fontId="10" fillId="0" borderId="17" xfId="2" applyFont="1" applyBorder="1" applyAlignment="1">
      <alignment horizontal="left" vertical="center"/>
    </xf>
    <xf numFmtId="0" fontId="9" fillId="0" borderId="11" xfId="2" applyFont="1" applyBorder="1" applyAlignment="1">
      <alignment horizontal="center" vertical="top"/>
    </xf>
    <xf numFmtId="0" fontId="18" fillId="0" borderId="1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58" fontId="2" fillId="0" borderId="15" xfId="2" applyNumberFormat="1" applyFont="1" applyBorder="1" applyAlignment="1">
      <alignment horizontal="center" vertical="center"/>
    </xf>
    <xf numFmtId="0" fontId="4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5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5" fillId="2" borderId="41" xfId="3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0" fillId="2" borderId="0" xfId="4" applyFont="1" applyFill="1" applyBorder="1">
      <alignment vertical="center"/>
    </xf>
    <xf numFmtId="0" fontId="0" fillId="2" borderId="0" xfId="4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2" borderId="0" xfId="3" applyFont="1" applyFill="1" applyBorder="1"/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zoomScaleNormal="100" zoomScalePageLayoutView="125" workbookViewId="0">
      <selection activeCell="L31" sqref="L31"/>
    </sheetView>
  </sheetViews>
  <sheetFormatPr defaultColWidth="10.125" defaultRowHeight="14.25" x14ac:dyDescent="0.15"/>
  <cols>
    <col min="1" max="1" width="9.625" style="13" customWidth="1"/>
    <col min="2" max="2" width="11.125" style="13" customWidth="1"/>
    <col min="3" max="3" width="9.125" style="13" customWidth="1"/>
    <col min="4" max="4" width="9.5" style="13" customWidth="1"/>
    <col min="5" max="5" width="9.125" style="13" customWidth="1"/>
    <col min="6" max="6" width="10.375" style="13" customWidth="1"/>
    <col min="7" max="7" width="9.5" style="13" customWidth="1"/>
    <col min="8" max="8" width="9.125" style="13" customWidth="1"/>
    <col min="9" max="9" width="8.125" style="13" customWidth="1"/>
    <col min="10" max="10" width="10.5" style="13" customWidth="1"/>
    <col min="11" max="11" width="12.125" style="13" customWidth="1"/>
    <col min="12" max="16384" width="10.125" style="13"/>
  </cols>
  <sheetData>
    <row r="1" spans="1:11" ht="25.5" x14ac:dyDescent="0.15">
      <c r="A1" s="118" t="s">
        <v>41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15">
      <c r="A2" s="14" t="s">
        <v>0</v>
      </c>
      <c r="B2" s="119" t="s">
        <v>117</v>
      </c>
      <c r="C2" s="120"/>
      <c r="D2" s="15" t="s">
        <v>2</v>
      </c>
      <c r="E2" s="58" t="s">
        <v>100</v>
      </c>
      <c r="F2" s="16" t="s">
        <v>42</v>
      </c>
      <c r="G2" s="121" t="s">
        <v>101</v>
      </c>
      <c r="H2" s="122"/>
      <c r="I2" s="32" t="s">
        <v>1</v>
      </c>
      <c r="J2" s="121" t="s">
        <v>107</v>
      </c>
      <c r="K2" s="123"/>
    </row>
    <row r="3" spans="1:11" x14ac:dyDescent="0.15">
      <c r="A3" s="17" t="s">
        <v>9</v>
      </c>
      <c r="B3" s="124">
        <v>2500</v>
      </c>
      <c r="C3" s="115"/>
      <c r="D3" s="18" t="s">
        <v>43</v>
      </c>
      <c r="E3" s="125">
        <v>45046</v>
      </c>
      <c r="F3" s="114"/>
      <c r="G3" s="114"/>
      <c r="H3" s="79" t="s">
        <v>44</v>
      </c>
      <c r="I3" s="79"/>
      <c r="J3" s="79"/>
      <c r="K3" s="97"/>
    </row>
    <row r="4" spans="1:11" x14ac:dyDescent="0.15">
      <c r="A4" s="19" t="s">
        <v>8</v>
      </c>
      <c r="B4" s="20">
        <v>3</v>
      </c>
      <c r="C4" s="20">
        <v>6</v>
      </c>
      <c r="D4" s="21" t="s">
        <v>45</v>
      </c>
      <c r="E4" s="113" t="s">
        <v>105</v>
      </c>
      <c r="F4" s="114"/>
      <c r="G4" s="114"/>
      <c r="H4" s="63" t="s">
        <v>46</v>
      </c>
      <c r="I4" s="63"/>
      <c r="J4" s="30" t="s">
        <v>4</v>
      </c>
      <c r="K4" s="35" t="s">
        <v>5</v>
      </c>
    </row>
    <row r="5" spans="1:11" x14ac:dyDescent="0.15">
      <c r="A5" s="19" t="s">
        <v>47</v>
      </c>
      <c r="B5" s="115">
        <v>1</v>
      </c>
      <c r="C5" s="115"/>
      <c r="D5" s="18" t="s">
        <v>48</v>
      </c>
      <c r="E5" s="18" t="s">
        <v>49</v>
      </c>
      <c r="F5" s="18" t="s">
        <v>50</v>
      </c>
      <c r="G5" s="18" t="s">
        <v>51</v>
      </c>
      <c r="H5" s="63" t="s">
        <v>52</v>
      </c>
      <c r="I5" s="63"/>
      <c r="J5" s="30" t="s">
        <v>4</v>
      </c>
      <c r="K5" s="35" t="s">
        <v>5</v>
      </c>
    </row>
    <row r="6" spans="1:11" x14ac:dyDescent="0.15">
      <c r="A6" s="22" t="s">
        <v>53</v>
      </c>
      <c r="B6" s="116">
        <v>125</v>
      </c>
      <c r="C6" s="116"/>
      <c r="D6" s="23" t="s">
        <v>54</v>
      </c>
      <c r="E6" s="24"/>
      <c r="F6" s="25">
        <v>2500</v>
      </c>
      <c r="G6" s="23"/>
      <c r="H6" s="117" t="s">
        <v>55</v>
      </c>
      <c r="I6" s="117"/>
      <c r="J6" s="25" t="s">
        <v>4</v>
      </c>
      <c r="K6" s="36" t="s">
        <v>5</v>
      </c>
    </row>
    <row r="7" spans="1:11" x14ac:dyDescent="0.15">
      <c r="A7" s="26"/>
      <c r="B7" s="27"/>
      <c r="C7" s="27"/>
      <c r="D7" s="26"/>
      <c r="E7" s="27"/>
      <c r="F7" s="28"/>
      <c r="G7" s="26"/>
      <c r="H7" s="28"/>
      <c r="I7" s="27"/>
      <c r="J7" s="27"/>
      <c r="K7" s="27"/>
    </row>
    <row r="8" spans="1:11" x14ac:dyDescent="0.15">
      <c r="A8" s="29" t="s">
        <v>56</v>
      </c>
      <c r="B8" s="16" t="s">
        <v>57</v>
      </c>
      <c r="C8" s="16" t="s">
        <v>58</v>
      </c>
      <c r="D8" s="16" t="s">
        <v>59</v>
      </c>
      <c r="E8" s="16" t="s">
        <v>60</v>
      </c>
      <c r="F8" s="16" t="s">
        <v>61</v>
      </c>
      <c r="G8" s="107"/>
      <c r="H8" s="108"/>
      <c r="I8" s="108"/>
      <c r="J8" s="108"/>
      <c r="K8" s="109"/>
    </row>
    <row r="9" spans="1:11" x14ac:dyDescent="0.15">
      <c r="A9" s="65" t="s">
        <v>62</v>
      </c>
      <c r="B9" s="63"/>
      <c r="C9" s="30" t="s">
        <v>4</v>
      </c>
      <c r="D9" s="30" t="s">
        <v>5</v>
      </c>
      <c r="E9" s="18" t="s">
        <v>63</v>
      </c>
      <c r="F9" s="31" t="s">
        <v>64</v>
      </c>
      <c r="G9" s="110"/>
      <c r="H9" s="111"/>
      <c r="I9" s="111"/>
      <c r="J9" s="111"/>
      <c r="K9" s="112"/>
    </row>
    <row r="10" spans="1:11" x14ac:dyDescent="0.15">
      <c r="A10" s="65" t="s">
        <v>65</v>
      </c>
      <c r="B10" s="63"/>
      <c r="C10" s="30" t="s">
        <v>4</v>
      </c>
      <c r="D10" s="30" t="s">
        <v>5</v>
      </c>
      <c r="E10" s="18" t="s">
        <v>66</v>
      </c>
      <c r="F10" s="31" t="s">
        <v>67</v>
      </c>
      <c r="G10" s="110" t="s">
        <v>68</v>
      </c>
      <c r="H10" s="111"/>
      <c r="I10" s="111"/>
      <c r="J10" s="111"/>
      <c r="K10" s="112"/>
    </row>
    <row r="11" spans="1:11" x14ac:dyDescent="0.15">
      <c r="A11" s="98" t="s">
        <v>40</v>
      </c>
      <c r="B11" s="99"/>
      <c r="C11" s="99"/>
      <c r="D11" s="99"/>
      <c r="E11" s="99"/>
      <c r="F11" s="99"/>
      <c r="G11" s="99"/>
      <c r="H11" s="99"/>
      <c r="I11" s="99"/>
      <c r="J11" s="99"/>
      <c r="K11" s="100"/>
    </row>
    <row r="12" spans="1:11" x14ac:dyDescent="0.15">
      <c r="A12" s="17" t="s">
        <v>13</v>
      </c>
      <c r="B12" s="30" t="s">
        <v>10</v>
      </c>
      <c r="C12" s="30" t="s">
        <v>11</v>
      </c>
      <c r="D12" s="31"/>
      <c r="E12" s="18" t="s">
        <v>12</v>
      </c>
      <c r="F12" s="30" t="s">
        <v>10</v>
      </c>
      <c r="G12" s="30" t="s">
        <v>11</v>
      </c>
      <c r="H12" s="30"/>
      <c r="I12" s="18" t="s">
        <v>69</v>
      </c>
      <c r="J12" s="30" t="s">
        <v>10</v>
      </c>
      <c r="K12" s="35" t="s">
        <v>11</v>
      </c>
    </row>
    <row r="13" spans="1:11" x14ac:dyDescent="0.15">
      <c r="A13" s="17" t="s">
        <v>14</v>
      </c>
      <c r="B13" s="30" t="s">
        <v>10</v>
      </c>
      <c r="C13" s="30" t="s">
        <v>11</v>
      </c>
      <c r="D13" s="31"/>
      <c r="E13" s="18" t="s">
        <v>15</v>
      </c>
      <c r="F13" s="30" t="s">
        <v>10</v>
      </c>
      <c r="G13" s="30" t="s">
        <v>11</v>
      </c>
      <c r="H13" s="30"/>
      <c r="I13" s="18" t="s">
        <v>70</v>
      </c>
      <c r="J13" s="30" t="s">
        <v>10</v>
      </c>
      <c r="K13" s="35" t="s">
        <v>11</v>
      </c>
    </row>
    <row r="14" spans="1:11" x14ac:dyDescent="0.15">
      <c r="A14" s="22" t="s">
        <v>71</v>
      </c>
      <c r="B14" s="25" t="s">
        <v>10</v>
      </c>
      <c r="C14" s="25" t="s">
        <v>11</v>
      </c>
      <c r="D14" s="24"/>
      <c r="E14" s="23" t="s">
        <v>72</v>
      </c>
      <c r="F14" s="25" t="s">
        <v>10</v>
      </c>
      <c r="G14" s="25" t="s">
        <v>11</v>
      </c>
      <c r="H14" s="25"/>
      <c r="I14" s="23" t="s">
        <v>73</v>
      </c>
      <c r="J14" s="25" t="s">
        <v>10</v>
      </c>
      <c r="K14" s="36" t="s">
        <v>11</v>
      </c>
    </row>
    <row r="15" spans="1:11" x14ac:dyDescent="0.15">
      <c r="A15" s="26" t="s">
        <v>102</v>
      </c>
      <c r="B15" s="28"/>
      <c r="C15" s="28"/>
      <c r="D15" s="27"/>
      <c r="E15" s="26"/>
      <c r="F15" s="28"/>
      <c r="G15" s="28"/>
      <c r="H15" s="28"/>
      <c r="I15" s="26"/>
      <c r="J15" s="28"/>
      <c r="K15" s="28"/>
    </row>
    <row r="16" spans="1:11" x14ac:dyDescent="0.15">
      <c r="A16" s="101" t="s">
        <v>74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3"/>
    </row>
    <row r="17" spans="1:11" x14ac:dyDescent="0.15">
      <c r="A17" s="65" t="s">
        <v>75</v>
      </c>
      <c r="B17" s="63"/>
      <c r="C17" s="63"/>
      <c r="D17" s="63"/>
      <c r="E17" s="63"/>
      <c r="F17" s="63"/>
      <c r="G17" s="63"/>
      <c r="H17" s="63"/>
      <c r="I17" s="63"/>
      <c r="J17" s="63"/>
      <c r="K17" s="64"/>
    </row>
    <row r="18" spans="1:11" x14ac:dyDescent="0.15">
      <c r="A18" s="65" t="s">
        <v>76</v>
      </c>
      <c r="B18" s="63"/>
      <c r="C18" s="63"/>
      <c r="D18" s="63"/>
      <c r="E18" s="63"/>
      <c r="F18" s="63"/>
      <c r="G18" s="63"/>
      <c r="H18" s="63"/>
      <c r="I18" s="63"/>
      <c r="J18" s="63"/>
      <c r="K18" s="64"/>
    </row>
    <row r="19" spans="1:11" x14ac:dyDescent="0.15">
      <c r="A19" s="104" t="s">
        <v>108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6"/>
    </row>
    <row r="20" spans="1:11" x14ac:dyDescent="0.15">
      <c r="A20" s="87"/>
      <c r="B20" s="71"/>
      <c r="C20" s="71"/>
      <c r="D20" s="71"/>
      <c r="E20" s="71"/>
      <c r="F20" s="71"/>
      <c r="G20" s="71"/>
      <c r="H20" s="71"/>
      <c r="I20" s="71"/>
      <c r="J20" s="71"/>
      <c r="K20" s="72"/>
    </row>
    <row r="21" spans="1:11" x14ac:dyDescent="0.15">
      <c r="A21" s="87"/>
      <c r="B21" s="71"/>
      <c r="C21" s="71"/>
      <c r="D21" s="71"/>
      <c r="E21" s="71"/>
      <c r="F21" s="71"/>
      <c r="G21" s="71"/>
      <c r="H21" s="71"/>
      <c r="I21" s="71"/>
      <c r="J21" s="71"/>
      <c r="K21" s="72"/>
    </row>
    <row r="22" spans="1:11" x14ac:dyDescent="0.15">
      <c r="A22" s="87"/>
      <c r="B22" s="71"/>
      <c r="C22" s="71"/>
      <c r="D22" s="71"/>
      <c r="E22" s="71"/>
      <c r="F22" s="71"/>
      <c r="G22" s="71"/>
      <c r="H22" s="71"/>
      <c r="I22" s="71"/>
      <c r="J22" s="71"/>
      <c r="K22" s="72"/>
    </row>
    <row r="23" spans="1:11" x14ac:dyDescent="0.15">
      <c r="A23" s="94"/>
      <c r="B23" s="95"/>
      <c r="C23" s="95"/>
      <c r="D23" s="95"/>
      <c r="E23" s="95"/>
      <c r="F23" s="95"/>
      <c r="G23" s="95"/>
      <c r="H23" s="95"/>
      <c r="I23" s="95"/>
      <c r="J23" s="95"/>
      <c r="K23" s="96"/>
    </row>
    <row r="24" spans="1:11" x14ac:dyDescent="0.15">
      <c r="A24" s="65" t="s">
        <v>22</v>
      </c>
      <c r="B24" s="63"/>
      <c r="C24" s="30" t="s">
        <v>4</v>
      </c>
      <c r="D24" s="30" t="s">
        <v>5</v>
      </c>
      <c r="E24" s="79" t="s">
        <v>106</v>
      </c>
      <c r="F24" s="79"/>
      <c r="G24" s="79"/>
      <c r="H24" s="79"/>
      <c r="I24" s="79"/>
      <c r="J24" s="79"/>
      <c r="K24" s="97"/>
    </row>
    <row r="25" spans="1:11" x14ac:dyDescent="0.15">
      <c r="A25" s="33" t="s">
        <v>77</v>
      </c>
      <c r="B25" s="88"/>
      <c r="C25" s="88"/>
      <c r="D25" s="88"/>
      <c r="E25" s="88"/>
      <c r="F25" s="88"/>
      <c r="G25" s="88"/>
      <c r="H25" s="88"/>
      <c r="I25" s="88"/>
      <c r="J25" s="88"/>
      <c r="K25" s="89"/>
    </row>
    <row r="26" spans="1:11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1" ht="24" customHeight="1" x14ac:dyDescent="0.15">
      <c r="A27" s="91" t="s">
        <v>78</v>
      </c>
      <c r="B27" s="92"/>
      <c r="C27" s="92"/>
      <c r="D27" s="92"/>
      <c r="E27" s="92"/>
      <c r="F27" s="92"/>
      <c r="G27" s="92"/>
      <c r="H27" s="92"/>
      <c r="I27" s="92"/>
      <c r="J27" s="92"/>
      <c r="K27" s="93"/>
    </row>
    <row r="28" spans="1:11" ht="24" customHeight="1" x14ac:dyDescent="0.15">
      <c r="A28" s="70" t="s">
        <v>119</v>
      </c>
      <c r="B28" s="82"/>
      <c r="C28" s="82"/>
      <c r="D28" s="82"/>
      <c r="E28" s="82"/>
      <c r="F28" s="82"/>
      <c r="G28" s="82"/>
      <c r="H28" s="82"/>
      <c r="I28" s="82"/>
      <c r="J28" s="82"/>
      <c r="K28" s="83"/>
    </row>
    <row r="29" spans="1:11" ht="24" customHeight="1" x14ac:dyDescent="0.15">
      <c r="A29" s="70" t="s">
        <v>115</v>
      </c>
      <c r="B29" s="82"/>
      <c r="C29" s="82"/>
      <c r="D29" s="82"/>
      <c r="E29" s="82"/>
      <c r="F29" s="82"/>
      <c r="G29" s="82"/>
      <c r="H29" s="82"/>
      <c r="I29" s="82"/>
      <c r="J29" s="82"/>
      <c r="K29" s="83"/>
    </row>
    <row r="30" spans="1:11" ht="24" customHeight="1" x14ac:dyDescent="0.15">
      <c r="A30" s="70" t="s">
        <v>116</v>
      </c>
      <c r="B30" s="82"/>
      <c r="C30" s="82"/>
      <c r="D30" s="82"/>
      <c r="E30" s="82"/>
      <c r="F30" s="82"/>
      <c r="G30" s="82"/>
      <c r="H30" s="82"/>
      <c r="I30" s="82"/>
      <c r="J30" s="82"/>
      <c r="K30" s="83"/>
    </row>
    <row r="31" spans="1:11" ht="24" customHeight="1" x14ac:dyDescent="0.15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6"/>
    </row>
    <row r="32" spans="1:11" ht="24" customHeight="1" x14ac:dyDescent="0.15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6"/>
    </row>
    <row r="33" spans="1:11" ht="24" customHeight="1" x14ac:dyDescent="0.1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6"/>
    </row>
    <row r="34" spans="1:11" ht="24" customHeight="1" x14ac:dyDescent="0.15">
      <c r="A34" s="87"/>
      <c r="B34" s="71"/>
      <c r="C34" s="71"/>
      <c r="D34" s="71"/>
      <c r="E34" s="71"/>
      <c r="F34" s="71"/>
      <c r="G34" s="71"/>
      <c r="H34" s="71"/>
      <c r="I34" s="71"/>
      <c r="J34" s="71"/>
      <c r="K34" s="72"/>
    </row>
    <row r="35" spans="1:11" ht="24" customHeight="1" x14ac:dyDescent="0.15">
      <c r="A35" s="70"/>
      <c r="B35" s="71"/>
      <c r="C35" s="71"/>
      <c r="D35" s="71"/>
      <c r="E35" s="71"/>
      <c r="F35" s="71"/>
      <c r="G35" s="71"/>
      <c r="H35" s="71"/>
      <c r="I35" s="71"/>
      <c r="J35" s="71"/>
      <c r="K35" s="72"/>
    </row>
    <row r="36" spans="1:11" ht="23.1" customHeight="1" x14ac:dyDescent="0.15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5"/>
    </row>
    <row r="37" spans="1:11" ht="18.75" customHeight="1" x14ac:dyDescent="0.15">
      <c r="A37" s="76" t="s">
        <v>79</v>
      </c>
      <c r="B37" s="77"/>
      <c r="C37" s="77"/>
      <c r="D37" s="77"/>
      <c r="E37" s="77"/>
      <c r="F37" s="77"/>
      <c r="G37" s="77"/>
      <c r="H37" s="77"/>
      <c r="I37" s="77"/>
      <c r="J37" s="77"/>
      <c r="K37" s="78"/>
    </row>
    <row r="38" spans="1:11" ht="18.75" customHeight="1" x14ac:dyDescent="0.15">
      <c r="A38" s="65" t="s">
        <v>80</v>
      </c>
      <c r="B38" s="63"/>
      <c r="C38" s="63"/>
      <c r="D38" s="79" t="s">
        <v>81</v>
      </c>
      <c r="E38" s="79"/>
      <c r="F38" s="80" t="s">
        <v>82</v>
      </c>
      <c r="G38" s="81"/>
      <c r="H38" s="63" t="s">
        <v>83</v>
      </c>
      <c r="I38" s="63"/>
      <c r="J38" s="63" t="s">
        <v>84</v>
      </c>
      <c r="K38" s="64"/>
    </row>
    <row r="39" spans="1:11" ht="18.75" customHeight="1" x14ac:dyDescent="0.15">
      <c r="A39" s="19" t="s">
        <v>23</v>
      </c>
      <c r="B39" s="63" t="s">
        <v>85</v>
      </c>
      <c r="C39" s="63"/>
      <c r="D39" s="63"/>
      <c r="E39" s="63"/>
      <c r="F39" s="63"/>
      <c r="G39" s="63"/>
      <c r="H39" s="63"/>
      <c r="I39" s="63"/>
      <c r="J39" s="63"/>
      <c r="K39" s="64"/>
    </row>
    <row r="40" spans="1:11" ht="30.95" customHeight="1" x14ac:dyDescent="0.15">
      <c r="A40" s="65" t="s">
        <v>109</v>
      </c>
      <c r="B40" s="63"/>
      <c r="C40" s="63"/>
      <c r="D40" s="63"/>
      <c r="E40" s="63"/>
      <c r="F40" s="63"/>
      <c r="G40" s="63"/>
      <c r="H40" s="63"/>
      <c r="I40" s="63"/>
      <c r="J40" s="63"/>
      <c r="K40" s="64"/>
    </row>
    <row r="41" spans="1:11" ht="18.75" customHeight="1" x14ac:dyDescent="0.15">
      <c r="A41" s="65"/>
      <c r="B41" s="63"/>
      <c r="C41" s="63"/>
      <c r="D41" s="63"/>
      <c r="E41" s="63"/>
      <c r="F41" s="63"/>
      <c r="G41" s="63"/>
      <c r="H41" s="63"/>
      <c r="I41" s="63"/>
      <c r="J41" s="63"/>
      <c r="K41" s="64"/>
    </row>
    <row r="42" spans="1:11" ht="32.1" customHeight="1" x14ac:dyDescent="0.15">
      <c r="A42" s="22" t="s">
        <v>24</v>
      </c>
      <c r="B42" s="66" t="s">
        <v>86</v>
      </c>
      <c r="C42" s="66"/>
      <c r="D42" s="23" t="s">
        <v>87</v>
      </c>
      <c r="E42" s="59" t="s">
        <v>103</v>
      </c>
      <c r="F42" s="23" t="s">
        <v>25</v>
      </c>
      <c r="G42" s="34">
        <v>45040</v>
      </c>
      <c r="H42" s="67" t="s">
        <v>26</v>
      </c>
      <c r="I42" s="67"/>
      <c r="J42" s="68" t="s">
        <v>104</v>
      </c>
      <c r="K42" s="6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1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80" zoomScaleNormal="80" workbookViewId="0">
      <selection activeCell="K19" sqref="K19"/>
    </sheetView>
  </sheetViews>
  <sheetFormatPr defaultColWidth="9" defaultRowHeight="26.1" customHeight="1" x14ac:dyDescent="0.15"/>
  <cols>
    <col min="1" max="1" width="17.125" style="8" customWidth="1"/>
    <col min="2" max="7" width="9.375" style="8" customWidth="1"/>
    <col min="8" max="8" width="1.375" style="8" customWidth="1"/>
    <col min="9" max="9" width="16.5" style="8" customWidth="1"/>
    <col min="10" max="10" width="17" style="8" customWidth="1"/>
    <col min="11" max="11" width="18.5" style="8" customWidth="1"/>
    <col min="12" max="12" width="16.625" style="8" customWidth="1"/>
    <col min="13" max="13" width="14.125" style="8" customWidth="1"/>
    <col min="14" max="14" width="16.375" style="8" customWidth="1"/>
    <col min="15" max="16384" width="9" style="8"/>
  </cols>
  <sheetData>
    <row r="1" spans="1:14" ht="30" customHeight="1" thickBot="1" x14ac:dyDescent="0.2">
      <c r="A1" s="126" t="s">
        <v>27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29.1" customHeight="1" thickTop="1" x14ac:dyDescent="0.15">
      <c r="A2" s="1" t="s">
        <v>2</v>
      </c>
      <c r="B2" s="128" t="s">
        <v>3</v>
      </c>
      <c r="C2" s="128"/>
      <c r="D2" s="2" t="s">
        <v>6</v>
      </c>
      <c r="E2" s="128" t="s">
        <v>7</v>
      </c>
      <c r="F2" s="128"/>
      <c r="G2" s="128"/>
      <c r="H2" s="134"/>
      <c r="I2" s="10" t="s">
        <v>1</v>
      </c>
      <c r="J2" s="129" t="s">
        <v>107</v>
      </c>
      <c r="K2" s="128"/>
      <c r="L2" s="128"/>
      <c r="M2" s="128"/>
      <c r="N2" s="130"/>
    </row>
    <row r="3" spans="1:14" ht="29.1" customHeight="1" x14ac:dyDescent="0.15">
      <c r="A3" s="133" t="s">
        <v>28</v>
      </c>
      <c r="B3" s="131" t="s">
        <v>29</v>
      </c>
      <c r="C3" s="131"/>
      <c r="D3" s="131"/>
      <c r="E3" s="131"/>
      <c r="F3" s="131"/>
      <c r="G3" s="131"/>
      <c r="H3" s="135"/>
      <c r="I3" s="131" t="s">
        <v>30</v>
      </c>
      <c r="J3" s="131"/>
      <c r="K3" s="131"/>
      <c r="L3" s="131"/>
      <c r="M3" s="131"/>
      <c r="N3" s="132"/>
    </row>
    <row r="4" spans="1:14" ht="29.1" customHeight="1" x14ac:dyDescent="0.15">
      <c r="A4" s="133"/>
      <c r="B4" s="3" t="s">
        <v>16</v>
      </c>
      <c r="C4" s="3" t="s">
        <v>17</v>
      </c>
      <c r="D4" s="4" t="s">
        <v>18</v>
      </c>
      <c r="E4" s="3" t="s">
        <v>19</v>
      </c>
      <c r="F4" s="3" t="s">
        <v>20</v>
      </c>
      <c r="G4" s="3" t="s">
        <v>21</v>
      </c>
      <c r="H4" s="135"/>
      <c r="I4" s="3" t="s">
        <v>16</v>
      </c>
      <c r="J4" s="3" t="s">
        <v>17</v>
      </c>
      <c r="K4" s="4" t="s">
        <v>18</v>
      </c>
      <c r="L4" s="3" t="s">
        <v>19</v>
      </c>
      <c r="M4" s="3" t="s">
        <v>20</v>
      </c>
      <c r="N4" s="3" t="s">
        <v>21</v>
      </c>
    </row>
    <row r="5" spans="1:14" ht="29.1" customHeight="1" x14ac:dyDescent="0.15">
      <c r="A5" s="133"/>
      <c r="B5" s="5"/>
      <c r="C5" s="5"/>
      <c r="D5" s="4"/>
      <c r="E5" s="5"/>
      <c r="F5" s="5"/>
      <c r="G5" s="5"/>
      <c r="H5" s="135"/>
      <c r="I5" s="44" t="s">
        <v>88</v>
      </c>
      <c r="J5" s="44" t="s">
        <v>96</v>
      </c>
      <c r="K5" s="44" t="s">
        <v>118</v>
      </c>
      <c r="L5" s="44" t="s">
        <v>96</v>
      </c>
      <c r="M5" s="44" t="s">
        <v>88</v>
      </c>
      <c r="N5" s="50" t="s">
        <v>118</v>
      </c>
    </row>
    <row r="6" spans="1:14" ht="29.1" customHeight="1" x14ac:dyDescent="0.15">
      <c r="A6" s="60" t="s">
        <v>31</v>
      </c>
      <c r="B6" s="60">
        <f>C6-1</f>
        <v>67</v>
      </c>
      <c r="C6" s="60">
        <f>D6-2</f>
        <v>68</v>
      </c>
      <c r="D6" s="61">
        <v>70</v>
      </c>
      <c r="E6" s="60">
        <f>D6+2</f>
        <v>72</v>
      </c>
      <c r="F6" s="60">
        <f>E6+2</f>
        <v>74</v>
      </c>
      <c r="G6" s="60">
        <f>F6+1</f>
        <v>75</v>
      </c>
      <c r="H6" s="135"/>
      <c r="I6" s="45" t="s">
        <v>99</v>
      </c>
      <c r="J6" s="45" t="s">
        <v>110</v>
      </c>
      <c r="K6" s="45" t="s">
        <v>113</v>
      </c>
      <c r="L6" s="45" t="s">
        <v>110</v>
      </c>
      <c r="M6" s="45" t="s">
        <v>99</v>
      </c>
      <c r="N6" s="51" t="s">
        <v>89</v>
      </c>
    </row>
    <row r="7" spans="1:14" ht="29.1" customHeight="1" x14ac:dyDescent="0.15">
      <c r="A7" s="37" t="s">
        <v>32</v>
      </c>
      <c r="B7" s="37">
        <f t="shared" ref="B7:C8" si="0">C7-4</f>
        <v>100</v>
      </c>
      <c r="C7" s="37">
        <f t="shared" si="0"/>
        <v>104</v>
      </c>
      <c r="D7" s="38">
        <v>108</v>
      </c>
      <c r="E7" s="37">
        <f t="shared" ref="E7:E8" si="1">D7+4</f>
        <v>112</v>
      </c>
      <c r="F7" s="37">
        <f>E7+4</f>
        <v>116</v>
      </c>
      <c r="G7" s="37">
        <f t="shared" ref="G7:G8" si="2">F7+6</f>
        <v>122</v>
      </c>
      <c r="H7" s="135"/>
      <c r="I7" s="46" t="s">
        <v>89</v>
      </c>
      <c r="J7" s="46" t="s">
        <v>89</v>
      </c>
      <c r="K7" s="46" t="s">
        <v>89</v>
      </c>
      <c r="L7" s="46" t="s">
        <v>90</v>
      </c>
      <c r="M7" s="56" t="s">
        <v>90</v>
      </c>
      <c r="N7" s="52" t="s">
        <v>93</v>
      </c>
    </row>
    <row r="8" spans="1:14" ht="29.1" customHeight="1" x14ac:dyDescent="0.15">
      <c r="A8" s="37" t="s">
        <v>33</v>
      </c>
      <c r="B8" s="37">
        <f t="shared" si="0"/>
        <v>98</v>
      </c>
      <c r="C8" s="37">
        <f t="shared" si="0"/>
        <v>102</v>
      </c>
      <c r="D8" s="38">
        <v>106</v>
      </c>
      <c r="E8" s="37">
        <f t="shared" si="1"/>
        <v>110</v>
      </c>
      <c r="F8" s="37">
        <f>E8+5</f>
        <v>115</v>
      </c>
      <c r="G8" s="37">
        <f t="shared" si="2"/>
        <v>121</v>
      </c>
      <c r="H8" s="135"/>
      <c r="I8" s="45" t="s">
        <v>89</v>
      </c>
      <c r="J8" s="45" t="s">
        <v>90</v>
      </c>
      <c r="K8" s="45" t="s">
        <v>94</v>
      </c>
      <c r="L8" s="45" t="s">
        <v>90</v>
      </c>
      <c r="M8" s="57" t="s">
        <v>90</v>
      </c>
      <c r="N8" s="53" t="s">
        <v>90</v>
      </c>
    </row>
    <row r="9" spans="1:14" ht="29.1" customHeight="1" x14ac:dyDescent="0.15">
      <c r="A9" s="37" t="s">
        <v>34</v>
      </c>
      <c r="B9" s="37">
        <f>C9-1.2</f>
        <v>43.599999999999994</v>
      </c>
      <c r="C9" s="37">
        <f>D9-1.2</f>
        <v>44.8</v>
      </c>
      <c r="D9" s="38">
        <v>46</v>
      </c>
      <c r="E9" s="37">
        <f>D9+1.2</f>
        <v>47.2</v>
      </c>
      <c r="F9" s="37">
        <f>E9+1.2</f>
        <v>48.400000000000006</v>
      </c>
      <c r="G9" s="37">
        <f>F9+1.4</f>
        <v>49.800000000000004</v>
      </c>
      <c r="H9" s="135"/>
      <c r="I9" s="46" t="s">
        <v>89</v>
      </c>
      <c r="J9" s="46" t="s">
        <v>95</v>
      </c>
      <c r="K9" s="46" t="s">
        <v>99</v>
      </c>
      <c r="L9" s="46" t="s">
        <v>90</v>
      </c>
      <c r="M9" s="56" t="s">
        <v>98</v>
      </c>
      <c r="N9" s="54" t="s">
        <v>95</v>
      </c>
    </row>
    <row r="10" spans="1:14" ht="29.1" customHeight="1" x14ac:dyDescent="0.15">
      <c r="A10" s="37" t="s">
        <v>35</v>
      </c>
      <c r="B10" s="37">
        <f>C10-0.5</f>
        <v>19</v>
      </c>
      <c r="C10" s="37">
        <f>D10-0.5</f>
        <v>19.5</v>
      </c>
      <c r="D10" s="38">
        <v>20</v>
      </c>
      <c r="E10" s="37">
        <f t="shared" ref="E10:G10" si="3">D10+0.5</f>
        <v>20.5</v>
      </c>
      <c r="F10" s="37">
        <f t="shared" si="3"/>
        <v>21</v>
      </c>
      <c r="G10" s="37">
        <f t="shared" si="3"/>
        <v>21.5</v>
      </c>
      <c r="H10" s="135"/>
      <c r="I10" s="46" t="s">
        <v>99</v>
      </c>
      <c r="J10" s="46" t="s">
        <v>89</v>
      </c>
      <c r="K10" s="46" t="s">
        <v>114</v>
      </c>
      <c r="L10" s="46" t="s">
        <v>97</v>
      </c>
      <c r="M10" s="56" t="s">
        <v>110</v>
      </c>
      <c r="N10" s="52" t="s">
        <v>99</v>
      </c>
    </row>
    <row r="11" spans="1:14" ht="29.1" customHeight="1" x14ac:dyDescent="0.15">
      <c r="A11" s="37" t="s">
        <v>36</v>
      </c>
      <c r="B11" s="39">
        <f>C11-0.7</f>
        <v>18.100000000000001</v>
      </c>
      <c r="C11" s="39">
        <f>D11-0.7</f>
        <v>18.8</v>
      </c>
      <c r="D11" s="38">
        <v>19.5</v>
      </c>
      <c r="E11" s="39">
        <f>D11+0.7</f>
        <v>20.2</v>
      </c>
      <c r="F11" s="39">
        <f>E11+0.7</f>
        <v>20.9</v>
      </c>
      <c r="G11" s="39">
        <f>F11+0.95</f>
        <v>21.849999999999998</v>
      </c>
      <c r="H11" s="135"/>
      <c r="I11" s="46" t="s">
        <v>91</v>
      </c>
      <c r="J11" s="46" t="s">
        <v>91</v>
      </c>
      <c r="K11" s="46" t="s">
        <v>97</v>
      </c>
      <c r="L11" s="46" t="s">
        <v>98</v>
      </c>
      <c r="M11" s="56" t="s">
        <v>92</v>
      </c>
      <c r="N11" s="52" t="s">
        <v>91</v>
      </c>
    </row>
    <row r="12" spans="1:14" ht="29.1" customHeight="1" x14ac:dyDescent="0.15">
      <c r="A12" s="37" t="s">
        <v>37</v>
      </c>
      <c r="B12" s="37">
        <f>C12-0.7</f>
        <v>15.600000000000001</v>
      </c>
      <c r="C12" s="37">
        <f>D12-0.7</f>
        <v>16.3</v>
      </c>
      <c r="D12" s="38">
        <v>17</v>
      </c>
      <c r="E12" s="37">
        <f>D12+0.7</f>
        <v>17.7</v>
      </c>
      <c r="F12" s="37">
        <f>E12+0.7</f>
        <v>18.399999999999999</v>
      </c>
      <c r="G12" s="37">
        <f>F12+0.95</f>
        <v>19.349999999999998</v>
      </c>
      <c r="H12" s="135"/>
      <c r="I12" s="46" t="s">
        <v>112</v>
      </c>
      <c r="J12" s="46" t="s">
        <v>89</v>
      </c>
      <c r="K12" s="46" t="s">
        <v>89</v>
      </c>
      <c r="L12" s="46" t="s">
        <v>110</v>
      </c>
      <c r="M12" s="56" t="s">
        <v>89</v>
      </c>
      <c r="N12" s="55" t="s">
        <v>111</v>
      </c>
    </row>
    <row r="13" spans="1:14" ht="29.1" customHeight="1" x14ac:dyDescent="0.15">
      <c r="A13" s="37"/>
      <c r="B13" s="37"/>
      <c r="C13" s="37"/>
      <c r="D13" s="38"/>
      <c r="E13" s="37"/>
      <c r="F13" s="37"/>
      <c r="G13" s="37"/>
      <c r="H13" s="135"/>
      <c r="I13" s="46"/>
      <c r="J13" s="6"/>
      <c r="K13" s="46"/>
      <c r="L13" s="6"/>
      <c r="M13" s="11"/>
      <c r="N13" s="40"/>
    </row>
    <row r="14" spans="1:14" ht="29.1" customHeight="1" thickBot="1" x14ac:dyDescent="0.2">
      <c r="A14" s="136"/>
      <c r="B14" s="136"/>
      <c r="C14" s="136"/>
      <c r="D14" s="137"/>
      <c r="E14" s="136"/>
      <c r="F14" s="136"/>
      <c r="G14" s="136"/>
      <c r="H14" s="138"/>
      <c r="I14" s="49"/>
      <c r="J14" s="41"/>
      <c r="K14" s="47"/>
      <c r="L14" s="42"/>
      <c r="M14" s="42"/>
      <c r="N14" s="43"/>
    </row>
    <row r="15" spans="1:14" ht="27" customHeight="1" thickTop="1" x14ac:dyDescent="0.15">
      <c r="A15" s="139"/>
      <c r="B15" s="139"/>
      <c r="C15" s="139"/>
      <c r="D15" s="140"/>
      <c r="E15" s="141"/>
      <c r="F15" s="141"/>
      <c r="G15" s="141"/>
      <c r="H15" s="142"/>
      <c r="I15" s="143"/>
      <c r="J15" s="9"/>
      <c r="K15" s="48"/>
      <c r="L15" s="9"/>
      <c r="M15" s="9"/>
      <c r="N15" s="9"/>
    </row>
    <row r="16" spans="1:14" ht="24" customHeight="1" x14ac:dyDescent="0.15">
      <c r="A16" s="139"/>
      <c r="B16" s="139"/>
      <c r="C16" s="139"/>
      <c r="D16" s="139"/>
      <c r="E16" s="139"/>
      <c r="F16" s="139"/>
      <c r="G16" s="139"/>
      <c r="H16" s="142"/>
      <c r="I16" s="143"/>
      <c r="J16" s="9"/>
      <c r="K16" s="9"/>
      <c r="L16" s="9"/>
      <c r="M16" s="9"/>
      <c r="N16" s="9"/>
    </row>
    <row r="17" spans="1:14" ht="27" customHeight="1" x14ac:dyDescent="0.15">
      <c r="A17" s="144"/>
      <c r="B17" s="145"/>
      <c r="C17" s="145"/>
      <c r="D17" s="145"/>
      <c r="E17" s="145"/>
      <c r="F17" s="145"/>
      <c r="G17" s="145"/>
      <c r="H17" s="142"/>
      <c r="I17" s="143"/>
      <c r="J17" s="12">
        <v>45000</v>
      </c>
      <c r="K17" s="7" t="s">
        <v>38</v>
      </c>
      <c r="L17" s="7"/>
      <c r="M17" s="7" t="s">
        <v>39</v>
      </c>
      <c r="N17" s="62" t="s">
        <v>104</v>
      </c>
    </row>
    <row r="18" spans="1:14" ht="26.1" customHeight="1" x14ac:dyDescent="0.15">
      <c r="A18" s="144"/>
      <c r="B18" s="146"/>
      <c r="C18" s="146"/>
      <c r="D18" s="146"/>
      <c r="E18" s="146"/>
      <c r="F18" s="146"/>
      <c r="G18" s="146"/>
      <c r="H18" s="147"/>
      <c r="I18" s="14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15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尾期</vt:lpstr>
      <vt:lpstr>尾期尺寸表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2023-04-24T05:35:17Z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563E4DD5782F40B98BCA765EFFBA337E</vt:lpwstr>
  </property>
  <property fmtid="{D5CDD505-2E9C-101B-9397-08002B2CF9AE}" pid="3" name="KSOProductBuildVer">
    <vt:lpwstr>2052-11.1.0.12763</vt:lpwstr>
  </property>
</Properties>
</file>