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1316\4-6首期（远程）资料不全\"/>
    </mc:Choice>
  </mc:AlternateContent>
  <xr:revisionPtr revIDLastSave="0" documentId="13_ncr:1_{3D6AD210-B77D-4C46-AF91-2CF2C858869A}" xr6:coauthVersionLast="47" xr6:coauthVersionMax="47" xr10:uidLastSave="{00000000-0000-0000-0000-000000000000}"/>
  <bookViews>
    <workbookView xWindow="2475" yWindow="225" windowWidth="17385" windowHeight="10695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7" i="6"/>
  <c r="F17" i="6"/>
  <c r="G17" i="6"/>
  <c r="C17" i="6"/>
  <c r="B17" i="6"/>
  <c r="E14" i="6"/>
  <c r="F14" i="6"/>
  <c r="G14" i="6"/>
  <c r="E15" i="6"/>
  <c r="F15" i="6"/>
  <c r="G15" i="6"/>
  <c r="G16" i="6"/>
  <c r="F16" i="6"/>
  <c r="E16" i="6"/>
  <c r="D16" i="6"/>
  <c r="C14" i="6"/>
  <c r="C15" i="6"/>
  <c r="C16" i="6"/>
  <c r="B14" i="6"/>
  <c r="B15" i="6"/>
  <c r="B16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7" i="14"/>
  <c r="F17" i="14"/>
  <c r="G17" i="14"/>
  <c r="C17" i="14"/>
  <c r="B17" i="14"/>
  <c r="E14" i="14"/>
  <c r="F14" i="14"/>
  <c r="G14" i="14"/>
  <c r="E15" i="14"/>
  <c r="F15" i="14"/>
  <c r="G15" i="14"/>
  <c r="G16" i="14"/>
  <c r="F16" i="14"/>
  <c r="E16" i="14"/>
  <c r="D16" i="14"/>
  <c r="C14" i="14"/>
  <c r="C15" i="14"/>
  <c r="C16" i="14"/>
  <c r="B14" i="14"/>
  <c r="B15" i="14"/>
  <c r="B16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7" i="13"/>
  <c r="F17" i="13"/>
  <c r="G17" i="13"/>
  <c r="C17" i="13"/>
  <c r="B17" i="13"/>
  <c r="E14" i="13"/>
  <c r="F14" i="13"/>
  <c r="G14" i="13"/>
  <c r="E15" i="13"/>
  <c r="F15" i="13"/>
  <c r="G15" i="13"/>
  <c r="G16" i="13"/>
  <c r="F16" i="13"/>
  <c r="E16" i="13"/>
  <c r="D16" i="13"/>
  <c r="C14" i="13"/>
  <c r="C15" i="13"/>
  <c r="C16" i="13"/>
  <c r="B14" i="13"/>
  <c r="B15" i="13"/>
  <c r="B16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<sst xmlns="http://schemas.openxmlformats.org/spreadsheetml/2006/main" count="776" uniqueCount="339">
  <si>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</si>
  <si>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</si>
  <si>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</si>
  <si>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</si>
  <si>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</si>
  <si>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</si>
  <si>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</si>
  <si>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</si>
  <si>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</si>
  <si>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</si>
  <si>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</si>
  <si>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</si>
  <si>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</si>
  <si>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</si>
  <si>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</si>
  <si>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</si>
  <si>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</si>
  <si>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</si>
  <si>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</si>
  <si>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</si>
  <si>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</si>
  <si>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</si>
  <si>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</si>
  <si>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</si>
  <si>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</si>
  <si>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</si>
  <si>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</si>
  <si>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</si>
  <si>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</si>
  <si>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</si>
  <si>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</si>
  <si>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</si>
  <si>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</si>
  <si>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</si>
  <si>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</si>
  <si>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</si>
  <si>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</si>
  <si>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</si>
  <si>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</si>
  <si>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</si>
  <si>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</si>
  <si>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</si>
  <si>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</si>
  <si>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</si>
  <si>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</si>
  <si>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</si>
  <si>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</si>
  <si>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</si>
  <si>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</si>
  <si>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</si>
  <si>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</si>
  <si>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</si>
  <si>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</si>
  <si>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</si>
  <si>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</si>
  <si>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</si>
  <si>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</si>
  <si>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</si>
  <si>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</si>
  <si>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</si>
  <si>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</si>
  <si>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</si>
  <si>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</si>
  <si>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TAMMBL91316</t>
  </si>
  <si>
    <t>合同交期</t>
  </si>
  <si>
    <t>6-25/7-26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</si>
  <si>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</si>
  <si>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</si>
  <si>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</si>
  <si>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</si>
  <si>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</si>
  <si>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</si>
  <si>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</si>
  <si>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</si>
  <si>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</si>
  <si>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</si>
  <si>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</si>
  <si>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</si>
  <si>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</si>
  <si>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</si>
  <si>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</si>
  <si>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</si>
  <si>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</si>
  <si>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</si>
  <si>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</si>
  <si>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</si>
  <si>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</si>
  <si>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</si>
  <si>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</si>
  <si>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</si>
  <si>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</si>
  <si>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</si>
  <si>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</si>
  <si>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</si>
  <si>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</si>
  <si>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</si>
  <si>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</si>
  <si>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</si>
  <si>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</si>
  <si>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</si>
  <si>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</si>
  <si>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</si>
  <si>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</si>
  <si>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</si>
  <si>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</si>
  <si>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</si>
  <si>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</si>
  <si>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</si>
  <si>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</si>
  <si>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</si>
  <si>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</si>
  <si>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</si>
  <si>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</si>
  <si>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</si>
  <si>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</si>
  <si>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</si>
  <si>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</si>
  <si>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</si>
  <si>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</si>
  <si>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</si>
  <si>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</si>
  <si>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</si>
  <si>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</si>
  <si>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</si>
  <si>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</si>
  <si>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</si>
  <si>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</si>
  <si>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</si>
  <si>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</si>
  <si>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</si>
  <si>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</si>
  <si>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</si>
  <si>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</si>
  <si>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</si>
  <si>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</si>
  <si>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</si>
  <si>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</si>
  <si>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</si>
  <si>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</si>
  <si>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</si>
  <si>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</si>
  <si>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</si>
  <si>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</si>
  <si>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</si>
  <si>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</si>
  <si>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</si>
  <si>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</si>
  <si>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</si>
  <si>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</si>
  <si>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</si>
  <si>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</si>
  <si>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</si>
  <si>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</si>
  <si>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</si>
  <si>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</si>
  <si>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</si>
  <si>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外裤长</t>
  </si>
  <si>
    <t>+1.5</t>
  </si>
  <si>
    <t>+0.5</t>
  </si>
  <si>
    <t>内长</t>
  </si>
  <si>
    <t>腰围（平量）</t>
  </si>
  <si>
    <t>-2</t>
  </si>
  <si>
    <t>-1</t>
  </si>
  <si>
    <t>腰围（拉量）</t>
  </si>
  <si>
    <t>臀围</t>
  </si>
  <si>
    <t>腿围/2</t>
  </si>
  <si>
    <t>0</t>
  </si>
  <si>
    <t>膝围/2</t>
  </si>
  <si>
    <t>脚口/2</t>
  </si>
  <si>
    <t>前裆长（含腰）</t>
  </si>
  <si>
    <t>后裆长（含腰)</t>
  </si>
  <si>
    <t>+0.8</t>
  </si>
  <si>
    <t>总裆长（含腰）</t>
  </si>
  <si>
    <t>前门襟长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</si>
  <si>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</si>
  <si>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</si>
  <si>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</si>
  <si>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</si>
  <si>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</si>
  <si>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</si>
  <si>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</si>
  <si>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</si>
  <si>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</si>
  <si>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</si>
  <si>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</si>
  <si>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</si>
  <si>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</si>
  <si>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</si>
  <si>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</si>
  <si>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</si>
  <si>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</si>
  <si>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</si>
  <si>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</si>
  <si>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</si>
  <si>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</si>
  <si>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</si>
  <si>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</si>
  <si>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</si>
  <si>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</si>
  <si>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</si>
  <si>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</si>
  <si>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</si>
  <si>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</si>
  <si>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</si>
  <si>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</si>
  <si>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</si>
  <si>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</si>
  <si>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</si>
  <si>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</si>
  <si>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</si>
  <si>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</si>
  <si>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</si>
  <si>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</si>
  <si>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</si>
  <si>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</si>
  <si>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</si>
  <si>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</si>
  <si>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</si>
  <si>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</si>
  <si>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</si>
  <si>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</si>
  <si>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</si>
  <si>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</si>
  <si>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</si>
  <si>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</si>
  <si>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</si>
  <si>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</si>
  <si>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</si>
  <si>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</si>
  <si>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</si>
  <si>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</si>
  <si>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</si>
  <si>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</si>
  <si>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</si>
  <si>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</si>
  <si>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</si>
  <si>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</si>
  <si>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</si>
  <si>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</si>
  <si>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</si>
  <si>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</si>
  <si>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</si>
  <si>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</si>
  <si>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</si>
  <si>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</si>
  <si>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</si>
  <si>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</si>
  <si>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</si>
  <si>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</si>
  <si>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</si>
  <si>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</si>
  <si>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</si>
  <si>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</si>
  <si>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</si>
  <si>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</si>
  <si>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</si>
  <si>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</si>
  <si>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FW09970</t>
  </si>
  <si>
    <t>19SS黑色/E77//19FW木炭灰</t>
  </si>
  <si>
    <t>江苏南纬</t>
  </si>
  <si>
    <t>YES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</si>
  <si>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</si>
  <si>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</si>
  <si>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</si>
  <si>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</si>
  <si>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</si>
  <si>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</si>
  <si>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</si>
  <si>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</si>
  <si>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</si>
  <si>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</si>
  <si>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</si>
  <si>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</si>
  <si>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</si>
  <si>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</si>
  <si>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</si>
  <si>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</si>
  <si>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</si>
  <si>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</si>
  <si>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</si>
  <si>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</si>
  <si>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</si>
  <si>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</si>
  <si>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</si>
  <si>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</si>
  <si>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</si>
  <si>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</si>
  <si>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</si>
  <si>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</si>
  <si>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</si>
  <si>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</si>
  <si>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</si>
  <si>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</si>
  <si>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</si>
  <si>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</si>
  <si>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</si>
  <si>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</si>
  <si>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</si>
  <si>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</si>
  <si>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</si>
  <si>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</si>
  <si>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</si>
  <si>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</si>
  <si>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</si>
  <si>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</si>
  <si>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</si>
  <si>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</si>
  <si>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</si>
  <si>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</si>
  <si>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</si>
  <si>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</si>
  <si>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</si>
  <si>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</si>
  <si>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</si>
  <si>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</si>
  <si>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ZY00127</t>
  </si>
  <si>
    <t>19SS黑色/E77</t>
  </si>
  <si>
    <t>前片</t>
  </si>
  <si>
    <t xml:space="preserve">TOREAD字体转移标（TPU哑光） </t>
  </si>
  <si>
    <t>22SS深灰/M77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</si>
  <si>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</si>
  <si>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</si>
  <si>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</si>
  <si>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</si>
  <si>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</si>
  <si>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</si>
  <si>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</si>
  <si>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侧片合缝不顺直，特别是在袋侧处，吃皱不均</t>
    <phoneticPr fontId="37" type="noConversion"/>
  </si>
  <si>
    <t>袋口拉链码带外露宽窄，</t>
    <phoneticPr fontId="37" type="noConversion"/>
  </si>
  <si>
    <t>裤腰吃皱不均，腰面吃皱，</t>
    <phoneticPr fontId="37" type="noConversion"/>
  </si>
  <si>
    <t>内裆合缝加固线与锁边线未重合，双轨线不能接受，内里锁边重新拆改后线桩未清除</t>
    <phoneticPr fontId="37" type="noConversion"/>
  </si>
  <si>
    <t>主标边露白，腰下围压线大眼皮，压线宽窄</t>
    <phoneticPr fontId="37" type="noConversion"/>
  </si>
  <si>
    <t>后期熨烫各部位倒缝未熨烫定型，倒缝不正确，</t>
    <phoneticPr fontId="37" type="noConversion"/>
  </si>
  <si>
    <t>袋布压线较宽，正常0.6cm即可，并且袋内布边不能外露</t>
    <phoneticPr fontId="37" type="noConversion"/>
  </si>
  <si>
    <t>左侧袋口转印标被压变形，大货不能接受，转印标要与袋口平行。</t>
    <phoneticPr fontId="37" type="noConversion"/>
  </si>
  <si>
    <t>裤脚边前后不平齐，车线不平直，</t>
    <phoneticPr fontId="37" type="noConversion"/>
  </si>
  <si>
    <t>外门襟压装饰线不顺直，上下宽窄，下腰围左右高低，门襟内挡片处未盖住下锁边线，且宽窄不均</t>
    <phoneticPr fontId="37" type="noConversion"/>
  </si>
  <si>
    <t>洗标合缝吃皱严重</t>
    <phoneticPr fontId="37" type="noConversion"/>
  </si>
  <si>
    <t>各部位要注意控制尺寸，外观要平服，合缝处要熨烫定型，熨烫后面布不允许有极光。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</si>
</sst>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4">
    <xf numFmtId="0" fontId="0" fillId="0" borderId="0"/>
    <xf numFmtId="0" fontId="34" fillId="0" borderId="0">
      <alignment horizontal="center"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/>
    <xf numFmtId="0" fontId="35" fillId="0" borderId="0">
      <alignment vertical="center"/>
    </xf>
    <xf numFmtId="0" fontId="34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  <xf numFmtId="0" fontId="34" fillId="0" borderId="0">
      <alignment horizontal="center"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1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3" applyFont="1" applyAlignment="1">
      <alignment horizontal="center" vertical="center" wrapText="1"/>
    </xf>
    <xf numFmtId="0" fontId="6" fillId="0" borderId="13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11" fillId="3" borderId="0" xfId="6" applyFont="1" applyFill="1"/>
    <xf numFmtId="0" fontId="12" fillId="3" borderId="14" xfId="5" applyFont="1" applyFill="1" applyBorder="1" applyAlignment="1">
      <alignment horizontal="left" vertical="center"/>
    </xf>
    <xf numFmtId="0" fontId="12" fillId="3" borderId="15" xfId="5" applyFont="1" applyFill="1" applyBorder="1">
      <alignment vertical="center"/>
    </xf>
    <xf numFmtId="176" fontId="13" fillId="0" borderId="2" xfId="5" applyNumberFormat="1" applyFont="1" applyBorder="1" applyAlignment="1">
      <alignment horizontal="center"/>
    </xf>
    <xf numFmtId="176" fontId="11" fillId="0" borderId="2" xfId="5" applyNumberFormat="1" applyFont="1" applyBorder="1" applyAlignment="1">
      <alignment horizontal="center"/>
    </xf>
    <xf numFmtId="0" fontId="14" fillId="0" borderId="2" xfId="12" applyFont="1" applyBorder="1" applyAlignment="1">
      <alignment horizontal="left"/>
    </xf>
    <xf numFmtId="0" fontId="9" fillId="0" borderId="2" xfId="5" applyFont="1" applyBorder="1" applyAlignment="1">
      <alignment horizontal="center" vertical="center"/>
    </xf>
    <xf numFmtId="176" fontId="9" fillId="0" borderId="2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3" borderId="15" xfId="5" applyFont="1" applyFill="1" applyBorder="1" applyAlignment="1">
      <alignment horizontal="left" vertical="center"/>
    </xf>
    <xf numFmtId="0" fontId="11" fillId="3" borderId="2" xfId="6" applyFont="1" applyFill="1" applyBorder="1" applyAlignment="1">
      <alignment horizontal="center" vertical="center"/>
    </xf>
    <xf numFmtId="0" fontId="11" fillId="3" borderId="10" xfId="6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49" fontId="12" fillId="3" borderId="2" xfId="7" applyNumberFormat="1" applyFont="1" applyFill="1" applyBorder="1" applyAlignment="1">
      <alignment horizontal="center" vertical="center"/>
    </xf>
    <xf numFmtId="49" fontId="12" fillId="3" borderId="19" xfId="7" applyNumberFormat="1" applyFont="1" applyFill="1" applyBorder="1" applyAlignment="1">
      <alignment horizontal="center" vertical="center"/>
    </xf>
    <xf numFmtId="49" fontId="15" fillId="0" borderId="2" xfId="9" applyNumberFormat="1" applyFont="1" applyBorder="1" applyAlignment="1">
      <alignment horizontal="center"/>
    </xf>
    <xf numFmtId="49" fontId="11" fillId="3" borderId="2" xfId="7" applyNumberFormat="1" applyFont="1" applyFill="1" applyBorder="1" applyAlignment="1">
      <alignment horizontal="center" vertical="center"/>
    </xf>
    <xf numFmtId="49" fontId="11" fillId="3" borderId="20" xfId="7" applyNumberFormat="1" applyFont="1" applyFill="1" applyBorder="1" applyAlignment="1">
      <alignment horizontal="center" vertical="center"/>
    </xf>
    <xf numFmtId="49" fontId="12" fillId="3" borderId="21" xfId="7" applyNumberFormat="1" applyFont="1" applyFill="1" applyBorder="1" applyAlignment="1">
      <alignment horizontal="center" vertical="center"/>
    </xf>
    <xf numFmtId="49" fontId="11" fillId="3" borderId="21" xfId="7" applyNumberFormat="1" applyFont="1" applyFill="1" applyBorder="1" applyAlignment="1">
      <alignment horizontal="center" vertical="center"/>
    </xf>
    <xf numFmtId="0" fontId="16" fillId="0" borderId="0" xfId="5" applyAlignment="1">
      <alignment horizontal="left" vertical="center"/>
    </xf>
    <xf numFmtId="0" fontId="18" fillId="0" borderId="23" xfId="5" applyFont="1" applyBorder="1" applyAlignment="1">
      <alignment horizontal="left" vertical="center"/>
    </xf>
    <xf numFmtId="0" fontId="18" fillId="0" borderId="24" xfId="5" applyFont="1" applyBorder="1" applyAlignment="1">
      <alignment horizontal="center" vertical="center"/>
    </xf>
    <xf numFmtId="0" fontId="20" fillId="0" borderId="24" xfId="5" applyFont="1" applyBorder="1">
      <alignment vertical="center"/>
    </xf>
    <xf numFmtId="0" fontId="18" fillId="0" borderId="24" xfId="5" applyFont="1" applyBorder="1">
      <alignment vertical="center"/>
    </xf>
    <xf numFmtId="0" fontId="19" fillId="0" borderId="2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8" fillId="0" borderId="27" xfId="5" applyFont="1" applyBorder="1">
      <alignment vertical="center"/>
    </xf>
    <xf numFmtId="0" fontId="19" fillId="0" borderId="29" xfId="5" applyFont="1" applyBorder="1" applyAlignment="1">
      <alignment horizontal="left" vertical="center"/>
    </xf>
    <xf numFmtId="0" fontId="18" fillId="0" borderId="25" xfId="5" applyFont="1" applyBorder="1">
      <alignment vertical="center"/>
    </xf>
    <xf numFmtId="0" fontId="18" fillId="0" borderId="27" xfId="5" applyFont="1" applyBorder="1" applyAlignment="1">
      <alignment horizontal="left" vertical="center"/>
    </xf>
    <xf numFmtId="0" fontId="19" fillId="0" borderId="25" xfId="5" applyFont="1" applyBorder="1" applyAlignment="1">
      <alignment horizontal="right" vertical="center"/>
    </xf>
    <xf numFmtId="0" fontId="18" fillId="0" borderId="25" xfId="5" applyFont="1" applyBorder="1" applyAlignment="1">
      <alignment horizontal="left" vertical="center"/>
    </xf>
    <xf numFmtId="0" fontId="19" fillId="0" borderId="25" xfId="5" applyFont="1" applyBorder="1" applyAlignment="1">
      <alignment horizontal="center" vertical="center"/>
    </xf>
    <xf numFmtId="0" fontId="18" fillId="0" borderId="30" xfId="5" applyFont="1" applyBorder="1">
      <alignment vertical="center"/>
    </xf>
    <xf numFmtId="0" fontId="18" fillId="0" borderId="31" xfId="5" applyFont="1" applyBorder="1">
      <alignment vertical="center"/>
    </xf>
    <xf numFmtId="0" fontId="20" fillId="0" borderId="31" xfId="5" applyFont="1" applyBorder="1">
      <alignment vertical="center"/>
    </xf>
    <xf numFmtId="0" fontId="20" fillId="0" borderId="31" xfId="5" applyFont="1" applyBorder="1" applyAlignment="1">
      <alignment horizontal="left" vertical="center"/>
    </xf>
    <xf numFmtId="0" fontId="18" fillId="0" borderId="0" xfId="5" applyFont="1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18" fillId="0" borderId="23" xfId="5" applyFont="1" applyBorder="1">
      <alignment vertical="center"/>
    </xf>
    <xf numFmtId="0" fontId="20" fillId="0" borderId="25" xfId="5" applyFont="1" applyBorder="1" applyAlignment="1">
      <alignment horizontal="left" vertical="center"/>
    </xf>
    <xf numFmtId="0" fontId="20" fillId="0" borderId="25" xfId="5" applyFont="1" applyBorder="1">
      <alignment vertical="center"/>
    </xf>
    <xf numFmtId="0" fontId="18" fillId="0" borderId="24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58" fontId="20" fillId="0" borderId="31" xfId="5" applyNumberFormat="1" applyFont="1" applyBorder="1">
      <alignment vertical="center"/>
    </xf>
    <xf numFmtId="0" fontId="20" fillId="0" borderId="26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23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1" fillId="0" borderId="27" xfId="5" applyFont="1" applyBorder="1">
      <alignment vertical="center"/>
    </xf>
    <xf numFmtId="0" fontId="19" fillId="0" borderId="25" xfId="5" applyFont="1" applyBorder="1">
      <alignment vertical="center"/>
    </xf>
    <xf numFmtId="0" fontId="19" fillId="0" borderId="26" xfId="5" applyFont="1" applyBorder="1">
      <alignment vertical="center"/>
    </xf>
    <xf numFmtId="0" fontId="21" fillId="0" borderId="25" xfId="5" applyFont="1" applyBorder="1">
      <alignment vertical="center"/>
    </xf>
    <xf numFmtId="0" fontId="21" fillId="0" borderId="27" xfId="5" applyFont="1" applyBorder="1" applyAlignment="1">
      <alignment horizontal="center" vertical="center"/>
    </xf>
    <xf numFmtId="0" fontId="16" fillId="0" borderId="25" xfId="5" applyBorder="1">
      <alignment vertical="center"/>
    </xf>
    <xf numFmtId="0" fontId="19" fillId="0" borderId="27" xfId="5" applyFont="1" applyBorder="1" applyAlignment="1">
      <alignment horizontal="left" vertical="center"/>
    </xf>
    <xf numFmtId="0" fontId="24" fillId="0" borderId="30" xfId="5" applyFont="1" applyBorder="1">
      <alignment vertical="center"/>
    </xf>
    <xf numFmtId="0" fontId="21" fillId="0" borderId="23" xfId="5" applyFont="1" applyBorder="1">
      <alignment vertical="center"/>
    </xf>
    <xf numFmtId="0" fontId="16" fillId="0" borderId="24" xfId="5" applyBorder="1" applyAlignment="1">
      <alignment horizontal="left" vertical="center"/>
    </xf>
    <xf numFmtId="0" fontId="19" fillId="0" borderId="24" xfId="5" applyFont="1" applyBorder="1" applyAlignment="1">
      <alignment horizontal="left" vertical="center"/>
    </xf>
    <xf numFmtId="0" fontId="16" fillId="0" borderId="24" xfId="5" applyBorder="1">
      <alignment vertical="center"/>
    </xf>
    <xf numFmtId="0" fontId="21" fillId="0" borderId="24" xfId="5" applyFont="1" applyBorder="1">
      <alignment vertical="center"/>
    </xf>
    <xf numFmtId="0" fontId="16" fillId="0" borderId="25" xfId="5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19" fillId="0" borderId="34" xfId="5" applyFont="1" applyBorder="1" applyAlignment="1">
      <alignment horizontal="left" vertical="center"/>
    </xf>
    <xf numFmtId="0" fontId="22" fillId="0" borderId="47" xfId="5" applyFont="1" applyBorder="1">
      <alignment vertical="center"/>
    </xf>
    <xf numFmtId="0" fontId="22" fillId="0" borderId="48" xfId="5" applyFont="1" applyBorder="1">
      <alignment vertical="center"/>
    </xf>
    <xf numFmtId="0" fontId="19" fillId="0" borderId="48" xfId="5" applyFont="1" applyBorder="1">
      <alignment vertical="center"/>
    </xf>
    <xf numFmtId="58" fontId="16" fillId="0" borderId="48" xfId="5" applyNumberFormat="1" applyBorder="1">
      <alignment vertical="center"/>
    </xf>
    <xf numFmtId="0" fontId="19" fillId="0" borderId="41" xfId="5" applyFont="1" applyBorder="1" applyAlignment="1">
      <alignment horizontal="left" vertical="center"/>
    </xf>
    <xf numFmtId="0" fontId="19" fillId="0" borderId="42" xfId="5" applyFont="1" applyBorder="1" applyAlignment="1">
      <alignment horizontal="left" vertical="center"/>
    </xf>
    <xf numFmtId="0" fontId="12" fillId="3" borderId="0" xfId="6" applyFont="1" applyFill="1"/>
    <xf numFmtId="0" fontId="0" fillId="3" borderId="0" xfId="7" applyFont="1" applyFill="1">
      <alignment vertical="center"/>
    </xf>
    <xf numFmtId="14" fontId="12" fillId="3" borderId="0" xfId="6" applyNumberFormat="1" applyFont="1" applyFill="1"/>
    <xf numFmtId="0" fontId="21" fillId="0" borderId="50" xfId="5" applyFont="1" applyBorder="1">
      <alignment vertical="center"/>
    </xf>
    <xf numFmtId="0" fontId="16" fillId="0" borderId="51" xfId="5" applyBorder="1" applyAlignment="1">
      <alignment horizontal="left" vertical="center"/>
    </xf>
    <xf numFmtId="0" fontId="19" fillId="0" borderId="51" xfId="5" applyFont="1" applyBorder="1" applyAlignment="1">
      <alignment horizontal="left" vertical="center"/>
    </xf>
    <xf numFmtId="0" fontId="16" fillId="0" borderId="51" xfId="5" applyBorder="1">
      <alignment vertical="center"/>
    </xf>
    <xf numFmtId="0" fontId="21" fillId="0" borderId="51" xfId="5" applyFont="1" applyBorder="1">
      <alignment vertical="center"/>
    </xf>
    <xf numFmtId="0" fontId="21" fillId="0" borderId="50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16" fillId="0" borderId="51" xfId="5" applyBorder="1" applyAlignment="1">
      <alignment horizontal="center" vertical="center"/>
    </xf>
    <xf numFmtId="0" fontId="16" fillId="0" borderId="25" xfId="5" applyBorder="1" applyAlignment="1">
      <alignment horizontal="center" vertical="center"/>
    </xf>
    <xf numFmtId="0" fontId="26" fillId="0" borderId="57" xfId="5" applyFont="1" applyBorder="1" applyAlignment="1">
      <alignment horizontal="left" vertical="center" wrapText="1"/>
    </xf>
    <xf numFmtId="9" fontId="19" fillId="0" borderId="25" xfId="5" applyNumberFormat="1" applyFont="1" applyBorder="1" applyAlignment="1">
      <alignment horizontal="center" vertical="center"/>
    </xf>
    <xf numFmtId="0" fontId="22" fillId="0" borderId="45" xfId="5" applyFont="1" applyBorder="1">
      <alignment vertical="center"/>
    </xf>
    <xf numFmtId="0" fontId="22" fillId="0" borderId="46" xfId="5" applyFont="1" applyBorder="1">
      <alignment vertical="center"/>
    </xf>
    <xf numFmtId="0" fontId="19" fillId="0" borderId="61" xfId="5" applyFont="1" applyBorder="1">
      <alignment vertical="center"/>
    </xf>
    <xf numFmtId="0" fontId="22" fillId="0" borderId="61" xfId="5" applyFont="1" applyBorder="1">
      <alignment vertical="center"/>
    </xf>
    <xf numFmtId="58" fontId="16" fillId="0" borderId="46" xfId="5" applyNumberFormat="1" applyBorder="1">
      <alignment vertical="center"/>
    </xf>
    <xf numFmtId="0" fontId="16" fillId="0" borderId="61" xfId="5" applyBorder="1">
      <alignment vertical="center"/>
    </xf>
    <xf numFmtId="0" fontId="19" fillId="0" borderId="55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7" fillId="0" borderId="26" xfId="5" applyFont="1" applyBorder="1" applyAlignment="1">
      <alignment horizontal="left" vertical="center" wrapText="1"/>
    </xf>
    <xf numFmtId="0" fontId="27" fillId="0" borderId="26" xfId="5" applyFont="1" applyBorder="1" applyAlignment="1">
      <alignment horizontal="left" vertical="center"/>
    </xf>
    <xf numFmtId="0" fontId="29" fillId="0" borderId="67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5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38" fillId="0" borderId="35" xfId="5" applyFont="1" applyBorder="1" applyAlignment="1">
      <alignment horizontal="left" vertical="center"/>
    </xf>
    <xf numFmtId="0" fontId="38" fillId="0" borderId="74" xfId="5" applyFont="1" applyBorder="1" applyAlignment="1">
      <alignment horizontal="left" vertical="center"/>
    </xf>
    <xf numFmtId="0" fontId="19" fillId="0" borderId="75" xfId="5" applyFont="1" applyBorder="1" applyAlignment="1">
      <alignment horizontal="left" vertical="center"/>
    </xf>
    <xf numFmtId="0" fontId="19" fillId="0" borderId="76" xfId="5" applyFont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2" fillId="0" borderId="36" xfId="5" applyFont="1" applyBorder="1" applyAlignment="1">
      <alignment horizontal="left" vertical="center"/>
    </xf>
    <xf numFmtId="0" fontId="19" fillId="0" borderId="56" xfId="5" applyFont="1" applyBorder="1" applyAlignment="1">
      <alignment horizontal="left" vertical="center"/>
    </xf>
    <xf numFmtId="0" fontId="19" fillId="0" borderId="36" xfId="5" applyFont="1" applyBorder="1" applyAlignment="1">
      <alignment horizontal="left" vertical="center"/>
    </xf>
    <xf numFmtId="0" fontId="19" fillId="0" borderId="62" xfId="5" applyFont="1" applyBorder="1" applyAlignment="1">
      <alignment horizontal="left" vertical="center"/>
    </xf>
    <xf numFmtId="0" fontId="13" fillId="0" borderId="48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2" fillId="0" borderId="64" xfId="5" applyFont="1" applyBorder="1" applyAlignment="1">
      <alignment horizontal="center" vertical="center"/>
    </xf>
    <xf numFmtId="0" fontId="19" fillId="0" borderId="61" xfId="5" applyFont="1" applyBorder="1" applyAlignment="1">
      <alignment horizontal="center" vertical="center"/>
    </xf>
    <xf numFmtId="0" fontId="19" fillId="0" borderId="62" xfId="5" applyFont="1" applyBorder="1" applyAlignment="1">
      <alignment horizontal="center" vertical="center"/>
    </xf>
    <xf numFmtId="0" fontId="19" fillId="0" borderId="59" xfId="5" applyFont="1" applyBorder="1" applyAlignment="1">
      <alignment horizontal="left" vertical="center"/>
    </xf>
    <xf numFmtId="0" fontId="19" fillId="0" borderId="60" xfId="5" applyFont="1" applyBorder="1" applyAlignment="1">
      <alignment horizontal="left" vertical="center"/>
    </xf>
    <xf numFmtId="0" fontId="19" fillId="0" borderId="63" xfId="5" applyFont="1" applyBorder="1" applyAlignment="1">
      <alignment horizontal="left" vertical="center"/>
    </xf>
    <xf numFmtId="0" fontId="38" fillId="0" borderId="35" xfId="5" applyFont="1" applyBorder="1" applyAlignment="1">
      <alignment horizontal="left" vertical="center"/>
    </xf>
    <xf numFmtId="0" fontId="19" fillId="0" borderId="34" xfId="5" applyFont="1" applyBorder="1" applyAlignment="1">
      <alignment horizontal="left" vertical="center"/>
    </xf>
    <xf numFmtId="0" fontId="19" fillId="0" borderId="29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38" fillId="0" borderId="59" xfId="5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18" fillId="0" borderId="50" xfId="5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18" fillId="0" borderId="55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58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44" xfId="5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1" fillId="0" borderId="55" xfId="5" applyFont="1" applyBorder="1" applyAlignment="1">
      <alignment horizontal="left" vertical="center"/>
    </xf>
    <xf numFmtId="9" fontId="19" fillId="0" borderId="37" xfId="5" applyNumberFormat="1" applyFont="1" applyBorder="1" applyAlignment="1">
      <alignment horizontal="left" vertical="center"/>
    </xf>
    <xf numFmtId="9" fontId="19" fillId="0" borderId="33" xfId="5" applyNumberFormat="1" applyFont="1" applyBorder="1" applyAlignment="1">
      <alignment horizontal="left" vertical="center"/>
    </xf>
    <xf numFmtId="9" fontId="19" fillId="0" borderId="43" xfId="5" applyNumberFormat="1" applyFont="1" applyBorder="1" applyAlignment="1">
      <alignment horizontal="left" vertical="center"/>
    </xf>
    <xf numFmtId="9" fontId="19" fillId="0" borderId="38" xfId="5" applyNumberFormat="1" applyFont="1" applyBorder="1" applyAlignment="1">
      <alignment horizontal="left" vertical="center"/>
    </xf>
    <xf numFmtId="9" fontId="19" fillId="0" borderId="39" xfId="5" applyNumberFormat="1" applyFont="1" applyBorder="1" applyAlignment="1">
      <alignment horizontal="left" vertical="center"/>
    </xf>
    <xf numFmtId="9" fontId="19" fillId="0" borderId="44" xfId="5" applyNumberFormat="1" applyFont="1" applyBorder="1" applyAlignment="1">
      <alignment horizontal="left" vertical="center"/>
    </xf>
    <xf numFmtId="0" fontId="21" fillId="0" borderId="56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 wrapText="1"/>
    </xf>
    <xf numFmtId="0" fontId="21" fillId="0" borderId="39" xfId="5" applyFont="1" applyBorder="1" applyAlignment="1">
      <alignment horizontal="left" vertical="center" wrapText="1"/>
    </xf>
    <xf numFmtId="0" fontId="21" fillId="0" borderId="44" xfId="5" applyFont="1" applyBorder="1" applyAlignment="1">
      <alignment horizontal="left" vertical="center" wrapText="1"/>
    </xf>
    <xf numFmtId="0" fontId="19" fillId="0" borderId="28" xfId="5" applyFont="1" applyBorder="1" applyAlignment="1">
      <alignment horizontal="left" vertical="center"/>
    </xf>
    <xf numFmtId="14" fontId="19" fillId="0" borderId="25" xfId="5" applyNumberFormat="1" applyFont="1" applyBorder="1" applyAlignment="1">
      <alignment horizontal="center" vertical="center"/>
    </xf>
    <xf numFmtId="14" fontId="19" fillId="0" borderId="26" xfId="5" applyNumberFormat="1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19" fillId="0" borderId="31" xfId="5" applyFont="1" applyBorder="1" applyAlignment="1">
      <alignment horizontal="center" vertical="center"/>
    </xf>
    <xf numFmtId="0" fontId="19" fillId="0" borderId="42" xfId="5" applyFont="1" applyBorder="1" applyAlignment="1">
      <alignment horizontal="center" vertical="center"/>
    </xf>
    <xf numFmtId="14" fontId="19" fillId="0" borderId="31" xfId="5" applyNumberFormat="1" applyFont="1" applyBorder="1" applyAlignment="1">
      <alignment horizontal="center" vertical="center"/>
    </xf>
    <xf numFmtId="14" fontId="19" fillId="0" borderId="42" xfId="5" applyNumberFormat="1" applyFont="1" applyBorder="1" applyAlignment="1">
      <alignment horizontal="center" vertical="center"/>
    </xf>
    <xf numFmtId="0" fontId="19" fillId="0" borderId="2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21" fillId="0" borderId="23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41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19" fillId="0" borderId="25" xfId="5" quotePrefix="1" applyFont="1" applyBorder="1" applyAlignment="1">
      <alignment horizontal="left" vertical="center"/>
    </xf>
    <xf numFmtId="0" fontId="25" fillId="0" borderId="22" xfId="5" applyFont="1" applyBorder="1" applyAlignment="1">
      <alignment horizontal="center" vertical="top"/>
    </xf>
    <xf numFmtId="0" fontId="19" fillId="0" borderId="46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16" fillId="0" borderId="46" xfId="5" applyBorder="1" applyAlignment="1">
      <alignment horizontal="center" vertical="center"/>
    </xf>
    <xf numFmtId="0" fontId="16" fillId="0" borderId="52" xfId="5" applyBorder="1" applyAlignment="1">
      <alignment horizontal="center" vertical="center"/>
    </xf>
    <xf numFmtId="0" fontId="12" fillId="3" borderId="0" xfId="6" applyFont="1" applyFill="1" applyAlignment="1">
      <alignment horizontal="center"/>
    </xf>
    <xf numFmtId="0" fontId="11" fillId="3" borderId="0" xfId="6" applyFont="1" applyFill="1" applyAlignment="1">
      <alignment horizontal="center"/>
    </xf>
    <xf numFmtId="0" fontId="11" fillId="3" borderId="15" xfId="5" quotePrefix="1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18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center"/>
    </xf>
    <xf numFmtId="0" fontId="11" fillId="3" borderId="2" xfId="6" applyFont="1" applyFill="1" applyBorder="1" applyAlignment="1">
      <alignment horizontal="center"/>
    </xf>
    <xf numFmtId="0" fontId="22" fillId="0" borderId="50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55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31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16" fillId="0" borderId="48" xfId="5" applyBorder="1" applyAlignment="1">
      <alignment horizontal="center" vertical="center"/>
    </xf>
    <xf numFmtId="0" fontId="16" fillId="0" borderId="53" xfId="5" applyBorder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center" vertical="center"/>
    </xf>
    <xf numFmtId="0" fontId="21" fillId="0" borderId="31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19" fillId="0" borderId="35" xfId="5" applyFont="1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19" fillId="0" borderId="37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0" fontId="19" fillId="0" borderId="43" xfId="5" applyFont="1" applyBorder="1" applyAlignment="1">
      <alignment horizontal="left" vertical="center"/>
    </xf>
    <xf numFmtId="0" fontId="18" fillId="0" borderId="25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9" fillId="0" borderId="30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19" fillId="0" borderId="42" xfId="5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23" xfId="5" applyFont="1" applyBorder="1" applyAlignment="1">
      <alignment horizontal="left" vertical="center"/>
    </xf>
    <xf numFmtId="0" fontId="18" fillId="0" borderId="24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18" fillId="0" borderId="28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29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top"/>
    </xf>
    <xf numFmtId="0" fontId="20" fillId="0" borderId="31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0" fontId="20" fillId="0" borderId="42" xfId="5" applyFont="1" applyBorder="1" applyAlignment="1">
      <alignment horizontal="center" vertical="center"/>
    </xf>
    <xf numFmtId="0" fontId="22" fillId="0" borderId="3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6" fillId="0" borderId="35" xfId="5" applyBorder="1" applyAlignment="1">
      <alignment horizontal="left" vertical="center"/>
    </xf>
    <xf numFmtId="0" fontId="16" fillId="0" borderId="34" xfId="5" applyBorder="1" applyAlignment="1">
      <alignment horizontal="left" vertical="center"/>
    </xf>
    <xf numFmtId="0" fontId="16" fillId="0" borderId="29" xfId="5" applyBorder="1" applyAlignment="1">
      <alignment horizontal="left" vertical="center"/>
    </xf>
    <xf numFmtId="0" fontId="16" fillId="0" borderId="31" xfId="5" applyBorder="1" applyAlignment="1">
      <alignment horizontal="center" vertical="center"/>
    </xf>
    <xf numFmtId="0" fontId="16" fillId="0" borderId="42" xfId="5" applyBorder="1" applyAlignment="1">
      <alignment horizontal="center" vertical="center"/>
    </xf>
    <xf numFmtId="0" fontId="18" fillId="0" borderId="36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 wrapText="1"/>
    </xf>
    <xf numFmtId="0" fontId="20" fillId="0" borderId="25" xfId="5" applyFont="1" applyBorder="1" applyAlignment="1">
      <alignment horizontal="left" vertical="center" wrapText="1"/>
    </xf>
    <xf numFmtId="0" fontId="20" fillId="0" borderId="26" xfId="5" applyFont="1" applyBorder="1" applyAlignment="1">
      <alignment horizontal="left" vertical="center" wrapText="1"/>
    </xf>
    <xf numFmtId="0" fontId="20" fillId="0" borderId="27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9" fillId="0" borderId="31" xfId="5" applyFont="1" applyBorder="1" applyAlignment="1">
      <alignment horizontal="right" vertical="center"/>
    </xf>
    <xf numFmtId="0" fontId="18" fillId="0" borderId="31" xfId="5" applyFont="1" applyBorder="1" applyAlignment="1">
      <alignment horizontal="left" vertical="center"/>
    </xf>
    <xf numFmtId="0" fontId="17" fillId="0" borderId="22" xfId="5" applyFont="1" applyBorder="1" applyAlignment="1">
      <alignment horizontal="center" vertical="top"/>
    </xf>
    <xf numFmtId="0" fontId="19" fillId="0" borderId="24" xfId="5" applyFont="1" applyBorder="1" applyAlignment="1">
      <alignment horizontal="center" vertical="center"/>
    </xf>
    <xf numFmtId="0" fontId="20" fillId="0" borderId="24" xfId="5" applyFont="1" applyBorder="1" applyAlignment="1">
      <alignment horizontal="center" vertical="center"/>
    </xf>
    <xf numFmtId="0" fontId="20" fillId="0" borderId="41" xfId="5" applyFont="1" applyBorder="1" applyAlignment="1">
      <alignment horizontal="center" vertical="center"/>
    </xf>
    <xf numFmtId="58" fontId="20" fillId="0" borderId="2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390525</xdr:colOff>
          <xdr:row>56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9525</xdr:rowOff>
        </xdr:from>
        <xdr:to>
          <xdr:col>1</xdr:col>
          <xdr:colOff>600075</xdr:colOff>
          <xdr:row>51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51</xdr:row>
          <xdr:rowOff>0</xdr:rowOff>
        </xdr:from>
        <xdr:to>
          <xdr:col>1</xdr:col>
          <xdr:colOff>600075</xdr:colOff>
          <xdr:row>52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51</xdr:row>
          <xdr:rowOff>0</xdr:rowOff>
        </xdr:from>
        <xdr:to>
          <xdr:col>2</xdr:col>
          <xdr:colOff>600075</xdr:colOff>
          <xdr:row>52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51</xdr:row>
          <xdr:rowOff>0</xdr:rowOff>
        </xdr:from>
        <xdr:to>
          <xdr:col>5</xdr:col>
          <xdr:colOff>638175</xdr:colOff>
          <xdr:row>52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619125</xdr:colOff>
          <xdr:row>51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51</xdr:row>
          <xdr:rowOff>0</xdr:rowOff>
        </xdr:from>
        <xdr:to>
          <xdr:col>6</xdr:col>
          <xdr:colOff>571500</xdr:colOff>
          <xdr:row>52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51</xdr:row>
          <xdr:rowOff>0</xdr:rowOff>
        </xdr:from>
        <xdr:to>
          <xdr:col>9</xdr:col>
          <xdr:colOff>600075</xdr:colOff>
          <xdr:row>52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51</xdr:row>
          <xdr:rowOff>0</xdr:rowOff>
        </xdr:from>
        <xdr:to>
          <xdr:col>10</xdr:col>
          <xdr:colOff>609600</xdr:colOff>
          <xdr:row>52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581025</xdr:colOff>
          <xdr:row>51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51</xdr:row>
          <xdr:rowOff>0</xdr:rowOff>
        </xdr:from>
        <xdr:to>
          <xdr:col>8</xdr:col>
          <xdr:colOff>190500</xdr:colOff>
          <xdr:row>52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51</xdr:row>
          <xdr:rowOff>0</xdr:rowOff>
        </xdr:from>
        <xdr:to>
          <xdr:col>4</xdr:col>
          <xdr:colOff>190500</xdr:colOff>
          <xdr:row>52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51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51</xdr:row>
          <xdr:rowOff>0</xdr:rowOff>
        </xdr:from>
        <xdr:to>
          <xdr:col>8</xdr:col>
          <xdr:colOff>190500</xdr:colOff>
          <xdr:row>52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409575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45" customWidth="1"/>
    <col min="3" max="3" width="10.125" customWidth="1"/>
  </cols>
  <sheetData>
    <row r="1" spans="1:2" ht="21" customHeight="1" x14ac:dyDescent="0.15">
      <c r="A1" s="146"/>
      <c r="B1" s="147" t="s">
        <v>0</v>
      </c>
    </row>
    <row r="2" spans="1:2" x14ac:dyDescent="0.15">
      <c r="A2" s="5">
        <v>1</v>
      </c>
      <c r="B2" s="148" t="s">
        <v>1</v>
      </c>
    </row>
    <row r="3" spans="1:2" x14ac:dyDescent="0.15">
      <c r="A3" s="5">
        <v>2</v>
      </c>
      <c r="B3" s="148" t="s">
        <v>2</v>
      </c>
    </row>
    <row r="4" spans="1:2" x14ac:dyDescent="0.15">
      <c r="A4" s="5">
        <v>3</v>
      </c>
      <c r="B4" s="148" t="s">
        <v>3</v>
      </c>
    </row>
    <row r="5" spans="1:2" x14ac:dyDescent="0.15">
      <c r="A5" s="5">
        <v>4</v>
      </c>
      <c r="B5" s="148" t="s">
        <v>4</v>
      </c>
    </row>
    <row r="6" spans="1:2" x14ac:dyDescent="0.15">
      <c r="A6" s="5">
        <v>5</v>
      </c>
      <c r="B6" s="148" t="s">
        <v>5</v>
      </c>
    </row>
    <row r="7" spans="1:2" x14ac:dyDescent="0.15">
      <c r="A7" s="5">
        <v>6</v>
      </c>
      <c r="B7" s="148" t="s">
        <v>6</v>
      </c>
    </row>
    <row r="8" spans="1:2" s="144" customFormat="1" ht="15" customHeight="1" x14ac:dyDescent="0.15">
      <c r="A8" s="149">
        <v>7</v>
      </c>
      <c r="B8" s="150" t="s">
        <v>7</v>
      </c>
    </row>
    <row r="9" spans="1:2" ht="18.95" customHeight="1" x14ac:dyDescent="0.15">
      <c r="A9" s="146"/>
      <c r="B9" s="151" t="s">
        <v>8</v>
      </c>
    </row>
    <row r="10" spans="1:2" ht="15.95" customHeight="1" x14ac:dyDescent="0.15">
      <c r="A10" s="5">
        <v>1</v>
      </c>
      <c r="B10" s="152" t="s">
        <v>9</v>
      </c>
    </row>
    <row r="11" spans="1:2" x14ac:dyDescent="0.15">
      <c r="A11" s="5">
        <v>2</v>
      </c>
      <c r="B11" s="148" t="s">
        <v>10</v>
      </c>
    </row>
    <row r="12" spans="1:2" x14ac:dyDescent="0.15">
      <c r="A12" s="5">
        <v>3</v>
      </c>
      <c r="B12" s="153" t="s">
        <v>11</v>
      </c>
    </row>
    <row r="13" spans="1:2" x14ac:dyDescent="0.15">
      <c r="A13" s="5">
        <v>4</v>
      </c>
      <c r="B13" s="153" t="s">
        <v>12</v>
      </c>
    </row>
    <row r="14" spans="1:2" x14ac:dyDescent="0.15">
      <c r="A14" s="5">
        <v>5</v>
      </c>
      <c r="B14" s="153" t="s">
        <v>13</v>
      </c>
    </row>
    <row r="15" spans="1:2" x14ac:dyDescent="0.15">
      <c r="A15" s="5">
        <v>6</v>
      </c>
      <c r="B15" s="153" t="s">
        <v>14</v>
      </c>
    </row>
    <row r="16" spans="1:2" x14ac:dyDescent="0.15">
      <c r="A16" s="5">
        <v>7</v>
      </c>
      <c r="B16" s="153" t="s">
        <v>15</v>
      </c>
    </row>
    <row r="17" spans="1:2" x14ac:dyDescent="0.15">
      <c r="A17" s="5">
        <v>8</v>
      </c>
      <c r="B17" s="153" t="s">
        <v>16</v>
      </c>
    </row>
    <row r="18" spans="1:2" x14ac:dyDescent="0.15">
      <c r="A18" s="5">
        <v>9</v>
      </c>
      <c r="B18" s="148" t="s">
        <v>17</v>
      </c>
    </row>
    <row r="19" spans="1:2" x14ac:dyDescent="0.15">
      <c r="A19" s="5"/>
      <c r="B19" s="148"/>
    </row>
    <row r="20" spans="1:2" ht="20.25" x14ac:dyDescent="0.15">
      <c r="A20" s="146"/>
      <c r="B20" s="147" t="s">
        <v>18</v>
      </c>
    </row>
    <row r="21" spans="1:2" x14ac:dyDescent="0.15">
      <c r="A21" s="5">
        <v>1</v>
      </c>
      <c r="B21" s="148" t="s">
        <v>19</v>
      </c>
    </row>
    <row r="22" spans="1:2" x14ac:dyDescent="0.15">
      <c r="A22" s="5">
        <v>2</v>
      </c>
      <c r="B22" s="148" t="s">
        <v>20</v>
      </c>
    </row>
    <row r="23" spans="1:2" x14ac:dyDescent="0.15">
      <c r="A23" s="5">
        <v>3</v>
      </c>
      <c r="B23" s="148" t="s">
        <v>21</v>
      </c>
    </row>
    <row r="24" spans="1:2" x14ac:dyDescent="0.15">
      <c r="A24" s="5">
        <v>4</v>
      </c>
      <c r="B24" s="148" t="s">
        <v>22</v>
      </c>
    </row>
    <row r="25" spans="1:2" x14ac:dyDescent="0.15">
      <c r="A25" s="5">
        <v>5</v>
      </c>
      <c r="B25" s="153" t="s">
        <v>23</v>
      </c>
    </row>
    <row r="26" spans="1:2" x14ac:dyDescent="0.15">
      <c r="A26" s="5">
        <v>6</v>
      </c>
      <c r="B26" s="153" t="s">
        <v>24</v>
      </c>
    </row>
    <row r="27" spans="1:2" x14ac:dyDescent="0.15">
      <c r="A27" s="5">
        <v>7</v>
      </c>
      <c r="B27" s="148" t="s">
        <v>25</v>
      </c>
    </row>
    <row r="28" spans="1:2" x14ac:dyDescent="0.15">
      <c r="A28" s="5"/>
      <c r="B28" s="148"/>
    </row>
    <row r="29" spans="1:2" ht="20.25" x14ac:dyDescent="0.15">
      <c r="A29" s="146"/>
      <c r="B29" s="147" t="s">
        <v>26</v>
      </c>
    </row>
    <row r="30" spans="1:2" x14ac:dyDescent="0.15">
      <c r="A30" s="5">
        <v>1</v>
      </c>
      <c r="B30" s="148" t="s">
        <v>27</v>
      </c>
    </row>
    <row r="31" spans="1:2" x14ac:dyDescent="0.15">
      <c r="A31" s="5">
        <v>2</v>
      </c>
      <c r="B31" s="148" t="s">
        <v>28</v>
      </c>
    </row>
    <row r="32" spans="1:2" x14ac:dyDescent="0.15">
      <c r="A32" s="5">
        <v>3</v>
      </c>
      <c r="B32" s="148" t="s">
        <v>29</v>
      </c>
    </row>
    <row r="33" spans="1:2" ht="28.5" x14ac:dyDescent="0.15">
      <c r="A33" s="5">
        <v>4</v>
      </c>
      <c r="B33" s="148" t="s">
        <v>30</v>
      </c>
    </row>
    <row r="34" spans="1:2" x14ac:dyDescent="0.15">
      <c r="A34" s="5">
        <v>5</v>
      </c>
      <c r="B34" s="148" t="s">
        <v>31</v>
      </c>
    </row>
    <row r="35" spans="1:2" x14ac:dyDescent="0.15">
      <c r="A35" s="5">
        <v>6</v>
      </c>
      <c r="B35" s="148" t="s">
        <v>32</v>
      </c>
    </row>
    <row r="36" spans="1:2" x14ac:dyDescent="0.15">
      <c r="A36" s="5">
        <v>7</v>
      </c>
      <c r="B36" s="148" t="s">
        <v>33</v>
      </c>
    </row>
    <row r="37" spans="1:2" x14ac:dyDescent="0.15">
      <c r="A37" s="5"/>
      <c r="B37" s="148"/>
    </row>
    <row r="39" spans="1:2" x14ac:dyDescent="0.15">
      <c r="A39" s="154" t="s">
        <v>34</v>
      </c>
      <c r="B39" s="155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0" sqref="F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9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5" t="s">
        <v>265</v>
      </c>
      <c r="B1" s="345"/>
      <c r="C1" s="345"/>
      <c r="D1" s="345"/>
      <c r="E1" s="346"/>
      <c r="F1" s="345"/>
      <c r="G1" s="345"/>
      <c r="H1" s="345"/>
      <c r="I1" s="345"/>
      <c r="J1" s="345"/>
      <c r="K1" s="345"/>
      <c r="L1" s="345"/>
      <c r="M1" s="345"/>
    </row>
    <row r="2" spans="1:13" s="1" customFormat="1" ht="16.5" x14ac:dyDescent="0.3">
      <c r="A2" s="359" t="s">
        <v>240</v>
      </c>
      <c r="B2" s="360" t="s">
        <v>245</v>
      </c>
      <c r="C2" s="360" t="s">
        <v>241</v>
      </c>
      <c r="D2" s="360" t="s">
        <v>242</v>
      </c>
      <c r="E2" s="362" t="s">
        <v>243</v>
      </c>
      <c r="F2" s="360" t="s">
        <v>244</v>
      </c>
      <c r="G2" s="359" t="s">
        <v>266</v>
      </c>
      <c r="H2" s="359"/>
      <c r="I2" s="359" t="s">
        <v>267</v>
      </c>
      <c r="J2" s="359"/>
      <c r="K2" s="365" t="s">
        <v>268</v>
      </c>
      <c r="L2" s="367" t="s">
        <v>269</v>
      </c>
      <c r="M2" s="369" t="s">
        <v>270</v>
      </c>
    </row>
    <row r="3" spans="1:13" s="1" customFormat="1" ht="16.5" x14ac:dyDescent="0.3">
      <c r="A3" s="359"/>
      <c r="B3" s="361"/>
      <c r="C3" s="361"/>
      <c r="D3" s="361"/>
      <c r="E3" s="363"/>
      <c r="F3" s="361"/>
      <c r="G3" s="3" t="s">
        <v>271</v>
      </c>
      <c r="H3" s="3" t="s">
        <v>272</v>
      </c>
      <c r="I3" s="3" t="s">
        <v>271</v>
      </c>
      <c r="J3" s="3" t="s">
        <v>272</v>
      </c>
      <c r="K3" s="366"/>
      <c r="L3" s="368"/>
      <c r="M3" s="370"/>
    </row>
    <row r="4" spans="1:13" ht="31.5" x14ac:dyDescent="0.15">
      <c r="A4" s="5">
        <v>1</v>
      </c>
      <c r="B4" s="158" t="s">
        <v>259</v>
      </c>
      <c r="C4" s="20" t="s">
        <v>256</v>
      </c>
      <c r="D4" s="156" t="s">
        <v>257</v>
      </c>
      <c r="E4" s="157" t="s">
        <v>258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273</v>
      </c>
      <c r="M4" s="6" t="s">
        <v>260</v>
      </c>
    </row>
    <row r="5" spans="1:13" ht="31.5" x14ac:dyDescent="0.15">
      <c r="A5" s="5">
        <v>2</v>
      </c>
      <c r="B5" s="158" t="s">
        <v>259</v>
      </c>
      <c r="C5" s="6">
        <v>112</v>
      </c>
      <c r="D5" s="156" t="s">
        <v>257</v>
      </c>
      <c r="E5" s="159" t="s">
        <v>261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273</v>
      </c>
      <c r="M5" s="6" t="s">
        <v>260</v>
      </c>
    </row>
    <row r="6" spans="1:13" x14ac:dyDescent="0.15">
      <c r="A6" s="5"/>
      <c r="B6" s="22"/>
      <c r="C6" s="6"/>
      <c r="D6" s="6"/>
      <c r="E6" s="11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22"/>
      <c r="C7" s="6"/>
      <c r="D7" s="6"/>
      <c r="E7" s="11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21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21"/>
      <c r="C9" s="6"/>
      <c r="D9" s="6"/>
      <c r="E9" s="25"/>
      <c r="F9" s="6"/>
      <c r="G9" s="6"/>
      <c r="H9" s="6"/>
      <c r="I9" s="6"/>
      <c r="J9" s="6"/>
      <c r="K9" s="5"/>
      <c r="L9" s="6"/>
      <c r="M9" s="5"/>
    </row>
    <row r="10" spans="1:13" x14ac:dyDescent="0.15">
      <c r="A10" s="5"/>
      <c r="B10" s="5"/>
      <c r="C10" s="5"/>
      <c r="D10" s="5"/>
      <c r="E10" s="26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6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47" t="s">
        <v>262</v>
      </c>
      <c r="B12" s="353"/>
      <c r="C12" s="353"/>
      <c r="D12" s="353"/>
      <c r="E12" s="349"/>
      <c r="F12" s="350"/>
      <c r="G12" s="352"/>
      <c r="H12" s="347" t="s">
        <v>274</v>
      </c>
      <c r="I12" s="353"/>
      <c r="J12" s="353"/>
      <c r="K12" s="354"/>
      <c r="L12" s="371"/>
      <c r="M12" s="372"/>
    </row>
    <row r="13" spans="1:13" ht="16.5" x14ac:dyDescent="0.15">
      <c r="A13" s="364" t="s">
        <v>275</v>
      </c>
      <c r="B13" s="364"/>
      <c r="C13" s="358"/>
      <c r="D13" s="358"/>
      <c r="E13" s="357"/>
      <c r="F13" s="358"/>
      <c r="G13" s="358"/>
      <c r="H13" s="358"/>
      <c r="I13" s="358"/>
      <c r="J13" s="358"/>
      <c r="K13" s="358"/>
      <c r="L13" s="358"/>
      <c r="M13" s="35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9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5" t="s">
        <v>276</v>
      </c>
      <c r="B1" s="345"/>
      <c r="C1" s="345"/>
      <c r="D1" s="345"/>
      <c r="E1" s="346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s="1" customFormat="1" ht="15.95" customHeight="1" x14ac:dyDescent="0.3">
      <c r="A2" s="360" t="s">
        <v>277</v>
      </c>
      <c r="B2" s="360" t="s">
        <v>245</v>
      </c>
      <c r="C2" s="360" t="s">
        <v>241</v>
      </c>
      <c r="D2" s="360" t="s">
        <v>242</v>
      </c>
      <c r="E2" s="362" t="s">
        <v>243</v>
      </c>
      <c r="F2" s="360" t="s">
        <v>244</v>
      </c>
      <c r="G2" s="381" t="s">
        <v>278</v>
      </c>
      <c r="H2" s="382"/>
      <c r="I2" s="383"/>
      <c r="J2" s="381" t="s">
        <v>279</v>
      </c>
      <c r="K2" s="382"/>
      <c r="L2" s="383"/>
      <c r="M2" s="381" t="s">
        <v>280</v>
      </c>
      <c r="N2" s="382"/>
      <c r="O2" s="383"/>
      <c r="P2" s="381" t="s">
        <v>281</v>
      </c>
      <c r="Q2" s="382"/>
      <c r="R2" s="383"/>
      <c r="S2" s="382" t="s">
        <v>282</v>
      </c>
      <c r="T2" s="382"/>
      <c r="U2" s="383"/>
      <c r="V2" s="385" t="s">
        <v>283</v>
      </c>
      <c r="W2" s="385" t="s">
        <v>254</v>
      </c>
    </row>
    <row r="3" spans="1:23" s="1" customFormat="1" ht="16.5" x14ac:dyDescent="0.3">
      <c r="A3" s="361"/>
      <c r="B3" s="375"/>
      <c r="C3" s="375"/>
      <c r="D3" s="375"/>
      <c r="E3" s="384"/>
      <c r="F3" s="375"/>
      <c r="G3" s="3" t="s">
        <v>284</v>
      </c>
      <c r="H3" s="3" t="s">
        <v>69</v>
      </c>
      <c r="I3" s="3" t="s">
        <v>245</v>
      </c>
      <c r="J3" s="3" t="s">
        <v>284</v>
      </c>
      <c r="K3" s="3" t="s">
        <v>69</v>
      </c>
      <c r="L3" s="3" t="s">
        <v>245</v>
      </c>
      <c r="M3" s="3" t="s">
        <v>284</v>
      </c>
      <c r="N3" s="3" t="s">
        <v>69</v>
      </c>
      <c r="O3" s="3" t="s">
        <v>245</v>
      </c>
      <c r="P3" s="3" t="s">
        <v>284</v>
      </c>
      <c r="Q3" s="3" t="s">
        <v>69</v>
      </c>
      <c r="R3" s="3" t="s">
        <v>245</v>
      </c>
      <c r="S3" s="3" t="s">
        <v>284</v>
      </c>
      <c r="T3" s="3" t="s">
        <v>69</v>
      </c>
      <c r="U3" s="3" t="s">
        <v>245</v>
      </c>
      <c r="V3" s="386"/>
      <c r="W3" s="386"/>
    </row>
    <row r="4" spans="1:23" ht="31.5" x14ac:dyDescent="0.15">
      <c r="A4" s="378" t="s">
        <v>285</v>
      </c>
      <c r="B4" s="158" t="s">
        <v>259</v>
      </c>
      <c r="C4" s="20" t="s">
        <v>256</v>
      </c>
      <c r="D4" s="156" t="s">
        <v>257</v>
      </c>
      <c r="E4" s="157" t="s">
        <v>258</v>
      </c>
      <c r="F4" s="6" t="s">
        <v>63</v>
      </c>
      <c r="G4" s="160" t="s">
        <v>286</v>
      </c>
      <c r="H4" s="160" t="s">
        <v>287</v>
      </c>
      <c r="I4" s="158" t="s">
        <v>288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 x14ac:dyDescent="0.15">
      <c r="A5" s="379"/>
      <c r="B5" s="158" t="s">
        <v>259</v>
      </c>
      <c r="C5" s="6">
        <v>112</v>
      </c>
      <c r="D5" s="156" t="s">
        <v>257</v>
      </c>
      <c r="E5" s="159" t="s">
        <v>261</v>
      </c>
      <c r="F5" s="6" t="s">
        <v>63</v>
      </c>
      <c r="G5" s="381" t="s">
        <v>289</v>
      </c>
      <c r="H5" s="382"/>
      <c r="I5" s="383"/>
      <c r="J5" s="381" t="s">
        <v>290</v>
      </c>
      <c r="K5" s="382"/>
      <c r="L5" s="383"/>
      <c r="M5" s="381" t="s">
        <v>291</v>
      </c>
      <c r="N5" s="382"/>
      <c r="O5" s="383"/>
      <c r="P5" s="381" t="s">
        <v>292</v>
      </c>
      <c r="Q5" s="382"/>
      <c r="R5" s="383"/>
      <c r="S5" s="382" t="s">
        <v>293</v>
      </c>
      <c r="T5" s="382"/>
      <c r="U5" s="383"/>
      <c r="V5" s="6"/>
      <c r="W5" s="6"/>
    </row>
    <row r="6" spans="1:23" ht="16.5" x14ac:dyDescent="0.15">
      <c r="A6" s="379"/>
      <c r="B6" s="22"/>
      <c r="C6" s="6"/>
      <c r="D6" s="6"/>
      <c r="E6" s="11"/>
      <c r="F6" s="6"/>
      <c r="G6" s="3" t="s">
        <v>284</v>
      </c>
      <c r="H6" s="3" t="s">
        <v>69</v>
      </c>
      <c r="I6" s="3" t="s">
        <v>245</v>
      </c>
      <c r="J6" s="3" t="s">
        <v>284</v>
      </c>
      <c r="K6" s="3" t="s">
        <v>69</v>
      </c>
      <c r="L6" s="3" t="s">
        <v>245</v>
      </c>
      <c r="M6" s="3" t="s">
        <v>284</v>
      </c>
      <c r="N6" s="3" t="s">
        <v>69</v>
      </c>
      <c r="O6" s="3" t="s">
        <v>245</v>
      </c>
      <c r="P6" s="3" t="s">
        <v>284</v>
      </c>
      <c r="Q6" s="3" t="s">
        <v>69</v>
      </c>
      <c r="R6" s="3" t="s">
        <v>245</v>
      </c>
      <c r="S6" s="3" t="s">
        <v>284</v>
      </c>
      <c r="T6" s="3" t="s">
        <v>69</v>
      </c>
      <c r="U6" s="3" t="s">
        <v>245</v>
      </c>
      <c r="V6" s="6"/>
      <c r="W6" s="6"/>
    </row>
    <row r="7" spans="1:23" x14ac:dyDescent="0.15">
      <c r="A7" s="380"/>
      <c r="B7" s="2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76" t="s">
        <v>294</v>
      </c>
      <c r="B8" s="376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77"/>
      <c r="B9" s="377"/>
      <c r="C9" s="6"/>
      <c r="D9" s="6"/>
      <c r="E9" s="2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76" t="s">
        <v>295</v>
      </c>
      <c r="B10" s="376"/>
      <c r="C10" s="376"/>
      <c r="D10" s="376"/>
      <c r="E10" s="373"/>
      <c r="F10" s="3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77"/>
      <c r="B11" s="377"/>
      <c r="C11" s="377"/>
      <c r="D11" s="377"/>
      <c r="E11" s="374"/>
      <c r="F11" s="3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76" t="s">
        <v>296</v>
      </c>
      <c r="B12" s="376"/>
      <c r="C12" s="376"/>
      <c r="D12" s="376"/>
      <c r="E12" s="373"/>
      <c r="F12" s="3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77"/>
      <c r="B13" s="377"/>
      <c r="C13" s="377"/>
      <c r="D13" s="377"/>
      <c r="E13" s="374"/>
      <c r="F13" s="3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76" t="s">
        <v>297</v>
      </c>
      <c r="B14" s="376"/>
      <c r="C14" s="376"/>
      <c r="D14" s="376"/>
      <c r="E14" s="373"/>
      <c r="F14" s="37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77"/>
      <c r="B15" s="377"/>
      <c r="C15" s="377"/>
      <c r="D15" s="377"/>
      <c r="E15" s="374"/>
      <c r="F15" s="37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47" t="s">
        <v>262</v>
      </c>
      <c r="B17" s="353"/>
      <c r="C17" s="353"/>
      <c r="D17" s="353"/>
      <c r="E17" s="349"/>
      <c r="F17" s="350"/>
      <c r="G17" s="352"/>
      <c r="H17" s="18"/>
      <c r="I17" s="18"/>
      <c r="J17" s="347" t="s">
        <v>274</v>
      </c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4"/>
      <c r="V17" s="9"/>
      <c r="W17" s="10"/>
    </row>
    <row r="18" spans="1:23" ht="16.5" x14ac:dyDescent="0.15">
      <c r="A18" s="355" t="s">
        <v>298</v>
      </c>
      <c r="B18" s="355"/>
      <c r="C18" s="358"/>
      <c r="D18" s="358"/>
      <c r="E18" s="357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5" t="s">
        <v>299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" customFormat="1" ht="16.5" x14ac:dyDescent="0.3">
      <c r="A2" s="14" t="s">
        <v>300</v>
      </c>
      <c r="B2" s="15" t="s">
        <v>241</v>
      </c>
      <c r="C2" s="15" t="s">
        <v>242</v>
      </c>
      <c r="D2" s="15" t="s">
        <v>243</v>
      </c>
      <c r="E2" s="15" t="s">
        <v>244</v>
      </c>
      <c r="F2" s="15" t="s">
        <v>245</v>
      </c>
      <c r="G2" s="14" t="s">
        <v>301</v>
      </c>
      <c r="H2" s="14" t="s">
        <v>302</v>
      </c>
      <c r="I2" s="14" t="s">
        <v>303</v>
      </c>
      <c r="J2" s="14" t="s">
        <v>302</v>
      </c>
      <c r="K2" s="14" t="s">
        <v>304</v>
      </c>
      <c r="L2" s="14" t="s">
        <v>302</v>
      </c>
      <c r="M2" s="15" t="s">
        <v>283</v>
      </c>
      <c r="N2" s="15" t="s">
        <v>254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300</v>
      </c>
      <c r="B4" s="17" t="s">
        <v>305</v>
      </c>
      <c r="C4" s="17" t="s">
        <v>284</v>
      </c>
      <c r="D4" s="17" t="s">
        <v>243</v>
      </c>
      <c r="E4" s="15" t="s">
        <v>244</v>
      </c>
      <c r="F4" s="15" t="s">
        <v>245</v>
      </c>
      <c r="G4" s="14" t="s">
        <v>301</v>
      </c>
      <c r="H4" s="14" t="s">
        <v>302</v>
      </c>
      <c r="I4" s="14" t="s">
        <v>303</v>
      </c>
      <c r="J4" s="14" t="s">
        <v>302</v>
      </c>
      <c r="K4" s="14" t="s">
        <v>304</v>
      </c>
      <c r="L4" s="14" t="s">
        <v>302</v>
      </c>
      <c r="M4" s="15" t="s">
        <v>283</v>
      </c>
      <c r="N4" s="15" t="s">
        <v>254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47" t="s">
        <v>306</v>
      </c>
      <c r="B11" s="353"/>
      <c r="C11" s="353"/>
      <c r="D11" s="354"/>
      <c r="E11" s="350"/>
      <c r="F11" s="351"/>
      <c r="G11" s="352"/>
      <c r="H11" s="18"/>
      <c r="I11" s="347" t="s">
        <v>307</v>
      </c>
      <c r="J11" s="353"/>
      <c r="K11" s="353"/>
      <c r="L11" s="9"/>
      <c r="M11" s="9"/>
      <c r="N11" s="10"/>
    </row>
    <row r="12" spans="1:14" ht="16.5" x14ac:dyDescent="0.15">
      <c r="A12" s="355" t="s">
        <v>308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7" sqref="E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5" t="s">
        <v>309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2" s="1" customFormat="1" ht="16.5" x14ac:dyDescent="0.3">
      <c r="A2" s="3" t="s">
        <v>277</v>
      </c>
      <c r="B2" s="4" t="s">
        <v>245</v>
      </c>
      <c r="C2" s="4" t="s">
        <v>241</v>
      </c>
      <c r="D2" s="4" t="s">
        <v>242</v>
      </c>
      <c r="E2" s="4" t="s">
        <v>243</v>
      </c>
      <c r="F2" s="4" t="s">
        <v>244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283</v>
      </c>
      <c r="L2" s="4" t="s">
        <v>254</v>
      </c>
    </row>
    <row r="3" spans="1:12" ht="27" x14ac:dyDescent="0.15">
      <c r="A3" s="5"/>
      <c r="B3" s="161" t="s">
        <v>314</v>
      </c>
      <c r="C3" s="6"/>
      <c r="D3" s="158" t="s">
        <v>315</v>
      </c>
      <c r="E3" s="157" t="s">
        <v>316</v>
      </c>
      <c r="F3" s="6" t="s">
        <v>63</v>
      </c>
      <c r="G3" s="158" t="s">
        <v>317</v>
      </c>
      <c r="H3" s="160" t="s">
        <v>318</v>
      </c>
      <c r="I3" s="6"/>
      <c r="J3" s="6"/>
      <c r="K3" s="6"/>
      <c r="L3" s="6"/>
    </row>
    <row r="4" spans="1:12" ht="27" x14ac:dyDescent="0.15">
      <c r="A4" s="5"/>
      <c r="B4" s="161" t="s">
        <v>314</v>
      </c>
      <c r="C4" s="6"/>
      <c r="D4" s="158" t="s">
        <v>315</v>
      </c>
      <c r="E4" s="159" t="s">
        <v>319</v>
      </c>
      <c r="F4" s="6" t="s">
        <v>63</v>
      </c>
      <c r="G4" s="158" t="s">
        <v>317</v>
      </c>
      <c r="H4" s="160" t="s">
        <v>318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2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2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3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47" t="s">
        <v>262</v>
      </c>
      <c r="B11" s="353"/>
      <c r="C11" s="353"/>
      <c r="D11" s="353"/>
      <c r="E11" s="354"/>
      <c r="F11" s="350"/>
      <c r="G11" s="352"/>
      <c r="H11" s="347" t="s">
        <v>274</v>
      </c>
      <c r="I11" s="353"/>
      <c r="J11" s="353"/>
      <c r="K11" s="9"/>
      <c r="L11" s="10"/>
    </row>
    <row r="12" spans="1:12" ht="16.5" x14ac:dyDescent="0.15">
      <c r="A12" s="355" t="s">
        <v>320</v>
      </c>
      <c r="B12" s="355"/>
      <c r="C12" s="358"/>
      <c r="D12" s="358"/>
      <c r="E12" s="358"/>
      <c r="F12" s="358"/>
      <c r="G12" s="358"/>
      <c r="H12" s="358"/>
      <c r="I12" s="358"/>
      <c r="J12" s="358"/>
      <c r="K12" s="358"/>
      <c r="L12" s="358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5" t="s">
        <v>321</v>
      </c>
      <c r="B1" s="345"/>
      <c r="C1" s="345"/>
      <c r="D1" s="345"/>
      <c r="E1" s="345"/>
      <c r="F1" s="345"/>
      <c r="G1" s="345"/>
      <c r="H1" s="345"/>
      <c r="I1" s="345"/>
    </row>
    <row r="2" spans="1:9" s="1" customFormat="1" ht="16.5" x14ac:dyDescent="0.3">
      <c r="A2" s="359" t="s">
        <v>240</v>
      </c>
      <c r="B2" s="360" t="s">
        <v>245</v>
      </c>
      <c r="C2" s="360" t="s">
        <v>284</v>
      </c>
      <c r="D2" s="360" t="s">
        <v>243</v>
      </c>
      <c r="E2" s="360" t="s">
        <v>244</v>
      </c>
      <c r="F2" s="3" t="s">
        <v>322</v>
      </c>
      <c r="G2" s="3" t="s">
        <v>267</v>
      </c>
      <c r="H2" s="365" t="s">
        <v>268</v>
      </c>
      <c r="I2" s="369" t="s">
        <v>270</v>
      </c>
    </row>
    <row r="3" spans="1:9" s="1" customFormat="1" ht="16.5" x14ac:dyDescent="0.3">
      <c r="A3" s="359"/>
      <c r="B3" s="361"/>
      <c r="C3" s="361"/>
      <c r="D3" s="361"/>
      <c r="E3" s="361"/>
      <c r="F3" s="3" t="s">
        <v>323</v>
      </c>
      <c r="G3" s="3" t="s">
        <v>271</v>
      </c>
      <c r="H3" s="366"/>
      <c r="I3" s="370"/>
    </row>
    <row r="4" spans="1:9" x14ac:dyDescent="0.15">
      <c r="A4" s="5"/>
      <c r="B4" s="158" t="s">
        <v>288</v>
      </c>
      <c r="C4" s="158" t="s">
        <v>324</v>
      </c>
      <c r="D4" s="157" t="s">
        <v>325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260</v>
      </c>
    </row>
    <row r="5" spans="1:9" x14ac:dyDescent="0.15">
      <c r="A5" s="5"/>
      <c r="B5" s="158" t="s">
        <v>288</v>
      </c>
      <c r="C5" s="158" t="s">
        <v>324</v>
      </c>
      <c r="D5" s="157" t="s">
        <v>325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260</v>
      </c>
    </row>
    <row r="6" spans="1:9" x14ac:dyDescent="0.15">
      <c r="A6" s="5"/>
      <c r="B6" s="7"/>
      <c r="C6" s="7"/>
      <c r="D6" s="6"/>
      <c r="E6" s="6"/>
      <c r="F6" s="6"/>
      <c r="G6" s="6"/>
      <c r="H6" s="6"/>
      <c r="I6" s="6"/>
    </row>
    <row r="7" spans="1:9" x14ac:dyDescent="0.15">
      <c r="A7" s="5"/>
      <c r="B7" s="7"/>
      <c r="C7" s="7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47" t="s">
        <v>262</v>
      </c>
      <c r="B12" s="348"/>
      <c r="C12" s="348"/>
      <c r="D12" s="349"/>
      <c r="E12" s="8"/>
      <c r="F12" s="347" t="s">
        <v>274</v>
      </c>
      <c r="G12" s="353"/>
      <c r="H12" s="354"/>
      <c r="I12" s="10"/>
    </row>
    <row r="13" spans="1:9" ht="16.5" x14ac:dyDescent="0.15">
      <c r="A13" s="355" t="s">
        <v>326</v>
      </c>
      <c r="B13" s="355"/>
      <c r="C13" s="358"/>
      <c r="D13" s="358"/>
      <c r="E13" s="358"/>
      <c r="F13" s="358"/>
      <c r="G13" s="358"/>
      <c r="H13" s="358"/>
      <c r="I13" s="35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32"/>
      <c r="C3" s="133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32" t="s">
        <v>39</v>
      </c>
      <c r="C4" s="133" t="s">
        <v>40</v>
      </c>
      <c r="D4" s="133" t="s">
        <v>41</v>
      </c>
      <c r="E4" s="133" t="s">
        <v>42</v>
      </c>
      <c r="F4" s="134" t="s">
        <v>41</v>
      </c>
      <c r="G4" s="134" t="s">
        <v>42</v>
      </c>
      <c r="H4" s="133" t="s">
        <v>41</v>
      </c>
      <c r="I4" s="141" t="s">
        <v>42</v>
      </c>
    </row>
    <row r="5" spans="2:9" ht="27.95" customHeight="1" x14ac:dyDescent="0.15">
      <c r="B5" s="135" t="s">
        <v>43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 x14ac:dyDescent="0.15">
      <c r="B6" s="135" t="s">
        <v>44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 x14ac:dyDescent="0.15">
      <c r="B7" s="135" t="s">
        <v>45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 x14ac:dyDescent="0.15">
      <c r="B8" s="135" t="s">
        <v>46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 x14ac:dyDescent="0.15">
      <c r="B9" s="135" t="s">
        <v>47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 x14ac:dyDescent="0.15">
      <c r="B10" s="135" t="s">
        <v>48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 x14ac:dyDescent="0.15">
      <c r="B11" s="135" t="s">
        <v>49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 x14ac:dyDescent="0.15">
      <c r="B12" s="137" t="s">
        <v>50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 x14ac:dyDescent="0.15">
      <c r="B14" s="140" t="s">
        <v>51</v>
      </c>
      <c r="C14" s="140"/>
      <c r="D14" s="14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abSelected="1" topLeftCell="A28" zoomScaleNormal="100" workbookViewId="0">
      <selection activeCell="D43" sqref="D43"/>
    </sheetView>
  </sheetViews>
  <sheetFormatPr defaultColWidth="10.375" defaultRowHeight="16.5" customHeight="1" x14ac:dyDescent="0.15"/>
  <cols>
    <col min="1" max="1" width="11.125" style="49" customWidth="1"/>
    <col min="2" max="9" width="10.375" style="49"/>
    <col min="10" max="10" width="8.875" style="49" customWidth="1"/>
    <col min="11" max="11" width="12" style="49" customWidth="1"/>
    <col min="12" max="16384" width="10.375" style="49"/>
  </cols>
  <sheetData>
    <row r="1" spans="1:11" ht="20.25" x14ac:dyDescent="0.1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4.25" x14ac:dyDescent="0.15">
      <c r="A2" s="79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80" t="s">
        <v>57</v>
      </c>
      <c r="I2" s="246" t="s">
        <v>58</v>
      </c>
      <c r="J2" s="246"/>
      <c r="K2" s="247"/>
    </row>
    <row r="3" spans="1:11" ht="14.25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4.25" x14ac:dyDescent="0.15">
      <c r="A4" s="83" t="s">
        <v>62</v>
      </c>
      <c r="B4" s="242" t="s">
        <v>63</v>
      </c>
      <c r="C4" s="235"/>
      <c r="D4" s="228" t="s">
        <v>64</v>
      </c>
      <c r="E4" s="229"/>
      <c r="F4" s="226" t="s">
        <v>65</v>
      </c>
      <c r="G4" s="227"/>
      <c r="H4" s="228" t="s">
        <v>66</v>
      </c>
      <c r="I4" s="229"/>
      <c r="J4" s="54" t="s">
        <v>67</v>
      </c>
      <c r="K4" s="55" t="s">
        <v>68</v>
      </c>
    </row>
    <row r="5" spans="1:11" ht="14.25" x14ac:dyDescent="0.15">
      <c r="A5" s="84" t="s">
        <v>69</v>
      </c>
      <c r="B5" s="234" t="s">
        <v>70</v>
      </c>
      <c r="C5" s="235"/>
      <c r="D5" s="228" t="s">
        <v>71</v>
      </c>
      <c r="E5" s="229"/>
      <c r="F5" s="226">
        <v>45015</v>
      </c>
      <c r="G5" s="227"/>
      <c r="H5" s="228" t="s">
        <v>72</v>
      </c>
      <c r="I5" s="229"/>
      <c r="J5" s="54" t="s">
        <v>67</v>
      </c>
      <c r="K5" s="55" t="s">
        <v>68</v>
      </c>
    </row>
    <row r="6" spans="1:11" ht="14.25" x14ac:dyDescent="0.15">
      <c r="A6" s="83" t="s">
        <v>73</v>
      </c>
      <c r="B6" s="85">
        <v>2</v>
      </c>
      <c r="C6" s="86">
        <v>6</v>
      </c>
      <c r="D6" s="84" t="s">
        <v>74</v>
      </c>
      <c r="E6" s="87"/>
      <c r="F6" s="226">
        <v>45047</v>
      </c>
      <c r="G6" s="227"/>
      <c r="H6" s="228" t="s">
        <v>75</v>
      </c>
      <c r="I6" s="229"/>
      <c r="J6" s="54" t="s">
        <v>67</v>
      </c>
      <c r="K6" s="55" t="s">
        <v>68</v>
      </c>
    </row>
    <row r="7" spans="1:11" ht="14.25" x14ac:dyDescent="0.15">
      <c r="A7" s="83" t="s">
        <v>76</v>
      </c>
      <c r="B7" s="225">
        <v>3702</v>
      </c>
      <c r="C7" s="188"/>
      <c r="D7" s="84" t="s">
        <v>77</v>
      </c>
      <c r="E7" s="89"/>
      <c r="F7" s="226">
        <v>45066</v>
      </c>
      <c r="G7" s="227"/>
      <c r="H7" s="228" t="s">
        <v>78</v>
      </c>
      <c r="I7" s="229"/>
      <c r="J7" s="54" t="s">
        <v>67</v>
      </c>
      <c r="K7" s="55" t="s">
        <v>68</v>
      </c>
    </row>
    <row r="8" spans="1:11" ht="14.25" x14ac:dyDescent="0.15">
      <c r="A8" s="91" t="s">
        <v>79</v>
      </c>
      <c r="B8" s="230"/>
      <c r="C8" s="231"/>
      <c r="D8" s="195" t="s">
        <v>80</v>
      </c>
      <c r="E8" s="196"/>
      <c r="F8" s="232">
        <v>45097</v>
      </c>
      <c r="G8" s="233"/>
      <c r="H8" s="195" t="s">
        <v>81</v>
      </c>
      <c r="I8" s="196"/>
      <c r="J8" s="98" t="s">
        <v>67</v>
      </c>
      <c r="K8" s="106" t="s">
        <v>68</v>
      </c>
    </row>
    <row r="9" spans="1:11" ht="14.25" x14ac:dyDescent="0.15">
      <c r="A9" s="219" t="s">
        <v>82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192" t="s">
        <v>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10" t="s">
        <v>84</v>
      </c>
      <c r="B11" s="111" t="s">
        <v>85</v>
      </c>
      <c r="C11" s="112" t="s">
        <v>86</v>
      </c>
      <c r="D11" s="113"/>
      <c r="E11" s="114" t="s">
        <v>87</v>
      </c>
      <c r="F11" s="111" t="s">
        <v>85</v>
      </c>
      <c r="G11" s="112" t="s">
        <v>86</v>
      </c>
      <c r="H11" s="112" t="s">
        <v>88</v>
      </c>
      <c r="I11" s="114" t="s">
        <v>89</v>
      </c>
      <c r="J11" s="111" t="s">
        <v>85</v>
      </c>
      <c r="K11" s="128" t="s">
        <v>86</v>
      </c>
    </row>
    <row r="12" spans="1:11" ht="14.25" x14ac:dyDescent="0.15">
      <c r="A12" s="84" t="s">
        <v>90</v>
      </c>
      <c r="B12" s="97" t="s">
        <v>85</v>
      </c>
      <c r="C12" s="54" t="s">
        <v>86</v>
      </c>
      <c r="D12" s="89"/>
      <c r="E12" s="87" t="s">
        <v>91</v>
      </c>
      <c r="F12" s="97" t="s">
        <v>85</v>
      </c>
      <c r="G12" s="54" t="s">
        <v>86</v>
      </c>
      <c r="H12" s="54" t="s">
        <v>88</v>
      </c>
      <c r="I12" s="87" t="s">
        <v>92</v>
      </c>
      <c r="J12" s="97" t="s">
        <v>85</v>
      </c>
      <c r="K12" s="55" t="s">
        <v>86</v>
      </c>
    </row>
    <row r="13" spans="1:11" ht="14.25" x14ac:dyDescent="0.15">
      <c r="A13" s="84" t="s">
        <v>93</v>
      </c>
      <c r="B13" s="97" t="s">
        <v>85</v>
      </c>
      <c r="C13" s="54" t="s">
        <v>86</v>
      </c>
      <c r="D13" s="89"/>
      <c r="E13" s="87" t="s">
        <v>94</v>
      </c>
      <c r="F13" s="54" t="s">
        <v>95</v>
      </c>
      <c r="G13" s="54" t="s">
        <v>96</v>
      </c>
      <c r="H13" s="54" t="s">
        <v>88</v>
      </c>
      <c r="I13" s="87" t="s">
        <v>97</v>
      </c>
      <c r="J13" s="97" t="s">
        <v>85</v>
      </c>
      <c r="K13" s="55" t="s">
        <v>86</v>
      </c>
    </row>
    <row r="14" spans="1:11" ht="14.25" x14ac:dyDescent="0.15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15" t="s">
        <v>100</v>
      </c>
      <c r="B16" s="112" t="s">
        <v>95</v>
      </c>
      <c r="C16" s="112" t="s">
        <v>96</v>
      </c>
      <c r="D16" s="116"/>
      <c r="E16" s="117" t="s">
        <v>101</v>
      </c>
      <c r="F16" s="112" t="s">
        <v>95</v>
      </c>
      <c r="G16" s="112" t="s">
        <v>96</v>
      </c>
      <c r="H16" s="118"/>
      <c r="I16" s="117" t="s">
        <v>102</v>
      </c>
      <c r="J16" s="112" t="s">
        <v>95</v>
      </c>
      <c r="K16" s="128" t="s">
        <v>96</v>
      </c>
    </row>
    <row r="17" spans="1:22" ht="16.5" customHeight="1" x14ac:dyDescent="0.15">
      <c r="A17" s="88" t="s">
        <v>103</v>
      </c>
      <c r="B17" s="54" t="s">
        <v>95</v>
      </c>
      <c r="C17" s="54" t="s">
        <v>96</v>
      </c>
      <c r="D17" s="62"/>
      <c r="E17" s="99" t="s">
        <v>104</v>
      </c>
      <c r="F17" s="54" t="s">
        <v>95</v>
      </c>
      <c r="G17" s="54" t="s">
        <v>96</v>
      </c>
      <c r="H17" s="119"/>
      <c r="I17" s="99" t="s">
        <v>105</v>
      </c>
      <c r="J17" s="54" t="s">
        <v>95</v>
      </c>
      <c r="K17" s="55" t="s">
        <v>96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22" t="s">
        <v>106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192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10" t="s">
        <v>108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15">
      <c r="A21" s="120" t="s">
        <v>109</v>
      </c>
      <c r="B21" s="99" t="s">
        <v>110</v>
      </c>
      <c r="C21" s="99" t="s">
        <v>111</v>
      </c>
      <c r="D21" s="99" t="s">
        <v>112</v>
      </c>
      <c r="E21" s="99" t="s">
        <v>113</v>
      </c>
      <c r="F21" s="99" t="s">
        <v>114</v>
      </c>
      <c r="G21" s="99" t="s">
        <v>115</v>
      </c>
      <c r="H21" s="99" t="s">
        <v>116</v>
      </c>
      <c r="I21" s="99" t="s">
        <v>117</v>
      </c>
      <c r="J21" s="99" t="s">
        <v>118</v>
      </c>
      <c r="K21" s="78" t="s">
        <v>119</v>
      </c>
    </row>
    <row r="22" spans="1:22" ht="16.5" customHeight="1" x14ac:dyDescent="0.15">
      <c r="A22" s="90" t="s">
        <v>120</v>
      </c>
      <c r="B22" s="121"/>
      <c r="C22" s="121"/>
      <c r="D22" s="121">
        <v>0.5</v>
      </c>
      <c r="E22" s="121">
        <v>0.5</v>
      </c>
      <c r="F22" s="121">
        <v>0.5</v>
      </c>
      <c r="G22" s="121">
        <v>0.5</v>
      </c>
      <c r="H22" s="121">
        <v>0.5</v>
      </c>
      <c r="I22" s="121">
        <v>0.5</v>
      </c>
      <c r="J22" s="121"/>
      <c r="K22" s="130"/>
    </row>
    <row r="23" spans="1:22" ht="16.5" customHeight="1" x14ac:dyDescent="0.15">
      <c r="B23" s="121"/>
      <c r="C23" s="121"/>
      <c r="D23" s="121"/>
      <c r="E23" s="121"/>
      <c r="F23" s="121"/>
      <c r="G23" s="121"/>
      <c r="H23" s="121"/>
      <c r="I23" s="121"/>
      <c r="J23" s="121"/>
      <c r="K23" s="131"/>
    </row>
    <row r="24" spans="1:22" ht="16.5" customHeight="1" x14ac:dyDescent="0.15">
      <c r="A24" s="90"/>
      <c r="B24" s="121"/>
      <c r="C24" s="121"/>
      <c r="D24" s="121"/>
      <c r="E24" s="121"/>
      <c r="F24" s="121"/>
      <c r="G24" s="121"/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76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76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76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76"/>
    </row>
    <row r="29" spans="1:22" ht="18" customHeight="1" x14ac:dyDescent="0.15">
      <c r="A29" s="199" t="s">
        <v>121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15">
      <c r="A30" s="213" t="s">
        <v>122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1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15">
      <c r="A32" s="199" t="s">
        <v>123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4.25" x14ac:dyDescent="0.15">
      <c r="A33" s="202" t="s">
        <v>124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4.25" x14ac:dyDescent="0.15">
      <c r="A34" s="205" t="s">
        <v>125</v>
      </c>
      <c r="B34" s="206"/>
      <c r="C34" s="54" t="s">
        <v>67</v>
      </c>
      <c r="D34" s="54" t="s">
        <v>68</v>
      </c>
      <c r="E34" s="207" t="s">
        <v>126</v>
      </c>
      <c r="F34" s="208"/>
      <c r="G34" s="208"/>
      <c r="H34" s="208"/>
      <c r="I34" s="208"/>
      <c r="J34" s="208"/>
      <c r="K34" s="209"/>
    </row>
    <row r="35" spans="1:11" ht="14.25" x14ac:dyDescent="0.15">
      <c r="A35" s="174" t="s">
        <v>127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98" t="s">
        <v>327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328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 t="s">
        <v>329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 t="s">
        <v>330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 t="s">
        <v>331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 t="s">
        <v>332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62" t="s">
        <v>336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57"/>
    </row>
    <row r="43" spans="1:11" ht="14.25" x14ac:dyDescent="0.15">
      <c r="A43" s="162" t="s">
        <v>333</v>
      </c>
      <c r="B43" s="100"/>
      <c r="C43" s="100"/>
      <c r="D43" s="100"/>
      <c r="E43" s="100"/>
      <c r="F43" s="100"/>
      <c r="G43" s="100"/>
      <c r="H43" s="100"/>
      <c r="I43" s="100"/>
      <c r="J43" s="100"/>
      <c r="K43" s="57"/>
    </row>
    <row r="44" spans="1:11" ht="14.25" x14ac:dyDescent="0.15">
      <c r="A44" s="162" t="s">
        <v>334</v>
      </c>
      <c r="B44" s="100"/>
      <c r="C44" s="100"/>
      <c r="D44" s="100"/>
      <c r="E44" s="100"/>
      <c r="F44" s="100"/>
      <c r="G44" s="100"/>
      <c r="H44" s="100"/>
      <c r="I44" s="100"/>
      <c r="J44" s="100"/>
      <c r="K44" s="57"/>
    </row>
    <row r="45" spans="1:11" ht="14.25" x14ac:dyDescent="0.15">
      <c r="A45" s="162" t="s">
        <v>335</v>
      </c>
      <c r="B45" s="100"/>
      <c r="C45" s="100"/>
      <c r="D45" s="100"/>
      <c r="E45" s="100"/>
      <c r="F45" s="100"/>
      <c r="G45" s="100"/>
      <c r="H45" s="100"/>
      <c r="I45" s="100"/>
      <c r="J45" s="100"/>
      <c r="K45" s="57"/>
    </row>
    <row r="46" spans="1:11" ht="14.25" x14ac:dyDescent="0.15">
      <c r="A46" s="186" t="s">
        <v>337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8"/>
    </row>
    <row r="47" spans="1:11" ht="14.25" x14ac:dyDescent="0.15">
      <c r="A47" s="163" t="s">
        <v>338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5"/>
    </row>
    <row r="48" spans="1:11" ht="14.25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5"/>
    </row>
    <row r="49" spans="1:11" ht="14.25" x14ac:dyDescent="0.15">
      <c r="A49" s="189" t="s">
        <v>128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92" t="s">
        <v>129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4"/>
    </row>
    <row r="51" spans="1:11" ht="14.25" x14ac:dyDescent="0.15">
      <c r="A51" s="115" t="s">
        <v>130</v>
      </c>
      <c r="B51" s="112" t="s">
        <v>95</v>
      </c>
      <c r="C51" s="112" t="s">
        <v>96</v>
      </c>
      <c r="D51" s="112" t="s">
        <v>88</v>
      </c>
      <c r="E51" s="117" t="s">
        <v>131</v>
      </c>
      <c r="F51" s="112" t="s">
        <v>95</v>
      </c>
      <c r="G51" s="112" t="s">
        <v>96</v>
      </c>
      <c r="H51" s="112" t="s">
        <v>88</v>
      </c>
      <c r="I51" s="117" t="s">
        <v>132</v>
      </c>
      <c r="J51" s="112" t="s">
        <v>95</v>
      </c>
      <c r="K51" s="128" t="s">
        <v>96</v>
      </c>
    </row>
    <row r="52" spans="1:11" ht="14.25" x14ac:dyDescent="0.15">
      <c r="A52" s="88" t="s">
        <v>87</v>
      </c>
      <c r="B52" s="54" t="s">
        <v>95</v>
      </c>
      <c r="C52" s="54" t="s">
        <v>96</v>
      </c>
      <c r="D52" s="54" t="s">
        <v>88</v>
      </c>
      <c r="E52" s="99" t="s">
        <v>94</v>
      </c>
      <c r="F52" s="54" t="s">
        <v>95</v>
      </c>
      <c r="G52" s="54" t="s">
        <v>96</v>
      </c>
      <c r="H52" s="54" t="s">
        <v>88</v>
      </c>
      <c r="I52" s="99" t="s">
        <v>105</v>
      </c>
      <c r="J52" s="54" t="s">
        <v>95</v>
      </c>
      <c r="K52" s="55" t="s">
        <v>96</v>
      </c>
    </row>
    <row r="53" spans="1:11" ht="14.25" x14ac:dyDescent="0.15">
      <c r="A53" s="195" t="s">
        <v>98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7"/>
    </row>
    <row r="54" spans="1:11" ht="14.25" x14ac:dyDescent="0.15">
      <c r="A54" s="174" t="s">
        <v>133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</row>
    <row r="55" spans="1:11" ht="14.25" x14ac:dyDescent="0.15">
      <c r="A55" s="183"/>
      <c r="B55" s="184"/>
      <c r="C55" s="184"/>
      <c r="D55" s="184"/>
      <c r="E55" s="184"/>
      <c r="F55" s="184"/>
      <c r="G55" s="184"/>
      <c r="H55" s="184"/>
      <c r="I55" s="184"/>
      <c r="J55" s="184"/>
      <c r="K55" s="185"/>
    </row>
    <row r="56" spans="1:11" ht="14.25" x14ac:dyDescent="0.15">
      <c r="A56" s="122" t="s">
        <v>134</v>
      </c>
      <c r="B56" s="178" t="s">
        <v>135</v>
      </c>
      <c r="C56" s="178"/>
      <c r="D56" s="123" t="s">
        <v>136</v>
      </c>
      <c r="E56" s="124" t="s">
        <v>137</v>
      </c>
      <c r="F56" s="125" t="s">
        <v>138</v>
      </c>
      <c r="G56" s="126"/>
      <c r="H56" s="179" t="s">
        <v>139</v>
      </c>
      <c r="I56" s="180"/>
      <c r="J56" s="181"/>
      <c r="K56" s="182"/>
    </row>
    <row r="57" spans="1:11" ht="14.25" x14ac:dyDescent="0.1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</row>
    <row r="58" spans="1:11" ht="14.25" x14ac:dyDescent="0.15">
      <c r="A58" s="175"/>
      <c r="B58" s="176"/>
      <c r="C58" s="176"/>
      <c r="D58" s="176"/>
      <c r="E58" s="176"/>
      <c r="F58" s="176"/>
      <c r="G58" s="176"/>
      <c r="H58" s="176"/>
      <c r="I58" s="176"/>
      <c r="J58" s="176"/>
      <c r="K58" s="177"/>
    </row>
    <row r="59" spans="1:11" ht="14.25" x14ac:dyDescent="0.15">
      <c r="A59" s="122" t="s">
        <v>134</v>
      </c>
      <c r="B59" s="178" t="s">
        <v>135</v>
      </c>
      <c r="C59" s="178"/>
      <c r="D59" s="123" t="s">
        <v>136</v>
      </c>
      <c r="E59" s="127" t="s">
        <v>140</v>
      </c>
      <c r="F59" s="125" t="s">
        <v>141</v>
      </c>
      <c r="G59" s="126"/>
      <c r="H59" s="179" t="s">
        <v>139</v>
      </c>
      <c r="I59" s="180"/>
      <c r="J59" s="181" t="s">
        <v>142</v>
      </c>
      <c r="K59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6:K46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390525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9525</xdr:rowOff>
                  </from>
                  <to>
                    <xdr:col>1</xdr:col>
                    <xdr:colOff>600075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51</xdr:row>
                    <xdr:rowOff>0</xdr:rowOff>
                  </from>
                  <to>
                    <xdr:col>1</xdr:col>
                    <xdr:colOff>600075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51</xdr:row>
                    <xdr:rowOff>0</xdr:rowOff>
                  </from>
                  <to>
                    <xdr:col>2</xdr:col>
                    <xdr:colOff>600075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51</xdr:row>
                    <xdr:rowOff>0</xdr:rowOff>
                  </from>
                  <to>
                    <xdr:col>5</xdr:col>
                    <xdr:colOff>638175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619125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51</xdr:row>
                    <xdr:rowOff>0</xdr:rowOff>
                  </from>
                  <to>
                    <xdr:col>6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51</xdr:row>
                    <xdr:rowOff>0</xdr:rowOff>
                  </from>
                  <to>
                    <xdr:col>9</xdr:col>
                    <xdr:colOff>600075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51</xdr:row>
                    <xdr:rowOff>0</xdr:rowOff>
                  </from>
                  <to>
                    <xdr:col>4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K12" sqref="K12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9.625" style="28" customWidth="1"/>
    <col min="15" max="16384" width="9" style="28"/>
  </cols>
  <sheetData>
    <row r="1" spans="1:14" ht="30" customHeight="1" x14ac:dyDescent="0.15">
      <c r="A1" s="248" t="s">
        <v>143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 x14ac:dyDescent="0.15">
      <c r="A2" s="29" t="s">
        <v>62</v>
      </c>
      <c r="B2" s="250" t="s">
        <v>63</v>
      </c>
      <c r="C2" s="251"/>
      <c r="D2" s="30" t="s">
        <v>69</v>
      </c>
      <c r="E2" s="251" t="s">
        <v>70</v>
      </c>
      <c r="F2" s="251"/>
      <c r="G2" s="251"/>
      <c r="H2" s="256"/>
      <c r="I2" s="38" t="s">
        <v>57</v>
      </c>
      <c r="J2" s="251" t="s">
        <v>58</v>
      </c>
      <c r="K2" s="251"/>
      <c r="L2" s="251"/>
      <c r="M2" s="251"/>
      <c r="N2" s="252"/>
    </row>
    <row r="3" spans="1:14" ht="29.1" customHeight="1" x14ac:dyDescent="0.15">
      <c r="A3" s="255" t="s">
        <v>144</v>
      </c>
      <c r="B3" s="253" t="s">
        <v>145</v>
      </c>
      <c r="C3" s="253"/>
      <c r="D3" s="253"/>
      <c r="E3" s="253"/>
      <c r="F3" s="253"/>
      <c r="G3" s="253"/>
      <c r="H3" s="257"/>
      <c r="I3" s="253" t="s">
        <v>146</v>
      </c>
      <c r="J3" s="253"/>
      <c r="K3" s="253"/>
      <c r="L3" s="253"/>
      <c r="M3" s="253"/>
      <c r="N3" s="254"/>
    </row>
    <row r="4" spans="1:14" ht="29.1" customHeight="1" x14ac:dyDescent="0.15">
      <c r="A4" s="255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57"/>
      <c r="I4" s="39" t="s">
        <v>147</v>
      </c>
      <c r="J4" s="39" t="s">
        <v>148</v>
      </c>
      <c r="K4" s="39"/>
      <c r="L4" s="39"/>
      <c r="M4" s="39"/>
      <c r="N4" s="39"/>
    </row>
    <row r="5" spans="1:14" ht="21.95" customHeight="1" x14ac:dyDescent="0.15">
      <c r="A5" s="33" t="s">
        <v>149</v>
      </c>
      <c r="B5" s="31" t="s">
        <v>150</v>
      </c>
      <c r="C5" s="31" t="s">
        <v>151</v>
      </c>
      <c r="D5" s="31" t="s">
        <v>152</v>
      </c>
      <c r="E5" s="31" t="s">
        <v>153</v>
      </c>
      <c r="F5" s="31" t="s">
        <v>154</v>
      </c>
      <c r="G5" s="31" t="s">
        <v>155</v>
      </c>
      <c r="H5" s="257"/>
      <c r="I5" s="31" t="s">
        <v>150</v>
      </c>
      <c r="J5" s="31" t="s">
        <v>151</v>
      </c>
      <c r="K5" s="31" t="s">
        <v>152</v>
      </c>
      <c r="L5" s="31" t="s">
        <v>153</v>
      </c>
      <c r="M5" s="31" t="s">
        <v>154</v>
      </c>
      <c r="N5" s="31" t="s">
        <v>155</v>
      </c>
    </row>
    <row r="6" spans="1:14" ht="21.95" customHeight="1" x14ac:dyDescent="0.3">
      <c r="A6" s="34" t="s">
        <v>156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57"/>
      <c r="I6" s="44" t="s">
        <v>157</v>
      </c>
      <c r="J6" s="44" t="s">
        <v>158</v>
      </c>
      <c r="K6" s="45"/>
      <c r="L6" s="45"/>
      <c r="M6" s="45"/>
      <c r="N6" s="45"/>
    </row>
    <row r="7" spans="1:14" ht="21.95" customHeight="1" x14ac:dyDescent="0.3">
      <c r="A7" s="34" t="s">
        <v>159</v>
      </c>
      <c r="B7" s="35">
        <f>C7-1.5</f>
        <v>71.5</v>
      </c>
      <c r="C7" s="35">
        <f>D7-1.5</f>
        <v>73</v>
      </c>
      <c r="D7" s="35">
        <v>74.5</v>
      </c>
      <c r="E7" s="34">
        <f t="shared" ref="E7:G7" si="1">D7+1.5</f>
        <v>76</v>
      </c>
      <c r="F7" s="34">
        <f t="shared" si="1"/>
        <v>77.5</v>
      </c>
      <c r="G7" s="34">
        <f t="shared" si="1"/>
        <v>79</v>
      </c>
      <c r="H7" s="257"/>
      <c r="I7" s="44"/>
      <c r="J7" s="44"/>
      <c r="K7" s="42"/>
      <c r="L7" s="42"/>
      <c r="M7" s="42"/>
      <c r="N7" s="42"/>
    </row>
    <row r="8" spans="1:14" ht="21.95" customHeight="1" x14ac:dyDescent="0.3">
      <c r="A8" s="36" t="s">
        <v>160</v>
      </c>
      <c r="B8" s="34">
        <f>C8-4</f>
        <v>78</v>
      </c>
      <c r="C8" s="34">
        <f>D8-4</f>
        <v>82</v>
      </c>
      <c r="D8" s="35">
        <v>86</v>
      </c>
      <c r="E8" s="34">
        <f t="shared" ref="E8:E10" si="2">D8+4</f>
        <v>90</v>
      </c>
      <c r="F8" s="34">
        <f>E8+5</f>
        <v>95</v>
      </c>
      <c r="G8" s="35">
        <f>F8+6</f>
        <v>101</v>
      </c>
      <c r="H8" s="257"/>
      <c r="I8" s="44" t="s">
        <v>161</v>
      </c>
      <c r="J8" s="44" t="s">
        <v>162</v>
      </c>
      <c r="K8" s="45"/>
      <c r="L8" s="45"/>
      <c r="M8" s="45"/>
      <c r="N8" s="45"/>
    </row>
    <row r="9" spans="1:14" ht="21.95" customHeight="1" x14ac:dyDescent="0.3">
      <c r="A9" s="36" t="s">
        <v>163</v>
      </c>
      <c r="B9" s="34">
        <f>C9-4</f>
        <v>86</v>
      </c>
      <c r="C9" s="34">
        <f>D9-4</f>
        <v>90</v>
      </c>
      <c r="D9" s="35">
        <v>94</v>
      </c>
      <c r="E9" s="34">
        <f t="shared" si="2"/>
        <v>98</v>
      </c>
      <c r="F9" s="34">
        <f>E9+5</f>
        <v>103</v>
      </c>
      <c r="G9" s="35">
        <f>F9+6</f>
        <v>109</v>
      </c>
      <c r="H9" s="257"/>
      <c r="I9" s="44"/>
      <c r="J9" s="44"/>
      <c r="K9" s="45"/>
      <c r="L9" s="45"/>
      <c r="M9" s="45"/>
      <c r="N9" s="45"/>
    </row>
    <row r="10" spans="1:14" ht="21.95" customHeight="1" x14ac:dyDescent="0.3">
      <c r="A10" s="34" t="s">
        <v>164</v>
      </c>
      <c r="B10" s="35">
        <f>C10-3.6</f>
        <v>99.800000000000011</v>
      </c>
      <c r="C10" s="35">
        <f>D10-3.6</f>
        <v>103.4</v>
      </c>
      <c r="D10" s="35">
        <v>107</v>
      </c>
      <c r="E10" s="34">
        <f t="shared" si="2"/>
        <v>111</v>
      </c>
      <c r="F10" s="34">
        <f>E10+4</f>
        <v>115</v>
      </c>
      <c r="G10" s="35">
        <f>F10+4</f>
        <v>119</v>
      </c>
      <c r="H10" s="257"/>
      <c r="I10" s="44" t="s">
        <v>162</v>
      </c>
      <c r="J10" s="44" t="s">
        <v>162</v>
      </c>
      <c r="K10" s="45"/>
      <c r="L10" s="45"/>
      <c r="M10" s="45"/>
      <c r="N10" s="45"/>
    </row>
    <row r="11" spans="1:14" ht="21.95" customHeight="1" x14ac:dyDescent="0.3">
      <c r="A11" s="34" t="s">
        <v>165</v>
      </c>
      <c r="B11" s="34">
        <f>C11-1.15</f>
        <v>29.700000000000003</v>
      </c>
      <c r="C11" s="34">
        <f>D11-1.15</f>
        <v>30.85</v>
      </c>
      <c r="D11" s="35">
        <v>32</v>
      </c>
      <c r="E11" s="34">
        <f t="shared" ref="E11:G11" si="3">D11+1.3</f>
        <v>33.299999999999997</v>
      </c>
      <c r="F11" s="34">
        <f t="shared" si="3"/>
        <v>34.599999999999994</v>
      </c>
      <c r="G11" s="35">
        <f t="shared" si="3"/>
        <v>35.899999999999991</v>
      </c>
      <c r="H11" s="257"/>
      <c r="I11" s="44" t="s">
        <v>166</v>
      </c>
      <c r="J11" s="44" t="s">
        <v>166</v>
      </c>
      <c r="K11" s="45"/>
      <c r="L11" s="45"/>
      <c r="M11" s="45"/>
      <c r="N11" s="45"/>
    </row>
    <row r="12" spans="1:14" ht="21.95" customHeight="1" x14ac:dyDescent="0.3">
      <c r="A12" s="34" t="s">
        <v>167</v>
      </c>
      <c r="B12" s="34">
        <f>C12-0.7</f>
        <v>21.6</v>
      </c>
      <c r="C12" s="34">
        <f>D12-0.7</f>
        <v>22.3</v>
      </c>
      <c r="D12" s="35">
        <v>23</v>
      </c>
      <c r="E12" s="34">
        <f>D12+0.7</f>
        <v>23.7</v>
      </c>
      <c r="F12" s="34">
        <f>E12+0.7</f>
        <v>24.4</v>
      </c>
      <c r="G12" s="35">
        <f>F12+0.9</f>
        <v>25.299999999999997</v>
      </c>
      <c r="H12" s="257"/>
      <c r="I12" s="44" t="s">
        <v>166</v>
      </c>
      <c r="J12" s="44" t="s">
        <v>166</v>
      </c>
      <c r="K12" s="45"/>
      <c r="L12" s="45"/>
      <c r="M12" s="45"/>
      <c r="N12" s="45"/>
    </row>
    <row r="13" spans="1:14" ht="21.95" customHeight="1" x14ac:dyDescent="0.3">
      <c r="A13" s="34" t="s">
        <v>168</v>
      </c>
      <c r="B13" s="34">
        <f>C13-0.5</f>
        <v>19.5</v>
      </c>
      <c r="C13" s="34">
        <f>D13-0.5</f>
        <v>20</v>
      </c>
      <c r="D13" s="35">
        <v>20.5</v>
      </c>
      <c r="E13" s="34">
        <f>D13+0.5</f>
        <v>21</v>
      </c>
      <c r="F13" s="34">
        <f>E13+0.5</f>
        <v>21.5</v>
      </c>
      <c r="G13" s="35">
        <f>F13+0.7</f>
        <v>22.2</v>
      </c>
      <c r="H13" s="257"/>
      <c r="I13" s="44" t="s">
        <v>158</v>
      </c>
      <c r="J13" s="44" t="s">
        <v>158</v>
      </c>
      <c r="K13" s="45"/>
      <c r="L13" s="45"/>
      <c r="M13" s="45"/>
      <c r="N13" s="45"/>
    </row>
    <row r="14" spans="1:14" ht="21.95" customHeight="1" x14ac:dyDescent="0.3">
      <c r="A14" s="34" t="s">
        <v>169</v>
      </c>
      <c r="B14" s="35">
        <f>C14-0.7</f>
        <v>27.7</v>
      </c>
      <c r="C14" s="35">
        <f>D14-0.6</f>
        <v>28.4</v>
      </c>
      <c r="D14" s="35">
        <v>29</v>
      </c>
      <c r="E14" s="34">
        <f>D14+0.6</f>
        <v>29.6</v>
      </c>
      <c r="F14" s="34">
        <f>E14+0.7</f>
        <v>30.3</v>
      </c>
      <c r="G14" s="35">
        <f>F14+0.6</f>
        <v>30.900000000000002</v>
      </c>
      <c r="H14" s="257"/>
      <c r="I14" s="44" t="s">
        <v>158</v>
      </c>
      <c r="J14" s="44" t="s">
        <v>158</v>
      </c>
      <c r="K14" s="45"/>
      <c r="L14" s="45"/>
      <c r="M14" s="45"/>
      <c r="N14" s="45"/>
    </row>
    <row r="15" spans="1:14" ht="21.95" customHeight="1" x14ac:dyDescent="0.3">
      <c r="A15" s="34" t="s">
        <v>170</v>
      </c>
      <c r="B15" s="35">
        <f>C15-0.9</f>
        <v>39.700000000000003</v>
      </c>
      <c r="C15" s="35">
        <f>D15-0.9</f>
        <v>40.6</v>
      </c>
      <c r="D15" s="35">
        <v>41.5</v>
      </c>
      <c r="E15" s="34">
        <f t="shared" ref="E15:G15" si="4">D15+1.1</f>
        <v>42.6</v>
      </c>
      <c r="F15" s="34">
        <f t="shared" si="4"/>
        <v>43.7</v>
      </c>
      <c r="G15" s="35">
        <f t="shared" si="4"/>
        <v>44.800000000000004</v>
      </c>
      <c r="H15" s="257"/>
      <c r="I15" s="44" t="s">
        <v>171</v>
      </c>
      <c r="J15" s="44" t="s">
        <v>158</v>
      </c>
      <c r="K15" s="45"/>
      <c r="L15" s="45"/>
      <c r="M15" s="45"/>
      <c r="N15" s="45"/>
    </row>
    <row r="16" spans="1:14" ht="21.95" customHeight="1" x14ac:dyDescent="0.3">
      <c r="A16" s="34" t="s">
        <v>172</v>
      </c>
      <c r="B16" s="35">
        <f t="shared" ref="B16:G16" si="5">B14+B15</f>
        <v>67.400000000000006</v>
      </c>
      <c r="C16" s="35">
        <f t="shared" si="5"/>
        <v>69</v>
      </c>
      <c r="D16" s="35">
        <f t="shared" si="5"/>
        <v>70.5</v>
      </c>
      <c r="E16" s="35">
        <f t="shared" si="5"/>
        <v>72.2</v>
      </c>
      <c r="F16" s="35">
        <f t="shared" si="5"/>
        <v>74</v>
      </c>
      <c r="G16" s="35">
        <f t="shared" si="5"/>
        <v>75.7</v>
      </c>
      <c r="H16" s="257"/>
      <c r="I16" s="44"/>
      <c r="J16" s="44"/>
      <c r="K16" s="45"/>
      <c r="L16" s="45"/>
      <c r="M16" s="45"/>
      <c r="N16" s="45"/>
    </row>
    <row r="17" spans="1:14" ht="21.95" customHeight="1" x14ac:dyDescent="0.3">
      <c r="A17" s="34" t="s">
        <v>173</v>
      </c>
      <c r="B17" s="35">
        <f>C17-0</f>
        <v>14.5</v>
      </c>
      <c r="C17" s="35">
        <f>D17-0.5</f>
        <v>14.5</v>
      </c>
      <c r="D17" s="34">
        <v>15</v>
      </c>
      <c r="E17" s="34">
        <f>D17</f>
        <v>15</v>
      </c>
      <c r="F17" s="34">
        <f>E17+1.5</f>
        <v>16.5</v>
      </c>
      <c r="G17" s="37">
        <f>F17+0</f>
        <v>16.5</v>
      </c>
      <c r="H17" s="257"/>
      <c r="I17" s="44"/>
      <c r="J17" s="44"/>
      <c r="K17" s="45"/>
      <c r="L17" s="45"/>
      <c r="M17" s="45"/>
      <c r="N17" s="45"/>
    </row>
    <row r="18" spans="1:14" ht="14.25" x14ac:dyDescent="0.15">
      <c r="A18" s="107" t="s">
        <v>126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spans="1:14" ht="14.25" x14ac:dyDescent="0.15">
      <c r="A19" s="28" t="s">
        <v>174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spans="1:14" ht="14.25" x14ac:dyDescent="0.15">
      <c r="A20" s="108"/>
      <c r="B20" s="108"/>
      <c r="C20" s="108"/>
      <c r="D20" s="108"/>
      <c r="E20" s="108"/>
      <c r="F20" s="108"/>
      <c r="G20" s="108"/>
      <c r="H20" s="108"/>
      <c r="I20" s="107" t="s">
        <v>175</v>
      </c>
      <c r="J20" s="109"/>
      <c r="K20" s="107" t="s">
        <v>176</v>
      </c>
      <c r="L20" s="107"/>
      <c r="M20" s="107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9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7" sqref="B7:C7"/>
    </sheetView>
  </sheetViews>
  <sheetFormatPr defaultColWidth="10" defaultRowHeight="16.5" customHeight="1" x14ac:dyDescent="0.15"/>
  <cols>
    <col min="1" max="1" width="10.875" style="49" customWidth="1"/>
    <col min="2" max="16384" width="10" style="49"/>
  </cols>
  <sheetData>
    <row r="1" spans="1:11" ht="22.5" customHeight="1" x14ac:dyDescent="0.15">
      <c r="A1" s="304" t="s">
        <v>178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7.25" customHeight="1" x14ac:dyDescent="0.15">
      <c r="A2" s="79" t="s">
        <v>53</v>
      </c>
      <c r="B2" s="244"/>
      <c r="C2" s="244"/>
      <c r="D2" s="245" t="s">
        <v>55</v>
      </c>
      <c r="E2" s="245"/>
      <c r="F2" s="244"/>
      <c r="G2" s="244"/>
      <c r="H2" s="80" t="s">
        <v>57</v>
      </c>
      <c r="I2" s="246" t="s">
        <v>58</v>
      </c>
      <c r="J2" s="246"/>
      <c r="K2" s="247"/>
    </row>
    <row r="3" spans="1:11" ht="16.5" customHeight="1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6.5" customHeight="1" x14ac:dyDescent="0.15">
      <c r="A4" s="83" t="s">
        <v>62</v>
      </c>
      <c r="B4" s="242" t="s">
        <v>63</v>
      </c>
      <c r="C4" s="235"/>
      <c r="D4" s="228" t="s">
        <v>64</v>
      </c>
      <c r="E4" s="229"/>
      <c r="F4" s="226" t="s">
        <v>65</v>
      </c>
      <c r="G4" s="227"/>
      <c r="H4" s="228" t="s">
        <v>179</v>
      </c>
      <c r="I4" s="229"/>
      <c r="J4" s="54" t="s">
        <v>67</v>
      </c>
      <c r="K4" s="55" t="s">
        <v>68</v>
      </c>
    </row>
    <row r="5" spans="1:11" ht="16.5" customHeight="1" x14ac:dyDescent="0.15">
      <c r="A5" s="84" t="s">
        <v>69</v>
      </c>
      <c r="B5" s="234" t="s">
        <v>70</v>
      </c>
      <c r="C5" s="235"/>
      <c r="D5" s="228" t="s">
        <v>71</v>
      </c>
      <c r="E5" s="229"/>
      <c r="F5" s="226">
        <v>45015</v>
      </c>
      <c r="G5" s="227"/>
      <c r="H5" s="228" t="s">
        <v>180</v>
      </c>
      <c r="I5" s="229"/>
      <c r="J5" s="54" t="s">
        <v>67</v>
      </c>
      <c r="K5" s="55" t="s">
        <v>68</v>
      </c>
    </row>
    <row r="6" spans="1:11" ht="16.5" customHeight="1" x14ac:dyDescent="0.15">
      <c r="A6" s="83" t="s">
        <v>73</v>
      </c>
      <c r="B6" s="85">
        <v>2</v>
      </c>
      <c r="C6" s="86">
        <v>6</v>
      </c>
      <c r="D6" s="84" t="s">
        <v>74</v>
      </c>
      <c r="E6" s="87"/>
      <c r="F6" s="226">
        <v>45047</v>
      </c>
      <c r="G6" s="227"/>
      <c r="H6" s="301" t="s">
        <v>181</v>
      </c>
      <c r="I6" s="302"/>
      <c r="J6" s="302"/>
      <c r="K6" s="303"/>
    </row>
    <row r="7" spans="1:11" ht="16.5" customHeight="1" x14ac:dyDescent="0.15">
      <c r="A7" s="83" t="s">
        <v>76</v>
      </c>
      <c r="B7" s="225">
        <v>3702</v>
      </c>
      <c r="C7" s="188"/>
      <c r="D7" s="84" t="s">
        <v>77</v>
      </c>
      <c r="E7" s="89"/>
      <c r="F7" s="226">
        <v>45066</v>
      </c>
      <c r="G7" s="227"/>
      <c r="H7" s="300"/>
      <c r="I7" s="234"/>
      <c r="J7" s="234"/>
      <c r="K7" s="235"/>
    </row>
    <row r="8" spans="1:11" ht="16.5" customHeight="1" x14ac:dyDescent="0.15">
      <c r="A8" s="91" t="s">
        <v>79</v>
      </c>
      <c r="B8" s="230"/>
      <c r="C8" s="231"/>
      <c r="D8" s="195" t="s">
        <v>80</v>
      </c>
      <c r="E8" s="196"/>
      <c r="F8" s="232">
        <v>45097</v>
      </c>
      <c r="G8" s="233"/>
      <c r="H8" s="195"/>
      <c r="I8" s="196"/>
      <c r="J8" s="196"/>
      <c r="K8" s="197"/>
    </row>
    <row r="9" spans="1:11" ht="16.5" customHeight="1" x14ac:dyDescent="0.15">
      <c r="A9" s="268" t="s">
        <v>182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92" t="s">
        <v>84</v>
      </c>
      <c r="B10" s="93" t="s">
        <v>85</v>
      </c>
      <c r="C10" s="94" t="s">
        <v>86</v>
      </c>
      <c r="D10" s="95"/>
      <c r="E10" s="96" t="s">
        <v>89</v>
      </c>
      <c r="F10" s="93" t="s">
        <v>85</v>
      </c>
      <c r="G10" s="94" t="s">
        <v>86</v>
      </c>
      <c r="H10" s="93"/>
      <c r="I10" s="96" t="s">
        <v>87</v>
      </c>
      <c r="J10" s="93" t="s">
        <v>85</v>
      </c>
      <c r="K10" s="105" t="s">
        <v>86</v>
      </c>
    </row>
    <row r="11" spans="1:11" ht="16.5" customHeight="1" x14ac:dyDescent="0.15">
      <c r="A11" s="84" t="s">
        <v>90</v>
      </c>
      <c r="B11" s="97" t="s">
        <v>85</v>
      </c>
      <c r="C11" s="54" t="s">
        <v>86</v>
      </c>
      <c r="D11" s="89"/>
      <c r="E11" s="87" t="s">
        <v>92</v>
      </c>
      <c r="F11" s="97" t="s">
        <v>85</v>
      </c>
      <c r="G11" s="54" t="s">
        <v>86</v>
      </c>
      <c r="H11" s="97"/>
      <c r="I11" s="87" t="s">
        <v>97</v>
      </c>
      <c r="J11" s="97" t="s">
        <v>85</v>
      </c>
      <c r="K11" s="55" t="s">
        <v>86</v>
      </c>
    </row>
    <row r="12" spans="1:11" ht="16.5" customHeight="1" x14ac:dyDescent="0.15">
      <c r="A12" s="195" t="s">
        <v>126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290" t="s">
        <v>183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 x14ac:dyDescent="0.15">
      <c r="A14" s="291" t="s">
        <v>184</v>
      </c>
      <c r="B14" s="292"/>
      <c r="C14" s="292"/>
      <c r="D14" s="292"/>
      <c r="E14" s="292"/>
      <c r="F14" s="292"/>
      <c r="G14" s="292"/>
      <c r="H14" s="292"/>
      <c r="I14" s="288"/>
      <c r="J14" s="288"/>
      <c r="K14" s="289"/>
    </row>
    <row r="15" spans="1:11" ht="16.5" customHeight="1" x14ac:dyDescent="0.15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spans="1:11" ht="16.5" customHeight="1" x14ac:dyDescent="0.1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15">
      <c r="A17" s="290" t="s">
        <v>185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 x14ac:dyDescent="0.15">
      <c r="A18" s="291" t="s">
        <v>186</v>
      </c>
      <c r="B18" s="292"/>
      <c r="C18" s="292"/>
      <c r="D18" s="292"/>
      <c r="E18" s="292"/>
      <c r="F18" s="292"/>
      <c r="G18" s="292"/>
      <c r="H18" s="292"/>
      <c r="I18" s="288"/>
      <c r="J18" s="288"/>
      <c r="K18" s="289"/>
    </row>
    <row r="19" spans="1:11" ht="16.5" customHeight="1" x14ac:dyDescent="0.15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 x14ac:dyDescent="0.1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15">
      <c r="A21" s="286" t="s">
        <v>123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15">
      <c r="A22" s="287" t="s">
        <v>124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15">
      <c r="A23" s="205" t="s">
        <v>125</v>
      </c>
      <c r="B23" s="206"/>
      <c r="C23" s="54" t="s">
        <v>67</v>
      </c>
      <c r="D23" s="54" t="s">
        <v>68</v>
      </c>
      <c r="E23" s="281"/>
      <c r="F23" s="281"/>
      <c r="G23" s="281"/>
      <c r="H23" s="281"/>
      <c r="I23" s="281"/>
      <c r="J23" s="281"/>
      <c r="K23" s="282"/>
    </row>
    <row r="24" spans="1:11" ht="16.5" customHeight="1" x14ac:dyDescent="0.15">
      <c r="A24" s="228" t="s">
        <v>187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spans="1:11" ht="16.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 x14ac:dyDescent="0.15">
      <c r="A26" s="268" t="s">
        <v>129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81" t="s">
        <v>130</v>
      </c>
      <c r="B27" s="94" t="s">
        <v>95</v>
      </c>
      <c r="C27" s="94" t="s">
        <v>96</v>
      </c>
      <c r="D27" s="94" t="s">
        <v>88</v>
      </c>
      <c r="E27" s="82" t="s">
        <v>131</v>
      </c>
      <c r="F27" s="94" t="s">
        <v>95</v>
      </c>
      <c r="G27" s="94" t="s">
        <v>96</v>
      </c>
      <c r="H27" s="94" t="s">
        <v>88</v>
      </c>
      <c r="I27" s="82" t="s">
        <v>132</v>
      </c>
      <c r="J27" s="94" t="s">
        <v>95</v>
      </c>
      <c r="K27" s="105" t="s">
        <v>96</v>
      </c>
    </row>
    <row r="28" spans="1:11" ht="16.5" customHeight="1" x14ac:dyDescent="0.15">
      <c r="A28" s="88" t="s">
        <v>87</v>
      </c>
      <c r="B28" s="54" t="s">
        <v>95</v>
      </c>
      <c r="C28" s="54" t="s">
        <v>96</v>
      </c>
      <c r="D28" s="54" t="s">
        <v>88</v>
      </c>
      <c r="E28" s="99" t="s">
        <v>94</v>
      </c>
      <c r="F28" s="54" t="s">
        <v>95</v>
      </c>
      <c r="G28" s="54" t="s">
        <v>96</v>
      </c>
      <c r="H28" s="54" t="s">
        <v>88</v>
      </c>
      <c r="I28" s="99" t="s">
        <v>105</v>
      </c>
      <c r="J28" s="54" t="s">
        <v>95</v>
      </c>
      <c r="K28" s="55" t="s">
        <v>96</v>
      </c>
    </row>
    <row r="29" spans="1:11" ht="16.5" customHeight="1" x14ac:dyDescent="0.15">
      <c r="A29" s="228" t="s">
        <v>98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77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68" t="s">
        <v>188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 x14ac:dyDescent="0.15">
      <c r="A33" s="27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27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27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27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27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27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27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27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27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27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128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68" t="s">
        <v>189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69" t="s">
        <v>126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spans="1:11" ht="18" customHeight="1" x14ac:dyDescent="0.15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18" customHeight="1" x14ac:dyDescent="0.15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 x14ac:dyDescent="0.15">
      <c r="A48" s="101" t="s">
        <v>134</v>
      </c>
      <c r="B48" s="264" t="s">
        <v>135</v>
      </c>
      <c r="C48" s="264"/>
      <c r="D48" s="102" t="s">
        <v>136</v>
      </c>
      <c r="E48" s="103"/>
      <c r="F48" s="102" t="s">
        <v>138</v>
      </c>
      <c r="G48" s="104"/>
      <c r="H48" s="265" t="s">
        <v>139</v>
      </c>
      <c r="I48" s="265"/>
      <c r="J48" s="264"/>
      <c r="K48" s="275"/>
    </row>
    <row r="49" spans="1:11" ht="16.5" customHeight="1" x14ac:dyDescent="0.15">
      <c r="A49" s="192" t="s">
        <v>190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6.5" customHeight="1" x14ac:dyDescent="0.15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 x14ac:dyDescent="0.15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 x14ac:dyDescent="0.15">
      <c r="A52" s="101" t="s">
        <v>134</v>
      </c>
      <c r="B52" s="264" t="s">
        <v>135</v>
      </c>
      <c r="C52" s="264"/>
      <c r="D52" s="102" t="s">
        <v>136</v>
      </c>
      <c r="E52" s="102"/>
      <c r="F52" s="102" t="s">
        <v>138</v>
      </c>
      <c r="G52" s="102"/>
      <c r="H52" s="265" t="s">
        <v>139</v>
      </c>
      <c r="I52" s="265"/>
      <c r="J52" s="266"/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A3" workbookViewId="0">
      <selection activeCell="A2" sqref="A2:G17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10.625" style="28" customWidth="1"/>
    <col min="15" max="16384" width="9" style="28"/>
  </cols>
  <sheetData>
    <row r="1" spans="1:14" ht="30" customHeight="1" x14ac:dyDescent="0.15">
      <c r="A1" s="248" t="s">
        <v>143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 x14ac:dyDescent="0.15">
      <c r="A2" s="29" t="s">
        <v>62</v>
      </c>
      <c r="B2" s="250" t="s">
        <v>63</v>
      </c>
      <c r="C2" s="251"/>
      <c r="D2" s="30" t="s">
        <v>69</v>
      </c>
      <c r="E2" s="251" t="s">
        <v>70</v>
      </c>
      <c r="F2" s="251"/>
      <c r="G2" s="251"/>
      <c r="H2" s="256"/>
      <c r="I2" s="38" t="s">
        <v>57</v>
      </c>
      <c r="J2" s="251" t="s">
        <v>58</v>
      </c>
      <c r="K2" s="251"/>
      <c r="L2" s="251"/>
      <c r="M2" s="251"/>
      <c r="N2" s="252"/>
    </row>
    <row r="3" spans="1:14" ht="29.1" customHeight="1" x14ac:dyDescent="0.15">
      <c r="A3" s="255" t="s">
        <v>144</v>
      </c>
      <c r="B3" s="253" t="s">
        <v>145</v>
      </c>
      <c r="C3" s="253"/>
      <c r="D3" s="253"/>
      <c r="E3" s="253"/>
      <c r="F3" s="253"/>
      <c r="G3" s="253"/>
      <c r="H3" s="257"/>
      <c r="I3" s="253" t="s">
        <v>146</v>
      </c>
      <c r="J3" s="253"/>
      <c r="K3" s="253"/>
      <c r="L3" s="253"/>
      <c r="M3" s="253"/>
      <c r="N3" s="254"/>
    </row>
    <row r="4" spans="1:14" ht="29.1" customHeight="1" x14ac:dyDescent="0.15">
      <c r="A4" s="255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57"/>
      <c r="I4" s="39"/>
      <c r="J4" s="39"/>
      <c r="K4" s="39"/>
      <c r="L4" s="39"/>
      <c r="M4" s="39"/>
      <c r="N4" s="40"/>
    </row>
    <row r="5" spans="1:14" ht="29.1" customHeight="1" x14ac:dyDescent="0.15">
      <c r="A5" s="33" t="s">
        <v>149</v>
      </c>
      <c r="B5" s="31" t="s">
        <v>150</v>
      </c>
      <c r="C5" s="31" t="s">
        <v>151</v>
      </c>
      <c r="D5" s="31" t="s">
        <v>152</v>
      </c>
      <c r="E5" s="31" t="s">
        <v>153</v>
      </c>
      <c r="F5" s="31" t="s">
        <v>154</v>
      </c>
      <c r="G5" s="31" t="s">
        <v>155</v>
      </c>
      <c r="H5" s="257"/>
      <c r="I5" s="41"/>
      <c r="J5" s="41"/>
      <c r="K5" s="42"/>
      <c r="L5" s="42"/>
      <c r="M5" s="42"/>
      <c r="N5" s="43"/>
    </row>
    <row r="6" spans="1:14" ht="29.1" customHeight="1" x14ac:dyDescent="0.3">
      <c r="A6" s="34" t="s">
        <v>156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57"/>
      <c r="I6" s="44"/>
      <c r="J6" s="44"/>
      <c r="K6" s="45"/>
      <c r="L6" s="45"/>
      <c r="M6" s="45"/>
      <c r="N6" s="46"/>
    </row>
    <row r="7" spans="1:14" ht="29.1" customHeight="1" x14ac:dyDescent="0.3">
      <c r="A7" s="34" t="s">
        <v>159</v>
      </c>
      <c r="B7" s="35">
        <f>C7-1.5</f>
        <v>71.5</v>
      </c>
      <c r="C7" s="35">
        <f>D7-1.5</f>
        <v>73</v>
      </c>
      <c r="D7" s="35">
        <v>74.5</v>
      </c>
      <c r="E7" s="34">
        <f t="shared" ref="E7:G7" si="1">D7+1.5</f>
        <v>76</v>
      </c>
      <c r="F7" s="34">
        <f t="shared" si="1"/>
        <v>77.5</v>
      </c>
      <c r="G7" s="34">
        <f t="shared" si="1"/>
        <v>79</v>
      </c>
      <c r="H7" s="257"/>
      <c r="I7" s="44"/>
      <c r="J7" s="44"/>
      <c r="K7" s="42"/>
      <c r="L7" s="42"/>
      <c r="M7" s="42"/>
      <c r="N7" s="47"/>
    </row>
    <row r="8" spans="1:14" ht="29.1" customHeight="1" x14ac:dyDescent="0.3">
      <c r="A8" s="36" t="s">
        <v>160</v>
      </c>
      <c r="B8" s="34">
        <f>C8-4</f>
        <v>78</v>
      </c>
      <c r="C8" s="34">
        <f>D8-4</f>
        <v>82</v>
      </c>
      <c r="D8" s="35">
        <v>86</v>
      </c>
      <c r="E8" s="34">
        <f t="shared" ref="E8:E10" si="2">D8+4</f>
        <v>90</v>
      </c>
      <c r="F8" s="34">
        <f>E8+5</f>
        <v>95</v>
      </c>
      <c r="G8" s="35">
        <f>F8+6</f>
        <v>101</v>
      </c>
      <c r="H8" s="257"/>
      <c r="I8" s="44"/>
      <c r="J8" s="44"/>
      <c r="K8" s="45"/>
      <c r="L8" s="45"/>
      <c r="M8" s="45"/>
      <c r="N8" s="48"/>
    </row>
    <row r="9" spans="1:14" ht="29.1" customHeight="1" x14ac:dyDescent="0.3">
      <c r="A9" s="36" t="s">
        <v>163</v>
      </c>
      <c r="B9" s="34">
        <f>C9-4</f>
        <v>86</v>
      </c>
      <c r="C9" s="34">
        <f>D9-4</f>
        <v>90</v>
      </c>
      <c r="D9" s="35">
        <v>94</v>
      </c>
      <c r="E9" s="34">
        <f t="shared" si="2"/>
        <v>98</v>
      </c>
      <c r="F9" s="34">
        <f>E9+5</f>
        <v>103</v>
      </c>
      <c r="G9" s="35">
        <f>F9+6</f>
        <v>109</v>
      </c>
      <c r="H9" s="257"/>
      <c r="I9" s="44"/>
      <c r="J9" s="44"/>
      <c r="K9" s="45"/>
      <c r="L9" s="45"/>
      <c r="M9" s="45"/>
      <c r="N9" s="48"/>
    </row>
    <row r="10" spans="1:14" ht="29.1" customHeight="1" x14ac:dyDescent="0.3">
      <c r="A10" s="34" t="s">
        <v>164</v>
      </c>
      <c r="B10" s="35">
        <f>C10-3.6</f>
        <v>99.800000000000011</v>
      </c>
      <c r="C10" s="35">
        <f>D10-3.6</f>
        <v>103.4</v>
      </c>
      <c r="D10" s="35">
        <v>107</v>
      </c>
      <c r="E10" s="34">
        <f t="shared" si="2"/>
        <v>111</v>
      </c>
      <c r="F10" s="34">
        <f>E10+4</f>
        <v>115</v>
      </c>
      <c r="G10" s="35">
        <f>F10+4</f>
        <v>119</v>
      </c>
      <c r="H10" s="257"/>
      <c r="I10" s="44"/>
      <c r="J10" s="44"/>
      <c r="K10" s="45"/>
      <c r="L10" s="45"/>
      <c r="M10" s="45"/>
      <c r="N10" s="48"/>
    </row>
    <row r="11" spans="1:14" ht="29.1" customHeight="1" x14ac:dyDescent="0.3">
      <c r="A11" s="34" t="s">
        <v>165</v>
      </c>
      <c r="B11" s="34">
        <f>C11-1.15</f>
        <v>29.700000000000003</v>
      </c>
      <c r="C11" s="34">
        <f>D11-1.15</f>
        <v>30.85</v>
      </c>
      <c r="D11" s="35">
        <v>32</v>
      </c>
      <c r="E11" s="34">
        <f t="shared" ref="E11:G11" si="3">D11+1.3</f>
        <v>33.299999999999997</v>
      </c>
      <c r="F11" s="34">
        <f t="shared" si="3"/>
        <v>34.599999999999994</v>
      </c>
      <c r="G11" s="35">
        <f t="shared" si="3"/>
        <v>35.899999999999991</v>
      </c>
      <c r="H11" s="257"/>
      <c r="I11" s="44"/>
      <c r="J11" s="44"/>
      <c r="K11" s="45"/>
      <c r="L11" s="45"/>
      <c r="M11" s="45"/>
      <c r="N11" s="48"/>
    </row>
    <row r="12" spans="1:14" ht="29.1" customHeight="1" x14ac:dyDescent="0.3">
      <c r="A12" s="34" t="s">
        <v>167</v>
      </c>
      <c r="B12" s="34">
        <f>C12-0.7</f>
        <v>21.6</v>
      </c>
      <c r="C12" s="34">
        <f>D12-0.7</f>
        <v>22.3</v>
      </c>
      <c r="D12" s="35">
        <v>23</v>
      </c>
      <c r="E12" s="34">
        <f>D12+0.7</f>
        <v>23.7</v>
      </c>
      <c r="F12" s="34">
        <f>E12+0.7</f>
        <v>24.4</v>
      </c>
      <c r="G12" s="35">
        <f>F12+0.9</f>
        <v>25.299999999999997</v>
      </c>
      <c r="H12" s="257"/>
      <c r="I12" s="44"/>
      <c r="J12" s="44"/>
      <c r="K12" s="45"/>
      <c r="L12" s="45"/>
      <c r="M12" s="45"/>
      <c r="N12" s="48"/>
    </row>
    <row r="13" spans="1:14" ht="29.1" customHeight="1" x14ac:dyDescent="0.3">
      <c r="A13" s="34" t="s">
        <v>168</v>
      </c>
      <c r="B13" s="34">
        <f>C13-0.5</f>
        <v>19.5</v>
      </c>
      <c r="C13" s="34">
        <f>D13-0.5</f>
        <v>20</v>
      </c>
      <c r="D13" s="35">
        <v>20.5</v>
      </c>
      <c r="E13" s="34">
        <f>D13+0.5</f>
        <v>21</v>
      </c>
      <c r="F13" s="34">
        <f>E13+0.5</f>
        <v>21.5</v>
      </c>
      <c r="G13" s="35">
        <f>F13+0.7</f>
        <v>22.2</v>
      </c>
      <c r="H13" s="257"/>
      <c r="I13" s="44"/>
      <c r="J13" s="44"/>
      <c r="K13" s="45"/>
      <c r="L13" s="45"/>
      <c r="M13" s="45"/>
      <c r="N13" s="48"/>
    </row>
    <row r="14" spans="1:14" ht="29.1" customHeight="1" x14ac:dyDescent="0.3">
      <c r="A14" s="34" t="s">
        <v>169</v>
      </c>
      <c r="B14" s="35">
        <f>C14-0.7</f>
        <v>27.7</v>
      </c>
      <c r="C14" s="35">
        <f>D14-0.6</f>
        <v>28.4</v>
      </c>
      <c r="D14" s="35">
        <v>29</v>
      </c>
      <c r="E14" s="34">
        <f>D14+0.6</f>
        <v>29.6</v>
      </c>
      <c r="F14" s="34">
        <f>E14+0.7</f>
        <v>30.3</v>
      </c>
      <c r="G14" s="35">
        <f>F14+0.6</f>
        <v>30.900000000000002</v>
      </c>
      <c r="H14" s="257"/>
      <c r="I14" s="44"/>
      <c r="J14" s="44"/>
      <c r="K14" s="45"/>
      <c r="L14" s="45"/>
      <c r="M14" s="45"/>
      <c r="N14" s="48"/>
    </row>
    <row r="15" spans="1:14" ht="29.1" customHeight="1" x14ac:dyDescent="0.3">
      <c r="A15" s="34" t="s">
        <v>170</v>
      </c>
      <c r="B15" s="35">
        <f>C15-0.9</f>
        <v>39.700000000000003</v>
      </c>
      <c r="C15" s="35">
        <f>D15-0.9</f>
        <v>40.6</v>
      </c>
      <c r="D15" s="35">
        <v>41.5</v>
      </c>
      <c r="E15" s="34">
        <f t="shared" ref="E15:G15" si="4">D15+1.1</f>
        <v>42.6</v>
      </c>
      <c r="F15" s="34">
        <f t="shared" si="4"/>
        <v>43.7</v>
      </c>
      <c r="G15" s="35">
        <f t="shared" si="4"/>
        <v>44.800000000000004</v>
      </c>
      <c r="H15" s="257"/>
      <c r="I15" s="44"/>
      <c r="J15" s="44"/>
      <c r="K15" s="45"/>
      <c r="L15" s="45"/>
      <c r="M15" s="45"/>
      <c r="N15" s="48"/>
    </row>
    <row r="16" spans="1:14" ht="16.5" x14ac:dyDescent="0.3">
      <c r="A16" s="34" t="s">
        <v>172</v>
      </c>
      <c r="B16" s="35">
        <f t="shared" ref="B16:G16" si="5">B14+B15</f>
        <v>67.400000000000006</v>
      </c>
      <c r="C16" s="35">
        <f t="shared" si="5"/>
        <v>69</v>
      </c>
      <c r="D16" s="35">
        <f t="shared" si="5"/>
        <v>70.5</v>
      </c>
      <c r="E16" s="35">
        <f t="shared" si="5"/>
        <v>72.2</v>
      </c>
      <c r="F16" s="35">
        <f t="shared" si="5"/>
        <v>74</v>
      </c>
      <c r="G16" s="35">
        <f t="shared" si="5"/>
        <v>75.7</v>
      </c>
      <c r="H16" s="257"/>
      <c r="I16" s="44"/>
      <c r="J16" s="44"/>
      <c r="K16" s="45"/>
      <c r="L16" s="45"/>
      <c r="M16" s="45"/>
      <c r="N16" s="48"/>
    </row>
    <row r="17" spans="1:14" ht="16.5" x14ac:dyDescent="0.3">
      <c r="A17" s="34" t="s">
        <v>173</v>
      </c>
      <c r="B17" s="35">
        <f>C17-0</f>
        <v>14.5</v>
      </c>
      <c r="C17" s="35">
        <f>D17-0.5</f>
        <v>14.5</v>
      </c>
      <c r="D17" s="34">
        <v>15</v>
      </c>
      <c r="E17" s="34">
        <f>D17</f>
        <v>15</v>
      </c>
      <c r="F17" s="34">
        <f>E17+1.5</f>
        <v>16.5</v>
      </c>
      <c r="G17" s="37">
        <f>F17+0</f>
        <v>16.5</v>
      </c>
      <c r="H17" s="257"/>
      <c r="I17" s="44"/>
      <c r="J17" s="44"/>
      <c r="K17" s="45"/>
      <c r="L17" s="45"/>
      <c r="M17" s="45"/>
      <c r="N17" s="48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D7" sqref="D7"/>
    </sheetView>
  </sheetViews>
  <sheetFormatPr defaultColWidth="10.125" defaultRowHeight="14.25" x14ac:dyDescent="0.1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9.125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 x14ac:dyDescent="0.15">
      <c r="A1" s="340" t="s">
        <v>191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x14ac:dyDescent="0.15">
      <c r="A2" s="50" t="s">
        <v>53</v>
      </c>
      <c r="B2" s="341"/>
      <c r="C2" s="341"/>
      <c r="D2" s="51" t="s">
        <v>62</v>
      </c>
      <c r="E2" s="52" t="s">
        <v>63</v>
      </c>
      <c r="F2" s="53" t="s">
        <v>192</v>
      </c>
      <c r="G2" s="234" t="s">
        <v>70</v>
      </c>
      <c r="H2" s="235"/>
      <c r="I2" s="73" t="s">
        <v>57</v>
      </c>
      <c r="J2" s="342" t="s">
        <v>58</v>
      </c>
      <c r="K2" s="343"/>
    </row>
    <row r="3" spans="1:11" x14ac:dyDescent="0.15">
      <c r="A3" s="56" t="s">
        <v>76</v>
      </c>
      <c r="B3" s="225">
        <v>3702</v>
      </c>
      <c r="C3" s="188"/>
      <c r="D3" s="58" t="s">
        <v>193</v>
      </c>
      <c r="E3" s="344" t="s">
        <v>65</v>
      </c>
      <c r="F3" s="336"/>
      <c r="G3" s="336"/>
      <c r="H3" s="281" t="s">
        <v>194</v>
      </c>
      <c r="I3" s="281"/>
      <c r="J3" s="281"/>
      <c r="K3" s="282"/>
    </row>
    <row r="4" spans="1:11" x14ac:dyDescent="0.15">
      <c r="A4" s="59" t="s">
        <v>73</v>
      </c>
      <c r="B4" s="60">
        <v>2</v>
      </c>
      <c r="C4" s="60">
        <v>6</v>
      </c>
      <c r="D4" s="61" t="s">
        <v>195</v>
      </c>
      <c r="E4" s="336"/>
      <c r="F4" s="336"/>
      <c r="G4" s="336"/>
      <c r="H4" s="206" t="s">
        <v>196</v>
      </c>
      <c r="I4" s="206"/>
      <c r="J4" s="71" t="s">
        <v>67</v>
      </c>
      <c r="K4" s="76" t="s">
        <v>68</v>
      </c>
    </row>
    <row r="5" spans="1:11" x14ac:dyDescent="0.15">
      <c r="A5" s="59" t="s">
        <v>197</v>
      </c>
      <c r="B5" s="337">
        <v>1</v>
      </c>
      <c r="C5" s="337"/>
      <c r="D5" s="58" t="s">
        <v>198</v>
      </c>
      <c r="E5" s="58" t="s">
        <v>199</v>
      </c>
      <c r="F5" s="58" t="s">
        <v>200</v>
      </c>
      <c r="G5" s="58" t="s">
        <v>201</v>
      </c>
      <c r="H5" s="206" t="s">
        <v>202</v>
      </c>
      <c r="I5" s="206"/>
      <c r="J5" s="71" t="s">
        <v>67</v>
      </c>
      <c r="K5" s="76" t="s">
        <v>68</v>
      </c>
    </row>
    <row r="6" spans="1:11" x14ac:dyDescent="0.15">
      <c r="A6" s="63" t="s">
        <v>203</v>
      </c>
      <c r="B6" s="338">
        <v>125</v>
      </c>
      <c r="C6" s="338"/>
      <c r="D6" s="64" t="s">
        <v>204</v>
      </c>
      <c r="E6" s="65"/>
      <c r="F6" s="66"/>
      <c r="G6" s="64"/>
      <c r="H6" s="339" t="s">
        <v>205</v>
      </c>
      <c r="I6" s="339"/>
      <c r="J6" s="66" t="s">
        <v>67</v>
      </c>
      <c r="K6" s="77" t="s">
        <v>68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206</v>
      </c>
      <c r="B8" s="53" t="s">
        <v>207</v>
      </c>
      <c r="C8" s="53" t="s">
        <v>208</v>
      </c>
      <c r="D8" s="53" t="s">
        <v>209</v>
      </c>
      <c r="E8" s="53" t="s">
        <v>210</v>
      </c>
      <c r="F8" s="53" t="s">
        <v>211</v>
      </c>
      <c r="G8" s="332" t="s">
        <v>79</v>
      </c>
      <c r="H8" s="324"/>
      <c r="I8" s="324"/>
      <c r="J8" s="324"/>
      <c r="K8" s="325"/>
    </row>
    <row r="9" spans="1:11" x14ac:dyDescent="0.15">
      <c r="A9" s="205" t="s">
        <v>212</v>
      </c>
      <c r="B9" s="206"/>
      <c r="C9" s="71" t="s">
        <v>67</v>
      </c>
      <c r="D9" s="71" t="s">
        <v>68</v>
      </c>
      <c r="E9" s="58" t="s">
        <v>213</v>
      </c>
      <c r="F9" s="72" t="s">
        <v>214</v>
      </c>
      <c r="G9" s="333"/>
      <c r="H9" s="334"/>
      <c r="I9" s="334"/>
      <c r="J9" s="334"/>
      <c r="K9" s="335"/>
    </row>
    <row r="10" spans="1:11" x14ac:dyDescent="0.15">
      <c r="A10" s="205" t="s">
        <v>215</v>
      </c>
      <c r="B10" s="206"/>
      <c r="C10" s="71" t="s">
        <v>67</v>
      </c>
      <c r="D10" s="71" t="s">
        <v>68</v>
      </c>
      <c r="E10" s="58" t="s">
        <v>216</v>
      </c>
      <c r="F10" s="72" t="s">
        <v>217</v>
      </c>
      <c r="G10" s="333" t="s">
        <v>218</v>
      </c>
      <c r="H10" s="334"/>
      <c r="I10" s="334"/>
      <c r="J10" s="334"/>
      <c r="K10" s="335"/>
    </row>
    <row r="11" spans="1:11" x14ac:dyDescent="0.15">
      <c r="A11" s="269" t="s">
        <v>182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1"/>
    </row>
    <row r="12" spans="1:11" x14ac:dyDescent="0.15">
      <c r="A12" s="56" t="s">
        <v>89</v>
      </c>
      <c r="B12" s="71" t="s">
        <v>85</v>
      </c>
      <c r="C12" s="71" t="s">
        <v>86</v>
      </c>
      <c r="D12" s="72"/>
      <c r="E12" s="58" t="s">
        <v>87</v>
      </c>
      <c r="F12" s="71" t="s">
        <v>85</v>
      </c>
      <c r="G12" s="71" t="s">
        <v>86</v>
      </c>
      <c r="H12" s="71"/>
      <c r="I12" s="58" t="s">
        <v>219</v>
      </c>
      <c r="J12" s="71" t="s">
        <v>85</v>
      </c>
      <c r="K12" s="76" t="s">
        <v>86</v>
      </c>
    </row>
    <row r="13" spans="1:11" x14ac:dyDescent="0.15">
      <c r="A13" s="56" t="s">
        <v>92</v>
      </c>
      <c r="B13" s="71" t="s">
        <v>85</v>
      </c>
      <c r="C13" s="71" t="s">
        <v>86</v>
      </c>
      <c r="D13" s="72"/>
      <c r="E13" s="58" t="s">
        <v>97</v>
      </c>
      <c r="F13" s="71" t="s">
        <v>85</v>
      </c>
      <c r="G13" s="71" t="s">
        <v>86</v>
      </c>
      <c r="H13" s="71"/>
      <c r="I13" s="58" t="s">
        <v>220</v>
      </c>
      <c r="J13" s="71" t="s">
        <v>85</v>
      </c>
      <c r="K13" s="76" t="s">
        <v>86</v>
      </c>
    </row>
    <row r="14" spans="1:11" x14ac:dyDescent="0.15">
      <c r="A14" s="63" t="s">
        <v>221</v>
      </c>
      <c r="B14" s="66" t="s">
        <v>85</v>
      </c>
      <c r="C14" s="66" t="s">
        <v>86</v>
      </c>
      <c r="D14" s="65"/>
      <c r="E14" s="64" t="s">
        <v>222</v>
      </c>
      <c r="F14" s="66" t="s">
        <v>85</v>
      </c>
      <c r="G14" s="66" t="s">
        <v>86</v>
      </c>
      <c r="H14" s="66"/>
      <c r="I14" s="64" t="s">
        <v>223</v>
      </c>
      <c r="J14" s="66" t="s">
        <v>85</v>
      </c>
      <c r="K14" s="77" t="s">
        <v>86</v>
      </c>
    </row>
    <row r="15" spans="1:11" x14ac:dyDescent="0.15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 x14ac:dyDescent="0.15">
      <c r="A16" s="287" t="s">
        <v>224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15">
      <c r="A17" s="205" t="s">
        <v>225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77"/>
    </row>
    <row r="18" spans="1:11" x14ac:dyDescent="0.15">
      <c r="A18" s="205" t="s">
        <v>226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77"/>
    </row>
    <row r="19" spans="1:11" x14ac:dyDescent="0.15">
      <c r="A19" s="329" t="s">
        <v>227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09"/>
    </row>
    <row r="21" spans="1:11" x14ac:dyDescent="0.15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309"/>
    </row>
    <row r="22" spans="1:11" x14ac:dyDescent="0.15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309"/>
    </row>
    <row r="23" spans="1:11" x14ac:dyDescent="0.15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x14ac:dyDescent="0.15">
      <c r="A24" s="205" t="s">
        <v>125</v>
      </c>
      <c r="B24" s="206"/>
      <c r="C24" s="71" t="s">
        <v>67</v>
      </c>
      <c r="D24" s="71" t="s">
        <v>68</v>
      </c>
      <c r="E24" s="281"/>
      <c r="F24" s="281"/>
      <c r="G24" s="281"/>
      <c r="H24" s="281"/>
      <c r="I24" s="281"/>
      <c r="J24" s="281"/>
      <c r="K24" s="282"/>
    </row>
    <row r="25" spans="1:11" x14ac:dyDescent="0.15">
      <c r="A25" s="74" t="s">
        <v>228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x14ac:dyDescent="0.1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x14ac:dyDescent="0.15">
      <c r="A27" s="323" t="s">
        <v>229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x14ac:dyDescent="0.15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9"/>
    </row>
    <row r="29" spans="1:11" x14ac:dyDescent="0.15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x14ac:dyDescent="0.15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 x14ac:dyDescent="0.15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1" x14ac:dyDescent="0.15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23.1" customHeight="1" x14ac:dyDescent="0.15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23.1" customHeight="1" x14ac:dyDescent="0.15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309"/>
    </row>
    <row r="35" spans="1:11" ht="23.1" customHeight="1" x14ac:dyDescent="0.15">
      <c r="A35" s="308"/>
      <c r="B35" s="294"/>
      <c r="C35" s="294"/>
      <c r="D35" s="294"/>
      <c r="E35" s="294"/>
      <c r="F35" s="294"/>
      <c r="G35" s="294"/>
      <c r="H35" s="294"/>
      <c r="I35" s="294"/>
      <c r="J35" s="294"/>
      <c r="K35" s="309"/>
    </row>
    <row r="36" spans="1:11" ht="23.1" customHeight="1" x14ac:dyDescent="0.15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 x14ac:dyDescent="0.15">
      <c r="A37" s="313" t="s">
        <v>230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 x14ac:dyDescent="0.15">
      <c r="A38" s="205" t="s">
        <v>231</v>
      </c>
      <c r="B38" s="206"/>
      <c r="C38" s="206"/>
      <c r="D38" s="281" t="s">
        <v>232</v>
      </c>
      <c r="E38" s="281"/>
      <c r="F38" s="297" t="s">
        <v>233</v>
      </c>
      <c r="G38" s="316"/>
      <c r="H38" s="206" t="s">
        <v>234</v>
      </c>
      <c r="I38" s="206"/>
      <c r="J38" s="206" t="s">
        <v>235</v>
      </c>
      <c r="K38" s="277"/>
    </row>
    <row r="39" spans="1:11" ht="18.75" customHeight="1" x14ac:dyDescent="0.15">
      <c r="A39" s="59" t="s">
        <v>126</v>
      </c>
      <c r="B39" s="206" t="s">
        <v>236</v>
      </c>
      <c r="C39" s="206"/>
      <c r="D39" s="206"/>
      <c r="E39" s="206"/>
      <c r="F39" s="206"/>
      <c r="G39" s="206"/>
      <c r="H39" s="206"/>
      <c r="I39" s="206"/>
      <c r="J39" s="206"/>
      <c r="K39" s="277"/>
    </row>
    <row r="40" spans="1:11" ht="30.95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77"/>
    </row>
    <row r="41" spans="1:11" ht="18.7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77"/>
    </row>
    <row r="42" spans="1:11" ht="32.1" customHeight="1" x14ac:dyDescent="0.15">
      <c r="A42" s="63" t="s">
        <v>134</v>
      </c>
      <c r="B42" s="305" t="s">
        <v>237</v>
      </c>
      <c r="C42" s="305"/>
      <c r="D42" s="64" t="s">
        <v>238</v>
      </c>
      <c r="E42" s="65"/>
      <c r="F42" s="64" t="s">
        <v>138</v>
      </c>
      <c r="G42" s="75"/>
      <c r="H42" s="306" t="s">
        <v>139</v>
      </c>
      <c r="I42" s="306"/>
      <c r="J42" s="305" t="s">
        <v>142</v>
      </c>
      <c r="K42" s="30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activeCell="P10" sqref="P10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9.5" style="28" customWidth="1"/>
    <col min="15" max="16384" width="9" style="28"/>
  </cols>
  <sheetData>
    <row r="1" spans="1:14" ht="30" customHeight="1" x14ac:dyDescent="0.15">
      <c r="A1" s="248" t="s">
        <v>143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 x14ac:dyDescent="0.15">
      <c r="A2" s="29" t="s">
        <v>62</v>
      </c>
      <c r="B2" s="250" t="s">
        <v>63</v>
      </c>
      <c r="C2" s="251"/>
      <c r="D2" s="30" t="s">
        <v>69</v>
      </c>
      <c r="E2" s="251" t="s">
        <v>70</v>
      </c>
      <c r="F2" s="251"/>
      <c r="G2" s="251"/>
      <c r="H2" s="256"/>
      <c r="I2" s="38" t="s">
        <v>57</v>
      </c>
      <c r="J2" s="251" t="s">
        <v>58</v>
      </c>
      <c r="K2" s="251"/>
      <c r="L2" s="251"/>
      <c r="M2" s="251"/>
      <c r="N2" s="252"/>
    </row>
    <row r="3" spans="1:14" ht="29.1" customHeight="1" x14ac:dyDescent="0.15">
      <c r="A3" s="255" t="s">
        <v>144</v>
      </c>
      <c r="B3" s="253" t="s">
        <v>145</v>
      </c>
      <c r="C3" s="253"/>
      <c r="D3" s="253"/>
      <c r="E3" s="253"/>
      <c r="F3" s="253"/>
      <c r="G3" s="253"/>
      <c r="H3" s="257"/>
      <c r="I3" s="253" t="s">
        <v>146</v>
      </c>
      <c r="J3" s="253"/>
      <c r="K3" s="253"/>
      <c r="L3" s="253"/>
      <c r="M3" s="253"/>
      <c r="N3" s="254"/>
    </row>
    <row r="4" spans="1:14" ht="29.1" customHeight="1" x14ac:dyDescent="0.15">
      <c r="A4" s="255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57"/>
      <c r="I4" s="39"/>
      <c r="J4" s="39"/>
      <c r="K4" s="39"/>
      <c r="L4" s="39"/>
      <c r="M4" s="39"/>
      <c r="N4" s="40"/>
    </row>
    <row r="5" spans="1:14" ht="29.1" customHeight="1" x14ac:dyDescent="0.15">
      <c r="A5" s="33" t="s">
        <v>149</v>
      </c>
      <c r="B5" s="31" t="s">
        <v>150</v>
      </c>
      <c r="C5" s="31" t="s">
        <v>151</v>
      </c>
      <c r="D5" s="31" t="s">
        <v>152</v>
      </c>
      <c r="E5" s="31" t="s">
        <v>153</v>
      </c>
      <c r="F5" s="31" t="s">
        <v>154</v>
      </c>
      <c r="G5" s="31" t="s">
        <v>155</v>
      </c>
      <c r="H5" s="257"/>
      <c r="I5" s="41"/>
      <c r="J5" s="41"/>
      <c r="K5" s="42"/>
      <c r="L5" s="42"/>
      <c r="M5" s="42"/>
      <c r="N5" s="43"/>
    </row>
    <row r="6" spans="1:14" ht="29.1" customHeight="1" x14ac:dyDescent="0.3">
      <c r="A6" s="34" t="s">
        <v>156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57"/>
      <c r="I6" s="44"/>
      <c r="J6" s="44"/>
      <c r="K6" s="45"/>
      <c r="L6" s="45"/>
      <c r="M6" s="45"/>
      <c r="N6" s="46"/>
    </row>
    <row r="7" spans="1:14" ht="29.1" customHeight="1" x14ac:dyDescent="0.3">
      <c r="A7" s="34" t="s">
        <v>159</v>
      </c>
      <c r="B7" s="35">
        <f>C7-1.5</f>
        <v>71.5</v>
      </c>
      <c r="C7" s="35">
        <f>D7-1.5</f>
        <v>73</v>
      </c>
      <c r="D7" s="35">
        <v>74.5</v>
      </c>
      <c r="E7" s="34">
        <f t="shared" ref="E7:G7" si="1">D7+1.5</f>
        <v>76</v>
      </c>
      <c r="F7" s="34">
        <f t="shared" si="1"/>
        <v>77.5</v>
      </c>
      <c r="G7" s="34">
        <f t="shared" si="1"/>
        <v>79</v>
      </c>
      <c r="H7" s="257"/>
      <c r="I7" s="44"/>
      <c r="J7" s="44"/>
      <c r="K7" s="42"/>
      <c r="L7" s="42"/>
      <c r="M7" s="42"/>
      <c r="N7" s="47"/>
    </row>
    <row r="8" spans="1:14" ht="29.1" customHeight="1" x14ac:dyDescent="0.3">
      <c r="A8" s="36" t="s">
        <v>160</v>
      </c>
      <c r="B8" s="34">
        <f>C8-4</f>
        <v>78</v>
      </c>
      <c r="C8" s="34">
        <f>D8-4</f>
        <v>82</v>
      </c>
      <c r="D8" s="35">
        <v>86</v>
      </c>
      <c r="E8" s="34">
        <f t="shared" ref="E8:E10" si="2">D8+4</f>
        <v>90</v>
      </c>
      <c r="F8" s="34">
        <f>E8+5</f>
        <v>95</v>
      </c>
      <c r="G8" s="35">
        <f>F8+6</f>
        <v>101</v>
      </c>
      <c r="H8" s="257"/>
      <c r="I8" s="44"/>
      <c r="J8" s="44"/>
      <c r="K8" s="45"/>
      <c r="L8" s="45"/>
      <c r="M8" s="45"/>
      <c r="N8" s="48"/>
    </row>
    <row r="9" spans="1:14" ht="29.1" customHeight="1" x14ac:dyDescent="0.3">
      <c r="A9" s="36" t="s">
        <v>163</v>
      </c>
      <c r="B9" s="34">
        <f>C9-4</f>
        <v>86</v>
      </c>
      <c r="C9" s="34">
        <f>D9-4</f>
        <v>90</v>
      </c>
      <c r="D9" s="35">
        <v>94</v>
      </c>
      <c r="E9" s="34">
        <f t="shared" si="2"/>
        <v>98</v>
      </c>
      <c r="F9" s="34">
        <f>E9+5</f>
        <v>103</v>
      </c>
      <c r="G9" s="35">
        <f>F9+6</f>
        <v>109</v>
      </c>
      <c r="H9" s="257"/>
      <c r="I9" s="44"/>
      <c r="J9" s="44"/>
      <c r="K9" s="45"/>
      <c r="L9" s="45"/>
      <c r="M9" s="45"/>
      <c r="N9" s="48"/>
    </row>
    <row r="10" spans="1:14" ht="29.1" customHeight="1" x14ac:dyDescent="0.3">
      <c r="A10" s="34" t="s">
        <v>164</v>
      </c>
      <c r="B10" s="35">
        <f>C10-3.6</f>
        <v>99.800000000000011</v>
      </c>
      <c r="C10" s="35">
        <f>D10-3.6</f>
        <v>103.4</v>
      </c>
      <c r="D10" s="35">
        <v>107</v>
      </c>
      <c r="E10" s="34">
        <f t="shared" si="2"/>
        <v>111</v>
      </c>
      <c r="F10" s="34">
        <f>E10+4</f>
        <v>115</v>
      </c>
      <c r="G10" s="35">
        <f>F10+4</f>
        <v>119</v>
      </c>
      <c r="H10" s="257"/>
      <c r="I10" s="44"/>
      <c r="J10" s="44"/>
      <c r="K10" s="45"/>
      <c r="L10" s="45"/>
      <c r="M10" s="45"/>
      <c r="N10" s="48"/>
    </row>
    <row r="11" spans="1:14" ht="29.1" customHeight="1" x14ac:dyDescent="0.3">
      <c r="A11" s="34" t="s">
        <v>165</v>
      </c>
      <c r="B11" s="34">
        <f>C11-1.15</f>
        <v>29.700000000000003</v>
      </c>
      <c r="C11" s="34">
        <f>D11-1.15</f>
        <v>30.85</v>
      </c>
      <c r="D11" s="35">
        <v>32</v>
      </c>
      <c r="E11" s="34">
        <f t="shared" ref="E11:G11" si="3">D11+1.3</f>
        <v>33.299999999999997</v>
      </c>
      <c r="F11" s="34">
        <f t="shared" si="3"/>
        <v>34.599999999999994</v>
      </c>
      <c r="G11" s="35">
        <f t="shared" si="3"/>
        <v>35.899999999999991</v>
      </c>
      <c r="H11" s="257"/>
      <c r="I11" s="44"/>
      <c r="J11" s="44"/>
      <c r="K11" s="45"/>
      <c r="L11" s="45"/>
      <c r="M11" s="45"/>
      <c r="N11" s="48"/>
    </row>
    <row r="12" spans="1:14" ht="29.1" customHeight="1" x14ac:dyDescent="0.3">
      <c r="A12" s="34" t="s">
        <v>167</v>
      </c>
      <c r="B12" s="34">
        <f>C12-0.7</f>
        <v>21.6</v>
      </c>
      <c r="C12" s="34">
        <f>D12-0.7</f>
        <v>22.3</v>
      </c>
      <c r="D12" s="35">
        <v>23</v>
      </c>
      <c r="E12" s="34">
        <f>D12+0.7</f>
        <v>23.7</v>
      </c>
      <c r="F12" s="34">
        <f>E12+0.7</f>
        <v>24.4</v>
      </c>
      <c r="G12" s="35">
        <f>F12+0.9</f>
        <v>25.299999999999997</v>
      </c>
      <c r="H12" s="257"/>
      <c r="I12" s="44"/>
      <c r="J12" s="44"/>
      <c r="K12" s="45"/>
      <c r="L12" s="45"/>
      <c r="M12" s="45"/>
      <c r="N12" s="48"/>
    </row>
    <row r="13" spans="1:14" ht="29.1" customHeight="1" x14ac:dyDescent="0.3">
      <c r="A13" s="34" t="s">
        <v>168</v>
      </c>
      <c r="B13" s="34">
        <f>C13-0.5</f>
        <v>19.5</v>
      </c>
      <c r="C13" s="34">
        <f>D13-0.5</f>
        <v>20</v>
      </c>
      <c r="D13" s="35">
        <v>20.5</v>
      </c>
      <c r="E13" s="34">
        <f>D13+0.5</f>
        <v>21</v>
      </c>
      <c r="F13" s="34">
        <f>E13+0.5</f>
        <v>21.5</v>
      </c>
      <c r="G13" s="35">
        <f>F13+0.7</f>
        <v>22.2</v>
      </c>
      <c r="H13" s="257"/>
      <c r="I13" s="44"/>
      <c r="J13" s="44"/>
      <c r="K13" s="45"/>
      <c r="L13" s="45"/>
      <c r="M13" s="45"/>
      <c r="N13" s="48"/>
    </row>
    <row r="14" spans="1:14" ht="29.1" customHeight="1" x14ac:dyDescent="0.3">
      <c r="A14" s="34" t="s">
        <v>169</v>
      </c>
      <c r="B14" s="35">
        <f>C14-0.7</f>
        <v>27.7</v>
      </c>
      <c r="C14" s="35">
        <f>D14-0.6</f>
        <v>28.4</v>
      </c>
      <c r="D14" s="35">
        <v>29</v>
      </c>
      <c r="E14" s="34">
        <f>D14+0.6</f>
        <v>29.6</v>
      </c>
      <c r="F14" s="34">
        <f>E14+0.7</f>
        <v>30.3</v>
      </c>
      <c r="G14" s="35">
        <f>F14+0.6</f>
        <v>30.900000000000002</v>
      </c>
      <c r="H14" s="257"/>
      <c r="I14" s="44"/>
      <c r="J14" s="44"/>
      <c r="K14" s="45"/>
      <c r="L14" s="45"/>
      <c r="M14" s="45"/>
      <c r="N14" s="48"/>
    </row>
    <row r="15" spans="1:14" ht="29.1" customHeight="1" x14ac:dyDescent="0.3">
      <c r="A15" s="34" t="s">
        <v>170</v>
      </c>
      <c r="B15" s="35">
        <f>C15-0.9</f>
        <v>39.700000000000003</v>
      </c>
      <c r="C15" s="35">
        <f>D15-0.9</f>
        <v>40.6</v>
      </c>
      <c r="D15" s="35">
        <v>41.5</v>
      </c>
      <c r="E15" s="34">
        <f t="shared" ref="E15:G15" si="4">D15+1.1</f>
        <v>42.6</v>
      </c>
      <c r="F15" s="34">
        <f t="shared" si="4"/>
        <v>43.7</v>
      </c>
      <c r="G15" s="35">
        <f t="shared" si="4"/>
        <v>44.800000000000004</v>
      </c>
      <c r="H15" s="257"/>
      <c r="I15" s="44"/>
      <c r="J15" s="44"/>
      <c r="K15" s="45"/>
      <c r="L15" s="45"/>
      <c r="M15" s="45"/>
      <c r="N15" s="48"/>
    </row>
    <row r="16" spans="1:14" ht="16.5" x14ac:dyDescent="0.3">
      <c r="A16" s="34" t="s">
        <v>172</v>
      </c>
      <c r="B16" s="35">
        <f t="shared" ref="B16:G16" si="5">B14+B15</f>
        <v>67.400000000000006</v>
      </c>
      <c r="C16" s="35">
        <f t="shared" si="5"/>
        <v>69</v>
      </c>
      <c r="D16" s="35">
        <f t="shared" si="5"/>
        <v>70.5</v>
      </c>
      <c r="E16" s="35">
        <f t="shared" si="5"/>
        <v>72.2</v>
      </c>
      <c r="F16" s="35">
        <f t="shared" si="5"/>
        <v>74</v>
      </c>
      <c r="G16" s="35">
        <f t="shared" si="5"/>
        <v>75.7</v>
      </c>
      <c r="H16" s="257"/>
      <c r="I16" s="44"/>
      <c r="J16" s="44"/>
      <c r="K16" s="45"/>
      <c r="L16" s="45"/>
      <c r="M16" s="45"/>
      <c r="N16" s="48"/>
    </row>
    <row r="17" spans="1:14" ht="16.5" x14ac:dyDescent="0.3">
      <c r="A17" s="34" t="s">
        <v>173</v>
      </c>
      <c r="B17" s="35">
        <f>C17-0</f>
        <v>14.5</v>
      </c>
      <c r="C17" s="35">
        <f>D17-0.5</f>
        <v>14.5</v>
      </c>
      <c r="D17" s="34">
        <v>15</v>
      </c>
      <c r="E17" s="34">
        <f>D17</f>
        <v>15</v>
      </c>
      <c r="F17" s="34">
        <f>E17+1.5</f>
        <v>16.5</v>
      </c>
      <c r="G17" s="37">
        <f>F17+0</f>
        <v>16.5</v>
      </c>
      <c r="H17" s="257"/>
      <c r="I17" s="44"/>
      <c r="J17" s="44"/>
      <c r="K17" s="45"/>
      <c r="L17" s="45"/>
      <c r="M17" s="45"/>
      <c r="N17" s="48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4.25" x14ac:dyDescent="0.15"/>
  <cols>
    <col min="1" max="1" width="7" customWidth="1"/>
    <col min="2" max="2" width="12.125" style="27" customWidth="1"/>
    <col min="3" max="3" width="12.875" style="27" customWidth="1"/>
    <col min="4" max="4" width="9.125" style="19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5" t="s">
        <v>239</v>
      </c>
      <c r="B1" s="345"/>
      <c r="C1" s="345"/>
      <c r="D1" s="346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5" s="1" customFormat="1" ht="16.5" x14ac:dyDescent="0.3">
      <c r="A2" s="359" t="s">
        <v>240</v>
      </c>
      <c r="B2" s="360" t="s">
        <v>241</v>
      </c>
      <c r="C2" s="360" t="s">
        <v>242</v>
      </c>
      <c r="D2" s="362" t="s">
        <v>243</v>
      </c>
      <c r="E2" s="360" t="s">
        <v>244</v>
      </c>
      <c r="F2" s="360" t="s">
        <v>245</v>
      </c>
      <c r="G2" s="360" t="s">
        <v>246</v>
      </c>
      <c r="H2" s="360" t="s">
        <v>247</v>
      </c>
      <c r="I2" s="3" t="s">
        <v>248</v>
      </c>
      <c r="J2" s="3" t="s">
        <v>249</v>
      </c>
      <c r="K2" s="3" t="s">
        <v>250</v>
      </c>
      <c r="L2" s="3" t="s">
        <v>251</v>
      </c>
      <c r="M2" s="3" t="s">
        <v>252</v>
      </c>
      <c r="N2" s="360" t="s">
        <v>253</v>
      </c>
      <c r="O2" s="360" t="s">
        <v>254</v>
      </c>
    </row>
    <row r="3" spans="1:15" s="1" customFormat="1" ht="16.5" x14ac:dyDescent="0.3">
      <c r="A3" s="359"/>
      <c r="B3" s="361"/>
      <c r="C3" s="361"/>
      <c r="D3" s="363"/>
      <c r="E3" s="361"/>
      <c r="F3" s="361"/>
      <c r="G3" s="361"/>
      <c r="H3" s="361"/>
      <c r="I3" s="3" t="s">
        <v>255</v>
      </c>
      <c r="J3" s="3" t="s">
        <v>255</v>
      </c>
      <c r="K3" s="3" t="s">
        <v>255</v>
      </c>
      <c r="L3" s="3" t="s">
        <v>255</v>
      </c>
      <c r="M3" s="3" t="s">
        <v>255</v>
      </c>
      <c r="N3" s="361"/>
      <c r="O3" s="361"/>
    </row>
    <row r="4" spans="1:15" ht="31.5" x14ac:dyDescent="0.15">
      <c r="A4" s="5">
        <v>1</v>
      </c>
      <c r="B4" s="20" t="s">
        <v>256</v>
      </c>
      <c r="C4" s="156" t="s">
        <v>257</v>
      </c>
      <c r="D4" s="157" t="s">
        <v>258</v>
      </c>
      <c r="E4" s="6" t="s">
        <v>63</v>
      </c>
      <c r="F4" s="158" t="s">
        <v>259</v>
      </c>
      <c r="G4" s="6" t="s">
        <v>67</v>
      </c>
      <c r="H4" s="6" t="s">
        <v>67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260</v>
      </c>
    </row>
    <row r="5" spans="1:15" ht="31.5" x14ac:dyDescent="0.15">
      <c r="A5" s="5">
        <v>2</v>
      </c>
      <c r="B5" s="6">
        <v>112</v>
      </c>
      <c r="C5" s="156" t="s">
        <v>257</v>
      </c>
      <c r="D5" s="159" t="s">
        <v>261</v>
      </c>
      <c r="E5" s="6" t="s">
        <v>63</v>
      </c>
      <c r="F5" s="158" t="s">
        <v>259</v>
      </c>
      <c r="G5" s="6" t="s">
        <v>67</v>
      </c>
      <c r="H5" s="6" t="s">
        <v>67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260</v>
      </c>
    </row>
    <row r="6" spans="1:15" x14ac:dyDescent="0.15">
      <c r="A6" s="5"/>
      <c r="B6" s="6"/>
      <c r="C6" s="21"/>
      <c r="D6" s="11"/>
      <c r="E6" s="6"/>
      <c r="F6" s="22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21"/>
      <c r="D7" s="11"/>
      <c r="E7" s="6"/>
      <c r="F7" s="22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6"/>
      <c r="C8" s="6"/>
      <c r="D8" s="24"/>
      <c r="E8" s="6"/>
      <c r="F8" s="21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5"/>
      <c r="E9" s="6"/>
      <c r="F9" s="21"/>
      <c r="G9" s="6"/>
      <c r="H9" s="6"/>
      <c r="I9" s="6"/>
      <c r="J9" s="6"/>
      <c r="K9" s="6"/>
      <c r="L9" s="6"/>
      <c r="M9" s="5"/>
      <c r="N9" s="5"/>
      <c r="O9" s="5"/>
    </row>
    <row r="10" spans="1:15" x14ac:dyDescent="0.15">
      <c r="A10" s="5"/>
      <c r="B10" s="6"/>
      <c r="C10" s="6"/>
      <c r="D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6"/>
      <c r="C11" s="6"/>
      <c r="D11" s="2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47" t="s">
        <v>262</v>
      </c>
      <c r="B12" s="348"/>
      <c r="C12" s="348"/>
      <c r="D12" s="349"/>
      <c r="E12" s="350"/>
      <c r="F12" s="351"/>
      <c r="G12" s="351"/>
      <c r="H12" s="351"/>
      <c r="I12" s="352"/>
      <c r="J12" s="347" t="s">
        <v>263</v>
      </c>
      <c r="K12" s="353"/>
      <c r="L12" s="353"/>
      <c r="M12" s="354"/>
      <c r="N12" s="9"/>
      <c r="O12" s="10"/>
    </row>
    <row r="13" spans="1:15" ht="16.5" x14ac:dyDescent="0.15">
      <c r="A13" s="355" t="s">
        <v>264</v>
      </c>
      <c r="B13" s="356"/>
      <c r="C13" s="356"/>
      <c r="D13" s="357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2023-04-06T11:19:34Z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