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探越23FW\TAEEAL91229\"/>
    </mc:Choice>
  </mc:AlternateContent>
  <xr:revisionPtr revIDLastSave="0" documentId="13_ncr:1_{5F007D68-584A-4749-82BA-B88AFE404243}" xr6:coauthVersionLast="47" xr6:coauthVersionMax="47" xr10:uidLastSave="{00000000-0000-0000-0000-000000000000}"/>
  <bookViews>
    <workbookView xWindow="-120" yWindow="-120" windowWidth="20730" windowHeight="11160" tabRatio="727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2.面料缩率" sheetId="8" r:id="rId9"/>
    <sheet name="1.面料验布" sheetId="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H7" i="12" l="1"/>
  <c r="H6" i="12"/>
  <c r="H5" i="12"/>
  <c r="H4" i="12"/>
  <c r="N7" i="7"/>
  <c r="N6" i="7"/>
  <c r="N5" i="7"/>
  <c r="N4" i="7"/>
  <c r="K7" i="8"/>
  <c r="K6" i="8"/>
  <c r="K5" i="8"/>
  <c r="K4" i="8"/>
  <c r="E21" i="6"/>
  <c r="F21" i="6"/>
  <c r="G21" i="6"/>
  <c r="C21" i="6"/>
  <c r="B21" i="6"/>
  <c r="E20" i="6"/>
  <c r="F20" i="6"/>
  <c r="G20" i="6"/>
  <c r="C20" i="6"/>
  <c r="B20" i="6"/>
  <c r="E19" i="6"/>
  <c r="F19" i="6"/>
  <c r="G19" i="6"/>
  <c r="C19" i="6"/>
  <c r="B19" i="6"/>
  <c r="E18" i="6"/>
  <c r="F18" i="6"/>
  <c r="G18" i="6"/>
  <c r="C18" i="6"/>
  <c r="B18" i="6"/>
  <c r="E17" i="6"/>
  <c r="F17" i="6"/>
  <c r="G17" i="6"/>
  <c r="C17" i="6"/>
  <c r="B17" i="6"/>
  <c r="E16" i="6"/>
  <c r="F16" i="6"/>
  <c r="G16" i="6"/>
  <c r="C16" i="6"/>
  <c r="B16" i="6"/>
  <c r="E15" i="6"/>
  <c r="F15" i="6"/>
  <c r="G15" i="6"/>
  <c r="C15" i="6"/>
  <c r="B15" i="6"/>
  <c r="E14" i="6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21" i="14"/>
  <c r="F21" i="14"/>
  <c r="G21" i="14"/>
  <c r="C21" i="14"/>
  <c r="B21" i="14"/>
  <c r="E20" i="14"/>
  <c r="F20" i="14"/>
  <c r="G20" i="14"/>
  <c r="C20" i="14"/>
  <c r="B20" i="14"/>
  <c r="E19" i="14"/>
  <c r="F19" i="14"/>
  <c r="G19" i="14"/>
  <c r="C19" i="14"/>
  <c r="B19" i="14"/>
  <c r="E18" i="14"/>
  <c r="F18" i="14"/>
  <c r="G18" i="14"/>
  <c r="C18" i="14"/>
  <c r="B18" i="14"/>
  <c r="E17" i="14"/>
  <c r="F17" i="14"/>
  <c r="G17" i="14"/>
  <c r="C17" i="14"/>
  <c r="B17" i="14"/>
  <c r="E16" i="14"/>
  <c r="F16" i="14"/>
  <c r="G16" i="14"/>
  <c r="C16" i="14"/>
  <c r="B16" i="14"/>
  <c r="E15" i="14"/>
  <c r="F15" i="14"/>
  <c r="G15" i="14"/>
  <c r="C15" i="14"/>
  <c r="B15" i="14"/>
  <c r="E14" i="14"/>
  <c r="F14" i="14"/>
  <c r="G14" i="14"/>
  <c r="C14" i="14"/>
  <c r="B14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21" i="13"/>
  <c r="F21" i="13"/>
  <c r="G21" i="13"/>
  <c r="C21" i="13"/>
  <c r="B21" i="13"/>
  <c r="E20" i="13"/>
  <c r="F20" i="13"/>
  <c r="G20" i="13"/>
  <c r="C20" i="13"/>
  <c r="B20" i="13"/>
  <c r="E19" i="13"/>
  <c r="F19" i="13"/>
  <c r="G19" i="13"/>
  <c r="C19" i="13"/>
  <c r="B19" i="13"/>
  <c r="E18" i="13"/>
  <c r="F18" i="13"/>
  <c r="G18" i="13"/>
  <c r="C18" i="13"/>
  <c r="B18" i="13"/>
  <c r="E17" i="13"/>
  <c r="F17" i="13"/>
  <c r="G17" i="13"/>
  <c r="C17" i="13"/>
  <c r="B17" i="13"/>
  <c r="E16" i="13"/>
  <c r="F16" i="13"/>
  <c r="G16" i="13"/>
  <c r="C16" i="13"/>
  <c r="B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<sst xmlns="http://schemas.openxmlformats.org/spreadsheetml/2006/main" count="831" uniqueCount="346">
  <si>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</si>
  <si>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</si>
  <si>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</si>
  <si>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</si>
  <si>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</si>
  <si>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</si>
  <si>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</si>
  <si>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</si>
  <si>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</si>
  <si>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</si>
  <si>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</si>
  <si>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</si>
  <si>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</si>
  <si>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</si>
  <si>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</si>
  <si>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</si>
  <si>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</si>
  <si>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</si>
  <si>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</si>
  <si>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</si>
  <si>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</si>
  <si>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</si>
  <si>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</si>
  <si>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</si>
  <si>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</si>
  <si>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</si>
  <si>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</si>
  <si>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</si>
  <si>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</si>
  <si>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</si>
  <si>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</si>
  <si>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</si>
  <si>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</si>
  <si>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</si>
  <si>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</si>
  <si>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</si>
  <si>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</si>
  <si>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</si>
  <si>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</si>
  <si>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</si>
  <si>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</si>
  <si>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</si>
  <si>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</si>
  <si>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</si>
  <si>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</si>
  <si>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</si>
  <si>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</si>
  <si>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</si>
  <si>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</si>
  <si>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</si>
  <si>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</si>
  <si>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</si>
  <si>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</si>
  <si>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</si>
  <si>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徒步外套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</si>
  <si>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</si>
  <si>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</si>
  <si>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</si>
  <si>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</si>
  <si>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</si>
  <si>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</si>
  <si>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</si>
  <si>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</si>
  <si>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TAEEAL91229</t>
  </si>
  <si>
    <t>合同交期</t>
  </si>
  <si>
    <t>6-25/7-26</t>
  </si>
  <si>
    <t>产前确认样</t>
  </si>
  <si>
    <t>有</t>
  </si>
  <si>
    <t>无</t>
  </si>
  <si>
    <t>品名</t>
  </si>
  <si>
    <t>男式徒步外套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</si>
  <si>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</si>
  <si>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</si>
  <si>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</si>
  <si>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</si>
  <si>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</si>
  <si>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</si>
  <si>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</si>
  <si>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</si>
  <si>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</si>
  <si>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</si>
  <si>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</si>
  <si>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</si>
  <si>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</si>
  <si>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</si>
  <si>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</si>
  <si>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</si>
  <si>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</si>
  <si>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</si>
  <si>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</si>
  <si>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</si>
  <si>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</si>
  <si>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</si>
  <si>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</si>
  <si>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</si>
  <si>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</si>
  <si>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</si>
  <si>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</si>
  <si>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</si>
  <si>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</si>
  <si>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</si>
  <si>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</si>
  <si>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</si>
  <si>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</si>
  <si>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</si>
  <si>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</si>
  <si>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</si>
  <si>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</si>
  <si>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</si>
  <si>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</si>
  <si>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</si>
  <si>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</si>
  <si>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</si>
  <si>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</si>
  <si>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</si>
  <si>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</si>
  <si>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</si>
  <si>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</si>
  <si>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</si>
  <si>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</si>
  <si>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</si>
  <si>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</si>
  <si>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</si>
  <si>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</si>
  <si>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</si>
  <si>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</si>
  <si>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</si>
  <si>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</si>
  <si>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</si>
  <si>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</si>
  <si>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</si>
  <si>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</si>
  <si>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</si>
  <si>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</si>
  <si>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</si>
  <si>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</si>
  <si>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</si>
  <si>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</si>
  <si>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</si>
  <si>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</si>
  <si>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</si>
  <si>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</si>
  <si>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</si>
  <si>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</si>
  <si>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</si>
  <si>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</si>
  <si>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</si>
  <si>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黑色洗前L</t>
  </si>
  <si>
    <t>黑色洗后L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</si>
  <si>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</si>
  <si>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</si>
  <si>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</si>
  <si>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</si>
  <si>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</si>
  <si>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</si>
  <si>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</si>
  <si>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</si>
  <si>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+0.5</t>
  </si>
  <si>
    <t>前中拉链长</t>
  </si>
  <si>
    <t>胸围</t>
  </si>
  <si>
    <t>+2</t>
  </si>
  <si>
    <t>+1.5</t>
  </si>
  <si>
    <t>腰围</t>
  </si>
  <si>
    <t>+1</t>
  </si>
  <si>
    <t>摆围（平量）</t>
  </si>
  <si>
    <t>0</t>
  </si>
  <si>
    <t>肩宽</t>
  </si>
  <si>
    <t>肩点袖长</t>
  </si>
  <si>
    <t>袖肥/2（参考值）</t>
  </si>
  <si>
    <t>+0.8</t>
  </si>
  <si>
    <t>袖肘围/2</t>
  </si>
  <si>
    <t>袖口围/2(拉量)</t>
  </si>
  <si>
    <t>袖口围/2(平量)</t>
  </si>
  <si>
    <t>袖口围松紧净</t>
  </si>
  <si>
    <t>前领高</t>
  </si>
  <si>
    <t>后领高</t>
  </si>
  <si>
    <t>上领围</t>
  </si>
  <si>
    <t>下领围</t>
  </si>
  <si>
    <t xml:space="preserve">     初期请洗测2-3件，有问题的另加测量数量。</t>
  </si>
  <si>
    <t>验货时间：2023-3-31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</si>
  <si>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</si>
  <si>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</si>
  <si>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</si>
  <si>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</si>
  <si>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</si>
  <si>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</si>
  <si>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</si>
  <si>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</si>
  <si>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</si>
  <si>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</si>
  <si>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</si>
  <si>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</si>
  <si>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</si>
  <si>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</si>
  <si>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</si>
  <si>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</si>
  <si>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</si>
  <si>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</si>
  <si>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</si>
  <si>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</si>
  <si>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</si>
  <si>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</si>
  <si>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</si>
  <si>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</si>
  <si>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</si>
  <si>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</si>
  <si>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</si>
  <si>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</si>
  <si>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</si>
  <si>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</si>
  <si>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</si>
  <si>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</si>
  <si>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</si>
  <si>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</si>
  <si>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</si>
  <si>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</si>
  <si>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</si>
  <si>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</si>
  <si>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</si>
  <si>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</si>
  <si>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</si>
  <si>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</si>
  <si>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</si>
  <si>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</si>
  <si>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</si>
  <si>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</si>
  <si>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</si>
  <si>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</si>
  <si>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</si>
  <si>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</si>
  <si>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</si>
  <si>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</si>
  <si>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</si>
  <si>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</si>
  <si>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</si>
  <si>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</si>
  <si>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</si>
  <si>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</si>
  <si>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</si>
  <si>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</si>
  <si>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</si>
  <si>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</si>
  <si>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</si>
  <si>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TOREAD-面料缩率检测测试报告登记表</t>
  </si>
  <si>
    <t>序号</t>
  </si>
  <si>
    <t>供应商</t>
  </si>
  <si>
    <t>缸号</t>
  </si>
  <si>
    <t>面料布种编号</t>
  </si>
  <si>
    <t>颜色</t>
  </si>
  <si>
    <t>涉及到的款号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</si>
  <si>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</si>
  <si>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</si>
  <si>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</si>
  <si>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</si>
  <si>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</si>
  <si>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</si>
  <si>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</si>
  <si>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</si>
  <si>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FW09970</t>
  </si>
  <si>
    <t>22FW蓝黑/O47//19FW木炭灰</t>
  </si>
  <si>
    <t>合格</t>
  </si>
  <si>
    <t>YES</t>
  </si>
  <si>
    <t>19SS黑色/E77//19FW木炭灰</t>
  </si>
  <si>
    <t>22FW雾灰/N89//19FW木炭灰</t>
  </si>
  <si>
    <t>23SS军绿/P55//19FW木炭灰</t>
  </si>
  <si>
    <t>制表时间：2023-3-25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</si>
  <si>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</si>
  <si>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</si>
  <si>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TOREAD-面料验布测试报告登记表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</si>
  <si>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</si>
  <si>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</si>
  <si>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</si>
  <si>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</si>
  <si>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</si>
  <si>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</si>
  <si>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</si>
  <si>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</si>
  <si>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</si>
  <si>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</si>
  <si>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</si>
  <si>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</si>
  <si>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</si>
  <si>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</si>
  <si>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</si>
  <si>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</si>
  <si>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</si>
  <si>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</si>
  <si>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</si>
  <si>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</si>
  <si>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</si>
  <si>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</si>
  <si>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XJ00002</t>
  </si>
  <si>
    <t xml:space="preserve">光面对折弹力包边带 </t>
  </si>
  <si>
    <t>上海锦湾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</si>
  <si>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</si>
  <si>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</si>
  <si>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</si>
  <si>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</si>
  <si>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</si>
  <si>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</si>
  <si>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</si>
  <si>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</si>
  <si>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</si>
  <si>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</si>
  <si>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</si>
  <si>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</si>
  <si>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</si>
  <si>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</si>
  <si>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</si>
  <si>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</si>
  <si>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</si>
  <si>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</si>
  <si>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</si>
  <si>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</si>
  <si>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</si>
  <si>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</si>
  <si>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</si>
  <si>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</si>
  <si>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</si>
  <si>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广州梓柏</t>
  </si>
  <si>
    <t>JB00312</t>
  </si>
  <si>
    <t>XXXX银色/730/</t>
  </si>
  <si>
    <t>标牌</t>
  </si>
  <si>
    <t xml:space="preserve">TOREAD斜纹布底侧夹标 </t>
  </si>
  <si>
    <t>冠荣</t>
  </si>
  <si>
    <t>ZY00279</t>
  </si>
  <si>
    <t>右下标</t>
  </si>
  <si>
    <t xml:space="preserve">TOREAD THE WORLD立体LOGO转移标（无槽）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</si>
  <si>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</si>
  <si>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</si>
  <si>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</si>
  <si>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</si>
  <si>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22FW蓝黑/O47/</t>
  </si>
  <si>
    <t>19SS黑色/E77/</t>
  </si>
  <si>
    <t>22FW雾灰/N89/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</si>
  <si>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</si>
  <si>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门襟拉链外露1.2cm即可，从上到下保持一致宽度，门襟要平服不能吃皱弯曲</t>
    <phoneticPr fontId="40" type="noConversion"/>
  </si>
  <si>
    <t>袖笼不圆顺，袖片吃量较大，穿着不平</t>
    <phoneticPr fontId="40" type="noConversion"/>
  </si>
  <si>
    <t>前胸转印标上端合缝外露宽窄，转印标外露要保持1.2cm，字母上下端高度保持一致（即字母上端距合缝0.4cm）</t>
    <phoneticPr fontId="40" type="noConversion"/>
  </si>
  <si>
    <t>后领内主标和号型标歪斜露白，号型标字母被车住，下领围压线宽窄严重，上领围反吐，</t>
    <phoneticPr fontId="40" type="noConversion"/>
  </si>
  <si>
    <t>下摆侧订卡织带压线未回针或要打套结加固，松紧绳偏紧没有松量，松紧绳首尾未热切，本布加固松紧绳未按工艺要求回折</t>
    <phoneticPr fontId="40" type="noConversion"/>
  </si>
  <si>
    <t>门襟内拉链码带被切，码带散边</t>
    <phoneticPr fontId="40" type="noConversion"/>
  </si>
  <si>
    <t>前上横拼接左右不对称，角度不一；前下与侧片拼接转角处酒窝，袋口两端不平，袋口边不平直</t>
    <phoneticPr fontId="40" type="noConversion"/>
  </si>
  <si>
    <t>袖口边斜纽，松紧带两端固定后不平，</t>
    <phoneticPr fontId="40" type="noConversion"/>
  </si>
  <si>
    <t>整件后期熨烫要注意极光压印，各合缝倒缝要正确，熨烫要定型，不能松垮，外观效果要平服，</t>
    <phoneticPr fontId="40" type="noConversion"/>
  </si>
  <si>
    <t>各部位尺寸要在公差内，超公差不能接受。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</si>
</sst>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Calibri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4">
    <xf numFmtId="0" fontId="0" fillId="0" borderId="0"/>
    <xf numFmtId="0" fontId="36" fillId="0" borderId="0">
      <alignment horizontal="center" vertical="center"/>
    </xf>
    <xf numFmtId="0" fontId="3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>
      <alignment vertical="center"/>
    </xf>
    <xf numFmtId="0" fontId="18" fillId="0" borderId="0"/>
    <xf numFmtId="0" fontId="35" fillId="0" borderId="0"/>
    <xf numFmtId="0" fontId="35" fillId="0" borderId="0">
      <alignment vertical="center"/>
    </xf>
    <xf numFmtId="0" fontId="37" fillId="0" borderId="0">
      <alignment vertical="center"/>
    </xf>
    <xf numFmtId="0" fontId="36" fillId="0" borderId="0">
      <alignment horizontal="center" vertical="center"/>
    </xf>
    <xf numFmtId="0" fontId="38" fillId="0" borderId="0">
      <alignment horizontal="center" vertical="center"/>
    </xf>
    <xf numFmtId="0" fontId="18" fillId="0" borderId="0"/>
    <xf numFmtId="0" fontId="36" fillId="0" borderId="0">
      <alignment horizontal="center" vertical="center"/>
    </xf>
  </cellStyleXfs>
  <cellXfs count="3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6" fillId="0" borderId="12" xfId="10" applyFont="1" applyBorder="1" applyAlignment="1">
      <alignment horizontal="center" vertical="center" wrapText="1"/>
    </xf>
    <xf numFmtId="0" fontId="6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4" borderId="0" xfId="0" applyFill="1"/>
    <xf numFmtId="49" fontId="0" fillId="0" borderId="2" xfId="0" applyNumberFormat="1" applyBorder="1" applyAlignment="1">
      <alignment horizontal="center"/>
    </xf>
    <xf numFmtId="0" fontId="6" fillId="0" borderId="0" xfId="13" applyFont="1" applyAlignment="1">
      <alignment horizontal="center" vertical="center" wrapText="1"/>
    </xf>
    <xf numFmtId="0" fontId="6" fillId="0" borderId="14" xfId="13" applyFont="1" applyBorder="1" applyAlignment="1">
      <alignment horizontal="center" vertical="center" wrapText="1"/>
    </xf>
    <xf numFmtId="0" fontId="0" fillId="4" borderId="2" xfId="0" applyFill="1" applyBorder="1"/>
    <xf numFmtId="0" fontId="0" fillId="0" borderId="0" xfId="0" applyAlignment="1">
      <alignment horizontal="center"/>
    </xf>
    <xf numFmtId="0" fontId="5" fillId="0" borderId="0" xfId="11" applyFont="1" applyAlignment="1">
      <alignment horizontal="center" vertical="center" wrapText="1"/>
    </xf>
    <xf numFmtId="0" fontId="11" fillId="4" borderId="0" xfId="6" applyFont="1" applyFill="1"/>
    <xf numFmtId="0" fontId="12" fillId="4" borderId="17" xfId="5" applyFont="1" applyFill="1" applyBorder="1" applyAlignment="1">
      <alignment horizontal="left" vertical="center"/>
    </xf>
    <xf numFmtId="0" fontId="12" fillId="4" borderId="18" xfId="5" applyFont="1" applyFill="1" applyBorder="1">
      <alignment vertical="center"/>
    </xf>
    <xf numFmtId="0" fontId="13" fillId="0" borderId="2" xfId="7" applyFont="1" applyBorder="1" applyAlignment="1">
      <alignment horizontal="center" vertical="center"/>
    </xf>
    <xf numFmtId="0" fontId="14" fillId="0" borderId="2" xfId="12" applyFont="1" applyBorder="1" applyAlignment="1">
      <alignment horizontal="left"/>
    </xf>
    <xf numFmtId="0" fontId="15" fillId="0" borderId="2" xfId="7" applyFont="1" applyBorder="1" applyAlignment="1">
      <alignment horizontal="center" vertical="center"/>
    </xf>
    <xf numFmtId="0" fontId="15" fillId="4" borderId="2" xfId="7" applyFont="1" applyFill="1" applyBorder="1" applyAlignment="1">
      <alignment horizontal="center" vertical="center"/>
    </xf>
    <xf numFmtId="0" fontId="13" fillId="4" borderId="2" xfId="7" applyFont="1" applyFill="1" applyBorder="1" applyAlignment="1">
      <alignment horizontal="center" vertical="center"/>
    </xf>
    <xf numFmtId="0" fontId="12" fillId="4" borderId="18" xfId="5" applyFont="1" applyFill="1" applyBorder="1" applyAlignment="1">
      <alignment horizontal="left" vertical="center"/>
    </xf>
    <xf numFmtId="0" fontId="11" fillId="4" borderId="2" xfId="6" applyFont="1" applyFill="1" applyBorder="1" applyAlignment="1">
      <alignment horizontal="center" vertical="center"/>
    </xf>
    <xf numFmtId="0" fontId="11" fillId="4" borderId="10" xfId="6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49" fontId="12" fillId="4" borderId="2" xfId="8" applyNumberFormat="1" applyFont="1" applyFill="1" applyBorder="1" applyAlignment="1">
      <alignment horizontal="center" vertical="center"/>
    </xf>
    <xf numFmtId="49" fontId="12" fillId="4" borderId="22" xfId="8" applyNumberFormat="1" applyFont="1" applyFill="1" applyBorder="1" applyAlignment="1">
      <alignment horizontal="center" vertical="center"/>
    </xf>
    <xf numFmtId="49" fontId="17" fillId="0" borderId="2" xfId="9" applyNumberFormat="1" applyFont="1" applyBorder="1" applyAlignment="1">
      <alignment horizontal="center"/>
    </xf>
    <xf numFmtId="49" fontId="11" fillId="4" borderId="2" xfId="8" applyNumberFormat="1" applyFont="1" applyFill="1" applyBorder="1" applyAlignment="1">
      <alignment horizontal="center" vertical="center"/>
    </xf>
    <xf numFmtId="49" fontId="11" fillId="4" borderId="23" xfId="8" applyNumberFormat="1" applyFont="1" applyFill="1" applyBorder="1" applyAlignment="1">
      <alignment horizontal="center" vertical="center"/>
    </xf>
    <xf numFmtId="49" fontId="12" fillId="4" borderId="24" xfId="8" applyNumberFormat="1" applyFont="1" applyFill="1" applyBorder="1" applyAlignment="1">
      <alignment horizontal="center" vertical="center"/>
    </xf>
    <xf numFmtId="49" fontId="11" fillId="4" borderId="24" xfId="8" applyNumberFormat="1" applyFont="1" applyFill="1" applyBorder="1" applyAlignment="1">
      <alignment horizontal="center" vertical="center"/>
    </xf>
    <xf numFmtId="0" fontId="18" fillId="0" borderId="0" xfId="5" applyAlignment="1">
      <alignment horizontal="left" vertical="center"/>
    </xf>
    <xf numFmtId="0" fontId="20" fillId="0" borderId="26" xfId="5" applyFont="1" applyBorder="1" applyAlignment="1">
      <alignment horizontal="left" vertical="center"/>
    </xf>
    <xf numFmtId="0" fontId="20" fillId="0" borderId="27" xfId="5" applyFont="1" applyBorder="1" applyAlignment="1">
      <alignment horizontal="center" vertical="center"/>
    </xf>
    <xf numFmtId="0" fontId="22" fillId="0" borderId="27" xfId="5" applyFont="1" applyBorder="1">
      <alignment vertical="center"/>
    </xf>
    <xf numFmtId="0" fontId="20" fillId="0" borderId="27" xfId="5" applyFont="1" applyBorder="1">
      <alignment vertical="center"/>
    </xf>
    <xf numFmtId="0" fontId="20" fillId="0" borderId="28" xfId="5" applyFont="1" applyBorder="1">
      <alignment vertical="center"/>
    </xf>
    <xf numFmtId="0" fontId="21" fillId="0" borderId="29" xfId="5" applyFont="1" applyBorder="1" applyAlignment="1">
      <alignment horizontal="center" vertical="center"/>
    </xf>
    <xf numFmtId="0" fontId="20" fillId="0" borderId="29" xfId="5" applyFont="1" applyBorder="1">
      <alignment vertical="center"/>
    </xf>
    <xf numFmtId="0" fontId="20" fillId="0" borderId="28" xfId="5" applyFont="1" applyBorder="1" applyAlignment="1">
      <alignment horizontal="left" vertical="center"/>
    </xf>
    <xf numFmtId="0" fontId="21" fillId="0" borderId="29" xfId="5" applyFont="1" applyBorder="1" applyAlignment="1">
      <alignment horizontal="right" vertical="center"/>
    </xf>
    <xf numFmtId="0" fontId="20" fillId="0" borderId="29" xfId="5" applyFont="1" applyBorder="1" applyAlignment="1">
      <alignment horizontal="left" vertical="center"/>
    </xf>
    <xf numFmtId="0" fontId="20" fillId="0" borderId="30" xfId="5" applyFont="1" applyBorder="1">
      <alignment vertical="center"/>
    </xf>
    <xf numFmtId="0" fontId="20" fillId="0" borderId="31" xfId="5" applyFont="1" applyBorder="1">
      <alignment vertical="center"/>
    </xf>
    <xf numFmtId="0" fontId="22" fillId="0" borderId="31" xfId="5" applyFont="1" applyBorder="1">
      <alignment vertical="center"/>
    </xf>
    <xf numFmtId="0" fontId="22" fillId="0" borderId="31" xfId="5" applyFont="1" applyBorder="1" applyAlignment="1">
      <alignment horizontal="left" vertical="center"/>
    </xf>
    <xf numFmtId="0" fontId="20" fillId="0" borderId="0" xfId="5" applyFont="1">
      <alignment vertical="center"/>
    </xf>
    <xf numFmtId="0" fontId="22" fillId="0" borderId="0" xfId="5" applyFont="1">
      <alignment vertical="center"/>
    </xf>
    <xf numFmtId="0" fontId="22" fillId="0" borderId="0" xfId="5" applyFont="1" applyAlignment="1">
      <alignment horizontal="left" vertical="center"/>
    </xf>
    <xf numFmtId="0" fontId="20" fillId="0" borderId="26" xfId="5" applyFont="1" applyBorder="1">
      <alignment vertical="center"/>
    </xf>
    <xf numFmtId="0" fontId="22" fillId="0" borderId="29" xfId="5" applyFont="1" applyBorder="1" applyAlignment="1">
      <alignment horizontal="left" vertical="center"/>
    </xf>
    <xf numFmtId="0" fontId="22" fillId="0" borderId="29" xfId="5" applyFont="1" applyBorder="1">
      <alignment vertical="center"/>
    </xf>
    <xf numFmtId="0" fontId="20" fillId="0" borderId="27" xfId="5" applyFont="1" applyBorder="1" applyAlignment="1">
      <alignment horizontal="left" vertical="center"/>
    </xf>
    <xf numFmtId="0" fontId="20" fillId="0" borderId="30" xfId="5" applyFont="1" applyBorder="1" applyAlignment="1">
      <alignment horizontal="left" vertical="center"/>
    </xf>
    <xf numFmtId="58" fontId="22" fillId="0" borderId="31" xfId="5" applyNumberFormat="1" applyFont="1" applyBorder="1">
      <alignment vertical="center"/>
    </xf>
    <xf numFmtId="0" fontId="22" fillId="0" borderId="43" xfId="5" applyFont="1" applyBorder="1" applyAlignment="1">
      <alignment horizontal="left" vertical="center"/>
    </xf>
    <xf numFmtId="0" fontId="22" fillId="0" borderId="44" xfId="5" applyFont="1" applyBorder="1" applyAlignment="1">
      <alignment horizontal="left" vertical="center"/>
    </xf>
    <xf numFmtId="0" fontId="20" fillId="0" borderId="43" xfId="5" applyFont="1" applyBorder="1" applyAlignment="1">
      <alignment horizontal="left" vertical="center"/>
    </xf>
    <xf numFmtId="0" fontId="24" fillId="0" borderId="48" xfId="5" applyFont="1" applyBorder="1" applyAlignment="1">
      <alignment horizontal="left" vertical="center"/>
    </xf>
    <xf numFmtId="0" fontId="23" fillId="0" borderId="49" xfId="5" applyFont="1" applyBorder="1" applyAlignment="1">
      <alignment horizontal="left" vertical="center"/>
    </xf>
    <xf numFmtId="0" fontId="23" fillId="0" borderId="26" xfId="5" applyFont="1" applyBorder="1" applyAlignment="1">
      <alignment horizontal="center" vertical="center"/>
    </xf>
    <xf numFmtId="0" fontId="23" fillId="0" borderId="27" xfId="5" applyFont="1" applyBorder="1" applyAlignment="1">
      <alignment horizontal="center" vertical="center"/>
    </xf>
    <xf numFmtId="0" fontId="23" fillId="0" borderId="28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21" fillId="0" borderId="43" xfId="5" applyFont="1" applyBorder="1" applyAlignment="1">
      <alignment horizontal="left" vertical="center"/>
    </xf>
    <xf numFmtId="0" fontId="23" fillId="0" borderId="28" xfId="5" applyFont="1" applyBorder="1">
      <alignment vertical="center"/>
    </xf>
    <xf numFmtId="0" fontId="21" fillId="0" borderId="29" xfId="5" applyFont="1" applyBorder="1">
      <alignment vertical="center"/>
    </xf>
    <xf numFmtId="0" fontId="21" fillId="0" borderId="43" xfId="5" applyFont="1" applyBorder="1">
      <alignment vertical="center"/>
    </xf>
    <xf numFmtId="0" fontId="23" fillId="0" borderId="29" xfId="5" applyFont="1" applyBorder="1">
      <alignment vertical="center"/>
    </xf>
    <xf numFmtId="0" fontId="23" fillId="0" borderId="28" xfId="5" applyFont="1" applyBorder="1" applyAlignment="1">
      <alignment horizontal="center" vertical="center"/>
    </xf>
    <xf numFmtId="0" fontId="18" fillId="0" borderId="29" xfId="5" applyBorder="1">
      <alignment vertical="center"/>
    </xf>
    <xf numFmtId="0" fontId="21" fillId="0" borderId="28" xfId="5" applyFont="1" applyBorder="1" applyAlignment="1">
      <alignment horizontal="left" vertical="center"/>
    </xf>
    <xf numFmtId="0" fontId="26" fillId="0" borderId="30" xfId="5" applyFont="1" applyBorder="1">
      <alignment vertical="center"/>
    </xf>
    <xf numFmtId="0" fontId="23" fillId="0" borderId="26" xfId="5" applyFont="1" applyBorder="1">
      <alignment vertical="center"/>
    </xf>
    <xf numFmtId="0" fontId="18" fillId="0" borderId="27" xfId="5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18" fillId="0" borderId="27" xfId="5" applyBorder="1">
      <alignment vertical="center"/>
    </xf>
    <xf numFmtId="0" fontId="23" fillId="0" borderId="27" xfId="5" applyFont="1" applyBorder="1">
      <alignment vertical="center"/>
    </xf>
    <xf numFmtId="0" fontId="18" fillId="0" borderId="29" xfId="5" applyBorder="1" applyAlignment="1">
      <alignment horizontal="left" vertical="center"/>
    </xf>
    <xf numFmtId="0" fontId="21" fillId="0" borderId="31" xfId="5" applyFont="1" applyBorder="1" applyAlignment="1">
      <alignment horizontal="left" vertical="center"/>
    </xf>
    <xf numFmtId="0" fontId="23" fillId="0" borderId="29" xfId="5" applyFont="1" applyBorder="1" applyAlignment="1">
      <alignment horizontal="center" vertical="center"/>
    </xf>
    <xf numFmtId="0" fontId="24" fillId="0" borderId="50" xfId="5" applyFont="1" applyBorder="1">
      <alignment vertical="center"/>
    </xf>
    <xf numFmtId="0" fontId="24" fillId="0" borderId="51" xfId="5" applyFont="1" applyBorder="1">
      <alignment vertical="center"/>
    </xf>
    <xf numFmtId="0" fontId="21" fillId="0" borderId="51" xfId="5" applyFont="1" applyBorder="1">
      <alignment vertical="center"/>
    </xf>
    <xf numFmtId="58" fontId="18" fillId="0" borderId="51" xfId="5" applyNumberFormat="1" applyBorder="1">
      <alignment vertical="center"/>
    </xf>
    <xf numFmtId="0" fontId="21" fillId="0" borderId="42" xfId="5" applyFont="1" applyBorder="1" applyAlignment="1">
      <alignment horizontal="left" vertical="center"/>
    </xf>
    <xf numFmtId="0" fontId="21" fillId="0" borderId="44" xfId="5" applyFont="1" applyBorder="1" applyAlignment="1">
      <alignment horizontal="left" vertical="center"/>
    </xf>
    <xf numFmtId="0" fontId="12" fillId="4" borderId="0" xfId="6" applyFont="1" applyFill="1"/>
    <xf numFmtId="0" fontId="0" fillId="4" borderId="0" xfId="8" applyFont="1" applyFill="1">
      <alignment vertical="center"/>
    </xf>
    <xf numFmtId="14" fontId="12" fillId="4" borderId="0" xfId="6" applyNumberFormat="1" applyFont="1" applyFill="1"/>
    <xf numFmtId="0" fontId="23" fillId="0" borderId="53" xfId="5" applyFont="1" applyBorder="1">
      <alignment vertical="center"/>
    </xf>
    <xf numFmtId="0" fontId="18" fillId="0" borderId="54" xfId="5" applyBorder="1" applyAlignment="1">
      <alignment horizontal="left" vertical="center"/>
    </xf>
    <xf numFmtId="0" fontId="21" fillId="0" borderId="54" xfId="5" applyFont="1" applyBorder="1" applyAlignment="1">
      <alignment horizontal="left" vertical="center"/>
    </xf>
    <xf numFmtId="0" fontId="18" fillId="0" borderId="54" xfId="5" applyBorder="1">
      <alignment vertical="center"/>
    </xf>
    <xf numFmtId="0" fontId="23" fillId="0" borderId="54" xfId="5" applyFont="1" applyBorder="1">
      <alignment vertical="center"/>
    </xf>
    <xf numFmtId="0" fontId="23" fillId="0" borderId="53" xfId="5" applyFont="1" applyBorder="1" applyAlignment="1">
      <alignment horizontal="center" vertical="center"/>
    </xf>
    <xf numFmtId="0" fontId="21" fillId="0" borderId="54" xfId="5" applyFont="1" applyBorder="1" applyAlignment="1">
      <alignment horizontal="center" vertical="center"/>
    </xf>
    <xf numFmtId="0" fontId="23" fillId="0" borderId="54" xfId="5" applyFont="1" applyBorder="1" applyAlignment="1">
      <alignment horizontal="center" vertical="center"/>
    </xf>
    <xf numFmtId="0" fontId="18" fillId="0" borderId="54" xfId="5" applyBorder="1" applyAlignment="1">
      <alignment horizontal="center" vertical="center"/>
    </xf>
    <xf numFmtId="0" fontId="18" fillId="0" borderId="29" xfId="5" applyBorder="1" applyAlignment="1">
      <alignment horizontal="center" vertical="center"/>
    </xf>
    <xf numFmtId="0" fontId="28" fillId="0" borderId="60" xfId="5" applyFont="1" applyBorder="1" applyAlignment="1">
      <alignment horizontal="left" vertical="center" wrapText="1"/>
    </xf>
    <xf numFmtId="9" fontId="21" fillId="0" borderId="29" xfId="5" applyNumberFormat="1" applyFont="1" applyBorder="1" applyAlignment="1">
      <alignment horizontal="center" vertical="center"/>
    </xf>
    <xf numFmtId="0" fontId="24" fillId="0" borderId="48" xfId="5" applyFont="1" applyBorder="1">
      <alignment vertical="center"/>
    </xf>
    <xf numFmtId="0" fontId="24" fillId="0" borderId="49" xfId="5" applyFont="1" applyBorder="1">
      <alignment vertical="center"/>
    </xf>
    <xf numFmtId="0" fontId="21" fillId="0" borderId="64" xfId="5" applyFont="1" applyBorder="1">
      <alignment vertical="center"/>
    </xf>
    <xf numFmtId="0" fontId="24" fillId="0" borderId="64" xfId="5" applyFont="1" applyBorder="1">
      <alignment vertical="center"/>
    </xf>
    <xf numFmtId="58" fontId="18" fillId="0" borderId="49" xfId="5" applyNumberFormat="1" applyBorder="1">
      <alignment vertical="center"/>
    </xf>
    <xf numFmtId="0" fontId="18" fillId="0" borderId="64" xfId="5" applyBorder="1">
      <alignment vertical="center"/>
    </xf>
    <xf numFmtId="0" fontId="21" fillId="0" borderId="58" xfId="5" applyFont="1" applyBorder="1" applyAlignment="1">
      <alignment horizontal="left" vertical="center"/>
    </xf>
    <xf numFmtId="0" fontId="23" fillId="0" borderId="0" xfId="5" applyFont="1">
      <alignment vertical="center"/>
    </xf>
    <xf numFmtId="0" fontId="29" fillId="0" borderId="43" xfId="5" applyFont="1" applyBorder="1" applyAlignment="1">
      <alignment horizontal="left" vertical="center" wrapText="1"/>
    </xf>
    <xf numFmtId="0" fontId="29" fillId="0" borderId="43" xfId="5" applyFont="1" applyBorder="1" applyAlignment="1">
      <alignment horizontal="left" vertical="center"/>
    </xf>
    <xf numFmtId="0" fontId="31" fillId="0" borderId="70" xfId="0" applyFont="1" applyBorder="1"/>
    <xf numFmtId="0" fontId="31" fillId="0" borderId="2" xfId="0" applyFont="1" applyBorder="1"/>
    <xf numFmtId="0" fontId="31" fillId="5" borderId="2" xfId="0" applyFont="1" applyFill="1" applyBorder="1"/>
    <xf numFmtId="0" fontId="0" fillId="0" borderId="70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31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1" fillId="7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5" fillId="0" borderId="14" xfId="11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6" fillId="0" borderId="15" xfId="1" quotePrefix="1" applyFont="1" applyBorder="1" applyAlignment="1">
      <alignment horizontal="center" vertical="center" wrapText="1"/>
    </xf>
    <xf numFmtId="0" fontId="6" fillId="0" borderId="16" xfId="1" quotePrefix="1" applyFont="1" applyBorder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6" fillId="0" borderId="2" xfId="1" quotePrefix="1" applyFont="1" applyBorder="1" applyAlignment="1">
      <alignment horizontal="center" vertical="center" wrapText="1"/>
    </xf>
    <xf numFmtId="0" fontId="5" fillId="0" borderId="11" xfId="11" quotePrefix="1" applyFont="1" applyBorder="1" applyAlignment="1">
      <alignment horizontal="center" vertical="center" wrapText="1"/>
    </xf>
    <xf numFmtId="0" fontId="6" fillId="0" borderId="7" xfId="1" quotePrefix="1" applyFont="1" applyBorder="1" applyAlignment="1">
      <alignment horizontal="center" vertical="center" wrapText="1"/>
    </xf>
    <xf numFmtId="0" fontId="5" fillId="0" borderId="7" xfId="11" quotePrefix="1" applyFont="1" applyBorder="1" applyAlignment="1">
      <alignment horizontal="center" vertical="center" wrapText="1"/>
    </xf>
    <xf numFmtId="0" fontId="6" fillId="3" borderId="6" xfId="1" quotePrefix="1" applyFont="1" applyFill="1" applyBorder="1" applyAlignment="1">
      <alignment horizontal="center" vertical="center" wrapText="1"/>
    </xf>
    <xf numFmtId="0" fontId="6" fillId="3" borderId="7" xfId="1" quotePrefix="1" applyFont="1" applyFill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 wrapText="1"/>
    </xf>
    <xf numFmtId="0" fontId="30" fillId="0" borderId="69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5" borderId="8" xfId="0" applyFont="1" applyFill="1" applyBorder="1" applyAlignment="1">
      <alignment horizontal="center" vertical="center"/>
    </xf>
    <xf numFmtId="0" fontId="31" fillId="5" borderId="10" xfId="0" applyFont="1" applyFill="1" applyBorder="1" applyAlignment="1">
      <alignment horizontal="center" vertical="center"/>
    </xf>
    <xf numFmtId="0" fontId="31" fillId="0" borderId="74" xfId="0" applyFont="1" applyBorder="1" applyAlignment="1">
      <alignment horizontal="center" vertical="center"/>
    </xf>
    <xf numFmtId="0" fontId="27" fillId="0" borderId="25" xfId="5" applyFont="1" applyBorder="1" applyAlignment="1">
      <alignment horizontal="center" vertical="top"/>
    </xf>
    <xf numFmtId="0" fontId="21" fillId="0" borderId="49" xfId="5" applyFont="1" applyBorder="1" applyAlignment="1">
      <alignment horizontal="center" vertical="center"/>
    </xf>
    <xf numFmtId="0" fontId="24" fillId="0" borderId="49" xfId="5" applyFont="1" applyBorder="1" applyAlignment="1">
      <alignment horizontal="center" vertical="center"/>
    </xf>
    <xf numFmtId="0" fontId="18" fillId="0" borderId="49" xfId="5" applyBorder="1" applyAlignment="1">
      <alignment horizontal="center" vertical="center"/>
    </xf>
    <xf numFmtId="0" fontId="18" fillId="0" borderId="55" xfId="5" applyBorder="1" applyAlignment="1">
      <alignment horizontal="center" vertical="center"/>
    </xf>
    <xf numFmtId="0" fontId="23" fillId="0" borderId="26" xfId="5" applyFont="1" applyBorder="1" applyAlignment="1">
      <alignment horizontal="center" vertical="center"/>
    </xf>
    <xf numFmtId="0" fontId="23" fillId="0" borderId="27" xfId="5" applyFont="1" applyBorder="1" applyAlignment="1">
      <alignment horizontal="center" vertical="center"/>
    </xf>
    <xf numFmtId="0" fontId="23" fillId="0" borderId="42" xfId="5" applyFont="1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0" borderId="27" xfId="5" applyFont="1" applyBorder="1" applyAlignment="1">
      <alignment horizontal="center" vertical="center"/>
    </xf>
    <xf numFmtId="0" fontId="24" fillId="0" borderId="42" xfId="5" applyFont="1" applyBorder="1" applyAlignment="1">
      <alignment horizontal="center" vertical="center"/>
    </xf>
    <xf numFmtId="0" fontId="21" fillId="0" borderId="29" xfId="5" applyFont="1" applyBorder="1" applyAlignment="1">
      <alignment horizontal="left" vertical="center"/>
    </xf>
    <xf numFmtId="0" fontId="21" fillId="0" borderId="43" xfId="5" applyFont="1" applyBorder="1" applyAlignment="1">
      <alignment horizontal="left" vertical="center"/>
    </xf>
    <xf numFmtId="0" fontId="23" fillId="0" borderId="28" xfId="5" applyFont="1" applyBorder="1" applyAlignment="1">
      <alignment horizontal="left" vertical="center"/>
    </xf>
    <xf numFmtId="0" fontId="23" fillId="0" borderId="29" xfId="5" applyFont="1" applyBorder="1" applyAlignment="1">
      <alignment horizontal="left" vertical="center"/>
    </xf>
    <xf numFmtId="14" fontId="21" fillId="0" borderId="29" xfId="5" applyNumberFormat="1" applyFont="1" applyBorder="1" applyAlignment="1">
      <alignment horizontal="center" vertical="center"/>
    </xf>
    <xf numFmtId="14" fontId="21" fillId="0" borderId="43" xfId="5" applyNumberFormat="1" applyFont="1" applyBorder="1" applyAlignment="1">
      <alignment horizontal="center" vertical="center"/>
    </xf>
    <xf numFmtId="0" fontId="21" fillId="0" borderId="34" xfId="5" applyFont="1" applyBorder="1" applyAlignment="1">
      <alignment horizontal="left" vertical="center"/>
    </xf>
    <xf numFmtId="0" fontId="21" fillId="0" borderId="46" xfId="5" applyFont="1" applyBorder="1" applyAlignment="1">
      <alignment horizontal="left" vertical="center"/>
    </xf>
    <xf numFmtId="0" fontId="21" fillId="0" borderId="31" xfId="5" applyFont="1" applyBorder="1" applyAlignment="1">
      <alignment horizontal="center" vertical="center"/>
    </xf>
    <xf numFmtId="0" fontId="21" fillId="0" borderId="44" xfId="5" applyFont="1" applyBorder="1" applyAlignment="1">
      <alignment horizontal="center" vertical="center"/>
    </xf>
    <xf numFmtId="0" fontId="23" fillId="0" borderId="30" xfId="5" applyFont="1" applyBorder="1" applyAlignment="1">
      <alignment horizontal="left" vertical="center"/>
    </xf>
    <xf numFmtId="0" fontId="23" fillId="0" borderId="31" xfId="5" applyFont="1" applyBorder="1" applyAlignment="1">
      <alignment horizontal="left" vertical="center"/>
    </xf>
    <xf numFmtId="14" fontId="21" fillId="0" borderId="31" xfId="5" applyNumberFormat="1" applyFont="1" applyBorder="1" applyAlignment="1">
      <alignment horizontal="center" vertical="center"/>
    </xf>
    <xf numFmtId="14" fontId="21" fillId="0" borderId="44" xfId="5" applyNumberFormat="1" applyFont="1" applyBorder="1" applyAlignment="1">
      <alignment horizontal="center" vertical="center"/>
    </xf>
    <xf numFmtId="0" fontId="23" fillId="0" borderId="59" xfId="5" applyFont="1" applyBorder="1" applyAlignment="1">
      <alignment horizontal="left" vertical="center"/>
    </xf>
    <xf numFmtId="0" fontId="23" fillId="0" borderId="37" xfId="5" applyFont="1" applyBorder="1" applyAlignment="1">
      <alignment horizontal="left" vertical="center"/>
    </xf>
    <xf numFmtId="0" fontId="23" fillId="0" borderId="65" xfId="5" applyFont="1" applyBorder="1" applyAlignment="1">
      <alignment horizontal="left" vertical="center"/>
    </xf>
    <xf numFmtId="0" fontId="24" fillId="0" borderId="52" xfId="5" applyFont="1" applyBorder="1" applyAlignment="1">
      <alignment horizontal="left" vertical="center"/>
    </xf>
    <xf numFmtId="0" fontId="24" fillId="0" borderId="51" xfId="5" applyFont="1" applyBorder="1" applyAlignment="1">
      <alignment horizontal="left" vertical="center"/>
    </xf>
    <xf numFmtId="0" fontId="24" fillId="0" borderId="57" xfId="5" applyFont="1" applyBorder="1" applyAlignment="1">
      <alignment horizontal="left" vertical="center"/>
    </xf>
    <xf numFmtId="0" fontId="23" fillId="0" borderId="44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 wrapText="1"/>
    </xf>
    <xf numFmtId="0" fontId="23" fillId="0" borderId="40" xfId="5" applyFont="1" applyBorder="1" applyAlignment="1">
      <alignment horizontal="left" vertical="center" wrapText="1"/>
    </xf>
    <xf numFmtId="0" fontId="23" fillId="0" borderId="47" xfId="5" applyFont="1" applyBorder="1" applyAlignment="1">
      <alignment horizontal="left" vertical="center" wrapText="1"/>
    </xf>
    <xf numFmtId="0" fontId="23" fillId="0" borderId="53" xfId="5" applyFont="1" applyBorder="1" applyAlignment="1">
      <alignment horizontal="left" vertical="center"/>
    </xf>
    <xf numFmtId="0" fontId="23" fillId="0" borderId="54" xfId="5" applyFont="1" applyBorder="1" applyAlignment="1">
      <alignment horizontal="left" vertical="center"/>
    </xf>
    <xf numFmtId="0" fontId="23" fillId="0" borderId="58" xfId="5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0" fontId="24" fillId="0" borderId="51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9" fontId="21" fillId="0" borderId="38" xfId="5" applyNumberFormat="1" applyFont="1" applyBorder="1" applyAlignment="1">
      <alignment horizontal="left" vertical="center"/>
    </xf>
    <xf numFmtId="9" fontId="21" fillId="0" borderId="33" xfId="5" applyNumberFormat="1" applyFont="1" applyBorder="1" applyAlignment="1">
      <alignment horizontal="left" vertical="center"/>
    </xf>
    <xf numFmtId="9" fontId="21" fillId="0" borderId="45" xfId="5" applyNumberFormat="1" applyFont="1" applyBorder="1" applyAlignment="1">
      <alignment horizontal="left" vertical="center"/>
    </xf>
    <xf numFmtId="9" fontId="21" fillId="0" borderId="39" xfId="5" applyNumberFormat="1" applyFont="1" applyBorder="1" applyAlignment="1">
      <alignment horizontal="left" vertical="center"/>
    </xf>
    <xf numFmtId="9" fontId="21" fillId="0" borderId="40" xfId="5" applyNumberFormat="1" applyFont="1" applyBorder="1" applyAlignment="1">
      <alignment horizontal="left" vertical="center"/>
    </xf>
    <xf numFmtId="9" fontId="21" fillId="0" borderId="47" xfId="5" applyNumberFormat="1" applyFont="1" applyBorder="1" applyAlignment="1">
      <alignment horizontal="left" vertical="center"/>
    </xf>
    <xf numFmtId="0" fontId="20" fillId="0" borderId="53" xfId="5" applyFont="1" applyBorder="1" applyAlignment="1">
      <alignment horizontal="left" vertical="center"/>
    </xf>
    <xf numFmtId="0" fontId="20" fillId="0" borderId="54" xfId="5" applyFont="1" applyBorder="1" applyAlignment="1">
      <alignment horizontal="left" vertical="center"/>
    </xf>
    <xf numFmtId="0" fontId="20" fillId="0" borderId="58" xfId="5" applyFont="1" applyBorder="1" applyAlignment="1">
      <alignment horizontal="left" vertical="center"/>
    </xf>
    <xf numFmtId="0" fontId="20" fillId="0" borderId="28" xfId="5" applyFont="1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0" fontId="20" fillId="0" borderId="61" xfId="5" applyFont="1" applyBorder="1" applyAlignment="1">
      <alignment horizontal="left" vertical="center"/>
    </xf>
    <xf numFmtId="0" fontId="20" fillId="0" borderId="40" xfId="5" applyFont="1" applyBorder="1" applyAlignment="1">
      <alignment horizontal="left" vertical="center"/>
    </xf>
    <xf numFmtId="0" fontId="20" fillId="0" borderId="47" xfId="5" applyFont="1" applyBorder="1" applyAlignment="1">
      <alignment horizontal="left" vertical="center"/>
    </xf>
    <xf numFmtId="0" fontId="24" fillId="0" borderId="37" xfId="5" applyFont="1" applyBorder="1" applyAlignment="1">
      <alignment horizontal="left" vertical="center"/>
    </xf>
    <xf numFmtId="0" fontId="21" fillId="0" borderId="62" xfId="5" applyFont="1" applyBorder="1" applyAlignment="1">
      <alignment horizontal="left" vertical="center"/>
    </xf>
    <xf numFmtId="0" fontId="21" fillId="0" borderId="63" xfId="5" applyFont="1" applyBorder="1" applyAlignment="1">
      <alignment horizontal="left" vertical="center"/>
    </xf>
    <xf numFmtId="0" fontId="21" fillId="0" borderId="66" xfId="5" applyFont="1" applyBorder="1" applyAlignment="1">
      <alignment horizontal="left" vertical="center"/>
    </xf>
    <xf numFmtId="0" fontId="21" fillId="0" borderId="36" xfId="5" applyFont="1" applyBorder="1" applyAlignment="1">
      <alignment horizontal="left" vertical="center"/>
    </xf>
    <xf numFmtId="0" fontId="21" fillId="0" borderId="35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3" fillId="0" borderId="40" xfId="5" applyFont="1" applyBorder="1" applyAlignment="1">
      <alignment horizontal="left" vertical="center"/>
    </xf>
    <xf numFmtId="0" fontId="23" fillId="0" borderId="47" xfId="5" applyFont="1" applyBorder="1" applyAlignment="1">
      <alignment horizontal="left" vertical="center"/>
    </xf>
    <xf numFmtId="0" fontId="16" fillId="0" borderId="51" xfId="5" applyFont="1" applyBorder="1" applyAlignment="1">
      <alignment horizontal="center" vertical="center"/>
    </xf>
    <xf numFmtId="0" fontId="24" fillId="0" borderId="37" xfId="5" applyFont="1" applyBorder="1" applyAlignment="1">
      <alignment horizontal="center" vertical="center"/>
    </xf>
    <xf numFmtId="0" fontId="24" fillId="0" borderId="67" xfId="5" applyFont="1" applyBorder="1" applyAlignment="1">
      <alignment horizontal="center" vertical="center"/>
    </xf>
    <xf numFmtId="0" fontId="21" fillId="0" borderId="64" xfId="5" applyFont="1" applyBorder="1" applyAlignment="1">
      <alignment horizontal="center" vertical="center"/>
    </xf>
    <xf numFmtId="0" fontId="21" fillId="0" borderId="65" xfId="5" applyFont="1" applyBorder="1" applyAlignment="1">
      <alignment horizontal="center" vertical="center"/>
    </xf>
    <xf numFmtId="0" fontId="21" fillId="0" borderId="59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1" fillId="0" borderId="65" xfId="5" applyFont="1" applyBorder="1" applyAlignment="1">
      <alignment horizontal="left" vertical="center"/>
    </xf>
    <xf numFmtId="0" fontId="12" fillId="4" borderId="0" xfId="6" applyFont="1" applyFill="1" applyAlignment="1">
      <alignment horizontal="center"/>
    </xf>
    <xf numFmtId="0" fontId="11" fillId="4" borderId="0" xfId="6" applyFont="1" applyFill="1" applyAlignment="1">
      <alignment horizontal="center"/>
    </xf>
    <xf numFmtId="0" fontId="11" fillId="4" borderId="18" xfId="5" applyFont="1" applyFill="1" applyBorder="1" applyAlignment="1">
      <alignment horizontal="center" vertical="center"/>
    </xf>
    <xf numFmtId="0" fontId="11" fillId="4" borderId="20" xfId="5" applyFont="1" applyFill="1" applyBorder="1" applyAlignment="1">
      <alignment horizontal="center" vertical="center"/>
    </xf>
    <xf numFmtId="0" fontId="12" fillId="4" borderId="2" xfId="6" applyFont="1" applyFill="1" applyBorder="1" applyAlignment="1">
      <alignment horizontal="center" vertical="center"/>
    </xf>
    <xf numFmtId="0" fontId="12" fillId="4" borderId="21" xfId="6" applyFont="1" applyFill="1" applyBorder="1" applyAlignment="1">
      <alignment horizontal="center" vertical="center"/>
    </xf>
    <xf numFmtId="0" fontId="12" fillId="4" borderId="19" xfId="6" applyFont="1" applyFill="1" applyBorder="1" applyAlignment="1">
      <alignment horizontal="center" vertical="center"/>
    </xf>
    <xf numFmtId="0" fontId="11" fillId="4" borderId="18" xfId="6" applyFont="1" applyFill="1" applyBorder="1" applyAlignment="1">
      <alignment horizontal="center"/>
    </xf>
    <xf numFmtId="0" fontId="11" fillId="4" borderId="2" xfId="6" applyFont="1" applyFill="1" applyBorder="1" applyAlignment="1">
      <alignment horizontal="center"/>
    </xf>
    <xf numFmtId="0" fontId="25" fillId="0" borderId="25" xfId="5" applyFont="1" applyBorder="1" applyAlignment="1">
      <alignment horizontal="center" vertical="top"/>
    </xf>
    <xf numFmtId="0" fontId="23" fillId="0" borderId="28" xfId="5" applyFont="1" applyBorder="1" applyAlignment="1">
      <alignment horizontal="center" vertical="center"/>
    </xf>
    <xf numFmtId="0" fontId="23" fillId="0" borderId="29" xfId="5" applyFont="1" applyBorder="1" applyAlignment="1">
      <alignment horizontal="center" vertical="center"/>
    </xf>
    <xf numFmtId="0" fontId="23" fillId="0" borderId="43" xfId="5" applyFont="1" applyBorder="1" applyAlignment="1">
      <alignment horizontal="center" vertical="center"/>
    </xf>
    <xf numFmtId="0" fontId="21" fillId="0" borderId="28" xfId="5" applyFont="1" applyBorder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22" fillId="0" borderId="27" xfId="5" applyFont="1" applyBorder="1" applyAlignment="1">
      <alignment horizontal="left" vertical="center"/>
    </xf>
    <xf numFmtId="0" fontId="20" fillId="0" borderId="27" xfId="5" applyFont="1" applyBorder="1" applyAlignment="1">
      <alignment horizontal="left" vertical="center"/>
    </xf>
    <xf numFmtId="0" fontId="20" fillId="0" borderId="42" xfId="5" applyFont="1" applyBorder="1" applyAlignment="1">
      <alignment horizontal="left" vertical="center"/>
    </xf>
    <xf numFmtId="0" fontId="22" fillId="0" borderId="36" xfId="5" applyFont="1" applyBorder="1" applyAlignment="1">
      <alignment horizontal="left" vertical="center"/>
    </xf>
    <xf numFmtId="0" fontId="22" fillId="0" borderId="35" xfId="5" applyFont="1" applyBorder="1" applyAlignment="1">
      <alignment horizontal="left" vertical="center"/>
    </xf>
    <xf numFmtId="0" fontId="22" fillId="0" borderId="41" xfId="5" applyFont="1" applyBorder="1" applyAlignment="1">
      <alignment horizontal="left" vertical="center"/>
    </xf>
    <xf numFmtId="0" fontId="22" fillId="0" borderId="34" xfId="5" applyFont="1" applyBorder="1" applyAlignment="1">
      <alignment horizontal="left" vertical="center"/>
    </xf>
    <xf numFmtId="0" fontId="20" fillId="0" borderId="34" xfId="5" applyFont="1" applyBorder="1" applyAlignment="1">
      <alignment horizontal="left" vertical="center"/>
    </xf>
    <xf numFmtId="0" fontId="20" fillId="0" borderId="35" xfId="5" applyFont="1" applyBorder="1" applyAlignment="1">
      <alignment horizontal="left" vertical="center"/>
    </xf>
    <xf numFmtId="0" fontId="20" fillId="0" borderId="46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0" fontId="21" fillId="0" borderId="31" xfId="5" applyFont="1" applyBorder="1" applyAlignment="1">
      <alignment horizontal="left" vertical="center"/>
    </xf>
    <xf numFmtId="0" fontId="21" fillId="0" borderId="44" xfId="5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0" fillId="0" borderId="26" xfId="5" applyFont="1" applyBorder="1" applyAlignment="1">
      <alignment horizontal="left" vertical="center"/>
    </xf>
    <xf numFmtId="0" fontId="20" fillId="0" borderId="29" xfId="5" applyFont="1" applyBorder="1" applyAlignment="1">
      <alignment horizontal="center" vertical="center"/>
    </xf>
    <xf numFmtId="0" fontId="20" fillId="0" borderId="43" xfId="5" applyFont="1" applyBorder="1" applyAlignment="1">
      <alignment horizontal="center" vertical="center"/>
    </xf>
    <xf numFmtId="0" fontId="23" fillId="0" borderId="30" xfId="5" applyFont="1" applyBorder="1" applyAlignment="1">
      <alignment horizontal="center" vertical="center"/>
    </xf>
    <xf numFmtId="0" fontId="23" fillId="0" borderId="31" xfId="5" applyFont="1" applyBorder="1" applyAlignment="1">
      <alignment horizontal="center" vertical="center"/>
    </xf>
    <xf numFmtId="0" fontId="23" fillId="0" borderId="44" xfId="5" applyFont="1" applyBorder="1" applyAlignment="1">
      <alignment horizontal="center" vertical="center"/>
    </xf>
    <xf numFmtId="0" fontId="20" fillId="0" borderId="43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21" fillId="0" borderId="33" xfId="5" applyFont="1" applyBorder="1" applyAlignment="1">
      <alignment horizontal="left" vertical="center"/>
    </xf>
    <xf numFmtId="0" fontId="21" fillId="0" borderId="45" xfId="5" applyFont="1" applyBorder="1" applyAlignment="1">
      <alignment horizontal="left" vertical="center"/>
    </xf>
    <xf numFmtId="0" fontId="23" fillId="0" borderId="36" xfId="5" applyFont="1" applyBorder="1" applyAlignment="1">
      <alignment horizontal="left" vertical="center"/>
    </xf>
    <xf numFmtId="0" fontId="23" fillId="0" borderId="35" xfId="5" applyFont="1" applyBorder="1" applyAlignment="1">
      <alignment horizontal="left" vertical="center"/>
    </xf>
    <xf numFmtId="0" fontId="23" fillId="0" borderId="46" xfId="5" applyFont="1" applyBorder="1" applyAlignment="1">
      <alignment horizontal="left" vertical="center"/>
    </xf>
    <xf numFmtId="0" fontId="21" fillId="0" borderId="51" xfId="5" applyFont="1" applyBorder="1" applyAlignment="1">
      <alignment horizontal="center" vertical="center"/>
    </xf>
    <xf numFmtId="0" fontId="24" fillId="0" borderId="51" xfId="5" applyFont="1" applyBorder="1" applyAlignment="1">
      <alignment horizontal="center" vertical="center"/>
    </xf>
    <xf numFmtId="0" fontId="21" fillId="0" borderId="56" xfId="5" applyFont="1" applyBorder="1" applyAlignment="1">
      <alignment horizontal="center" vertical="center"/>
    </xf>
    <xf numFmtId="0" fontId="24" fillId="0" borderId="53" xfId="5" applyFont="1" applyBorder="1" applyAlignment="1">
      <alignment horizontal="center" vertical="center"/>
    </xf>
    <xf numFmtId="0" fontId="24" fillId="0" borderId="54" xfId="5" applyFont="1" applyBorder="1" applyAlignment="1">
      <alignment horizontal="center" vertical="center"/>
    </xf>
    <xf numFmtId="0" fontId="24" fillId="0" borderId="58" xfId="5" applyFont="1" applyBorder="1" applyAlignment="1">
      <alignment horizontal="center" vertical="center"/>
    </xf>
    <xf numFmtId="0" fontId="24" fillId="0" borderId="30" xfId="5" applyFont="1" applyBorder="1" applyAlignment="1">
      <alignment horizontal="center" vertical="center"/>
    </xf>
    <xf numFmtId="0" fontId="24" fillId="0" borderId="31" xfId="5" applyFont="1" applyBorder="1" applyAlignment="1">
      <alignment horizontal="center" vertical="center"/>
    </xf>
    <xf numFmtId="0" fontId="24" fillId="0" borderId="44" xfId="5" applyFont="1" applyBorder="1" applyAlignment="1">
      <alignment horizontal="center" vertical="center"/>
    </xf>
    <xf numFmtId="0" fontId="18" fillId="0" borderId="51" xfId="5" applyBorder="1" applyAlignment="1">
      <alignment horizontal="center" vertical="center"/>
    </xf>
    <xf numFmtId="0" fontId="18" fillId="0" borderId="56" xfId="5" applyBorder="1" applyAlignment="1">
      <alignment horizontal="center" vertical="center"/>
    </xf>
    <xf numFmtId="0" fontId="19" fillId="0" borderId="25" xfId="5" applyFont="1" applyBorder="1" applyAlignment="1">
      <alignment horizontal="center" vertical="top"/>
    </xf>
    <xf numFmtId="0" fontId="21" fillId="0" borderId="27" xfId="5" applyFont="1" applyBorder="1" applyAlignment="1">
      <alignment horizontal="center" vertical="center"/>
    </xf>
    <xf numFmtId="0" fontId="22" fillId="0" borderId="27" xfId="5" applyFont="1" applyBorder="1" applyAlignment="1">
      <alignment horizontal="center" vertical="center"/>
    </xf>
    <xf numFmtId="0" fontId="22" fillId="0" borderId="42" xfId="5" applyFont="1" applyBorder="1" applyAlignment="1">
      <alignment horizontal="center" vertical="center"/>
    </xf>
    <xf numFmtId="0" fontId="21" fillId="0" borderId="29" xfId="5" applyFont="1" applyBorder="1" applyAlignment="1">
      <alignment horizontal="center" vertical="center"/>
    </xf>
    <xf numFmtId="58" fontId="22" fillId="0" borderId="29" xfId="5" applyNumberFormat="1" applyFont="1" applyBorder="1" applyAlignment="1">
      <alignment horizontal="center" vertical="center"/>
    </xf>
    <xf numFmtId="0" fontId="22" fillId="0" borderId="29" xfId="5" applyFont="1" applyBorder="1" applyAlignment="1">
      <alignment horizontal="center" vertical="center"/>
    </xf>
    <xf numFmtId="0" fontId="21" fillId="0" borderId="31" xfId="5" applyFont="1" applyBorder="1" applyAlignment="1">
      <alignment horizontal="right" vertical="center"/>
    </xf>
    <xf numFmtId="0" fontId="20" fillId="0" borderId="31" xfId="5" applyFont="1" applyBorder="1" applyAlignment="1">
      <alignment horizontal="left" vertical="center"/>
    </xf>
    <xf numFmtId="0" fontId="20" fillId="0" borderId="32" xfId="5" applyFont="1" applyBorder="1" applyAlignment="1">
      <alignment horizontal="left" vertical="center"/>
    </xf>
    <xf numFmtId="0" fontId="20" fillId="0" borderId="33" xfId="5" applyFont="1" applyBorder="1" applyAlignment="1">
      <alignment horizontal="left" vertical="center"/>
    </xf>
    <xf numFmtId="0" fontId="20" fillId="0" borderId="45" xfId="5" applyFont="1" applyBorder="1" applyAlignment="1">
      <alignment horizontal="left" vertical="center"/>
    </xf>
    <xf numFmtId="0" fontId="22" fillId="0" borderId="34" xfId="5" applyFont="1" applyBorder="1" applyAlignment="1">
      <alignment horizontal="center" vertical="center"/>
    </xf>
    <xf numFmtId="0" fontId="22" fillId="0" borderId="35" xfId="5" applyFont="1" applyBorder="1" applyAlignment="1">
      <alignment horizontal="center" vertical="center"/>
    </xf>
    <xf numFmtId="0" fontId="22" fillId="0" borderId="46" xfId="5" applyFont="1" applyBorder="1" applyAlignment="1">
      <alignment horizontal="center" vertical="center"/>
    </xf>
    <xf numFmtId="0" fontId="22" fillId="0" borderId="28" xfId="5" applyFont="1" applyBorder="1" applyAlignment="1">
      <alignment horizontal="left" vertical="center"/>
    </xf>
    <xf numFmtId="0" fontId="22" fillId="0" borderId="29" xfId="5" applyFont="1" applyBorder="1" applyAlignment="1">
      <alignment horizontal="left" vertical="center"/>
    </xf>
    <xf numFmtId="0" fontId="22" fillId="0" borderId="43" xfId="5" applyFont="1" applyBorder="1" applyAlignment="1">
      <alignment horizontal="left" vertical="center"/>
    </xf>
    <xf numFmtId="0" fontId="22" fillId="0" borderId="46" xfId="5" applyFont="1" applyBorder="1" applyAlignment="1">
      <alignment horizontal="left" vertical="center"/>
    </xf>
    <xf numFmtId="0" fontId="22" fillId="0" borderId="28" xfId="5" applyFont="1" applyBorder="1" applyAlignment="1">
      <alignment horizontal="left" vertical="center" wrapText="1"/>
    </xf>
    <xf numFmtId="0" fontId="22" fillId="0" borderId="29" xfId="5" applyFont="1" applyBorder="1" applyAlignment="1">
      <alignment horizontal="left" vertical="center" wrapText="1"/>
    </xf>
    <xf numFmtId="0" fontId="22" fillId="0" borderId="43" xfId="5" applyFont="1" applyBorder="1" applyAlignment="1">
      <alignment horizontal="left" vertical="center" wrapText="1"/>
    </xf>
    <xf numFmtId="0" fontId="18" fillId="0" borderId="31" xfId="5" applyBorder="1" applyAlignment="1">
      <alignment horizontal="center" vertical="center"/>
    </xf>
    <xf numFmtId="0" fontId="18" fillId="0" borderId="44" xfId="5" applyBorder="1" applyAlignment="1">
      <alignment horizontal="center" vertical="center"/>
    </xf>
    <xf numFmtId="0" fontId="20" fillId="0" borderId="37" xfId="5" applyFont="1" applyBorder="1" applyAlignment="1">
      <alignment horizontal="center" vertical="center"/>
    </xf>
    <xf numFmtId="0" fontId="20" fillId="0" borderId="38" xfId="5" applyFont="1" applyBorder="1" applyAlignment="1">
      <alignment horizontal="left" vertical="center"/>
    </xf>
    <xf numFmtId="0" fontId="18" fillId="0" borderId="36" xfId="5" applyBorder="1" applyAlignment="1">
      <alignment horizontal="left" vertical="center"/>
    </xf>
    <xf numFmtId="0" fontId="18" fillId="0" borderId="35" xfId="5" applyBorder="1" applyAlignment="1">
      <alignment horizontal="left" vertical="center"/>
    </xf>
    <xf numFmtId="0" fontId="18" fillId="0" borderId="46" xfId="5" applyBorder="1" applyAlignment="1">
      <alignment horizontal="left" vertical="center"/>
    </xf>
    <xf numFmtId="0" fontId="24" fillId="0" borderId="36" xfId="5" applyFont="1" applyBorder="1" applyAlignment="1">
      <alignment horizontal="left" vertical="center"/>
    </xf>
    <xf numFmtId="0" fontId="22" fillId="0" borderId="39" xfId="5" applyFont="1" applyBorder="1" applyAlignment="1">
      <alignment horizontal="left" vertical="center"/>
    </xf>
    <xf numFmtId="0" fontId="22" fillId="0" borderId="40" xfId="5" applyFont="1" applyBorder="1" applyAlignment="1">
      <alignment horizontal="left" vertical="center"/>
    </xf>
    <xf numFmtId="0" fontId="22" fillId="0" borderId="47" xfId="5" applyFont="1" applyBorder="1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0" fontId="23" fillId="0" borderId="27" xfId="5" applyFont="1" applyBorder="1" applyAlignment="1">
      <alignment horizontal="left" vertical="center"/>
    </xf>
    <xf numFmtId="0" fontId="23" fillId="0" borderId="42" xfId="5" applyFont="1" applyBorder="1" applyAlignment="1">
      <alignment horizontal="left" vertical="center"/>
    </xf>
    <xf numFmtId="0" fontId="20" fillId="0" borderId="41" xfId="5" applyFont="1" applyBorder="1" applyAlignment="1">
      <alignment horizontal="left" vertical="center"/>
    </xf>
    <xf numFmtId="0" fontId="22" fillId="0" borderId="31" xfId="5" applyFont="1" applyBorder="1" applyAlignment="1">
      <alignment horizontal="center" vertical="center"/>
    </xf>
    <xf numFmtId="0" fontId="20" fillId="0" borderId="31" xfId="5" applyFont="1" applyBorder="1" applyAlignment="1">
      <alignment horizontal="center" vertical="center"/>
    </xf>
    <xf numFmtId="0" fontId="22" fillId="0" borderId="44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1" fillId="0" borderId="62" xfId="5" applyFont="1" applyBorder="1" applyAlignment="1">
      <alignment horizontal="left" vertical="center"/>
    </xf>
    <xf numFmtId="0" fontId="41" fillId="0" borderId="36" xfId="5" applyFont="1" applyBorder="1" applyAlignment="1">
      <alignment horizontal="left" vertical="center"/>
    </xf>
    <xf numFmtId="0" fontId="41" fillId="3" borderId="36" xfId="5" applyFont="1" applyFill="1" applyBorder="1" applyAlignment="1">
      <alignment horizontal="left" vertical="center"/>
    </xf>
    <xf numFmtId="0" fontId="21" fillId="3" borderId="35" xfId="5" applyFont="1" applyFill="1" applyBorder="1" applyAlignment="1">
      <alignment horizontal="left" vertical="center"/>
    </xf>
    <xf numFmtId="0" fontId="21" fillId="3" borderId="46" xfId="5" applyFont="1" applyFill="1" applyBorder="1" applyAlignment="1">
      <alignment horizontal="left" vertical="center"/>
    </xf>
    <xf numFmtId="0" fontId="41" fillId="0" borderId="35" xfId="5" applyFont="1" applyBorder="1" applyAlignment="1">
      <alignment horizontal="left" vertical="center"/>
    </xf>
    <xf numFmtId="0" fontId="41" fillId="0" borderId="46" xfId="5" applyFont="1" applyBorder="1" applyAlignment="1">
      <alignment horizontal="left" vertical="center"/>
    </xf>
  </cellXfs>
  <cellStyles count="14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8" xr:uid="{00000000-0005-0000-0000-000039000000}"/>
    <cellStyle name="常规 40" xfId="2" xr:uid="{00000000-0005-0000-0000-00000C000000}"/>
    <cellStyle name="常规 40 5" xfId="3" xr:uid="{00000000-0005-0000-0000-000016000000}"/>
    <cellStyle name="常规 71" xfId="7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381000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940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381000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381000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381000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29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381000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940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333375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37" customWidth="1"/>
    <col min="3" max="3" width="10.125" customWidth="1"/>
  </cols>
  <sheetData>
    <row r="1" spans="1:2" ht="21" customHeight="1">
      <c r="A1" s="138"/>
      <c r="B1" s="139" t="s">
        <v>0</v>
      </c>
    </row>
    <row r="2" spans="1:2">
      <c r="A2" s="5">
        <v>1</v>
      </c>
      <c r="B2" s="140" t="s">
        <v>1</v>
      </c>
    </row>
    <row r="3" spans="1:2">
      <c r="A3" s="5">
        <v>2</v>
      </c>
      <c r="B3" s="140" t="s">
        <v>2</v>
      </c>
    </row>
    <row r="4" spans="1:2">
      <c r="A4" s="5">
        <v>3</v>
      </c>
      <c r="B4" s="140" t="s">
        <v>3</v>
      </c>
    </row>
    <row r="5" spans="1:2">
      <c r="A5" s="5">
        <v>4</v>
      </c>
      <c r="B5" s="140" t="s">
        <v>4</v>
      </c>
    </row>
    <row r="6" spans="1:2">
      <c r="A6" s="5">
        <v>5</v>
      </c>
      <c r="B6" s="140" t="s">
        <v>5</v>
      </c>
    </row>
    <row r="7" spans="1:2">
      <c r="A7" s="5">
        <v>6</v>
      </c>
      <c r="B7" s="140" t="s">
        <v>6</v>
      </c>
    </row>
    <row r="8" spans="1:2" s="136" customFormat="1" ht="15" customHeight="1">
      <c r="A8" s="141">
        <v>7</v>
      </c>
      <c r="B8" s="142" t="s">
        <v>7</v>
      </c>
    </row>
    <row r="9" spans="1:2" ht="18.95" customHeight="1">
      <c r="A9" s="138"/>
      <c r="B9" s="143" t="s">
        <v>8</v>
      </c>
    </row>
    <row r="10" spans="1:2" ht="15.95" customHeight="1">
      <c r="A10" s="5">
        <v>1</v>
      </c>
      <c r="B10" s="144" t="s">
        <v>9</v>
      </c>
    </row>
    <row r="11" spans="1:2">
      <c r="A11" s="5">
        <v>2</v>
      </c>
      <c r="B11" s="140" t="s">
        <v>10</v>
      </c>
    </row>
    <row r="12" spans="1:2">
      <c r="A12" s="5">
        <v>3</v>
      </c>
      <c r="B12" s="145" t="s">
        <v>11</v>
      </c>
    </row>
    <row r="13" spans="1:2">
      <c r="A13" s="5">
        <v>4</v>
      </c>
      <c r="B13" s="145" t="s">
        <v>12</v>
      </c>
    </row>
    <row r="14" spans="1:2">
      <c r="A14" s="5">
        <v>5</v>
      </c>
      <c r="B14" s="145" t="s">
        <v>13</v>
      </c>
    </row>
    <row r="15" spans="1:2">
      <c r="A15" s="5">
        <v>6</v>
      </c>
      <c r="B15" s="145" t="s">
        <v>14</v>
      </c>
    </row>
    <row r="16" spans="1:2">
      <c r="A16" s="5">
        <v>7</v>
      </c>
      <c r="B16" s="145" t="s">
        <v>15</v>
      </c>
    </row>
    <row r="17" spans="1:2">
      <c r="A17" s="5">
        <v>8</v>
      </c>
      <c r="B17" s="145" t="s">
        <v>16</v>
      </c>
    </row>
    <row r="18" spans="1:2">
      <c r="A18" s="5">
        <v>9</v>
      </c>
      <c r="B18" s="140" t="s">
        <v>17</v>
      </c>
    </row>
    <row r="19" spans="1:2">
      <c r="A19" s="5"/>
      <c r="B19" s="140"/>
    </row>
    <row r="20" spans="1:2" ht="20.25">
      <c r="A20" s="138"/>
      <c r="B20" s="139" t="s">
        <v>18</v>
      </c>
    </row>
    <row r="21" spans="1:2">
      <c r="A21" s="5">
        <v>1</v>
      </c>
      <c r="B21" s="140" t="s">
        <v>19</v>
      </c>
    </row>
    <row r="22" spans="1:2">
      <c r="A22" s="5">
        <v>2</v>
      </c>
      <c r="B22" s="140" t="s">
        <v>20</v>
      </c>
    </row>
    <row r="23" spans="1:2">
      <c r="A23" s="5">
        <v>3</v>
      </c>
      <c r="B23" s="140" t="s">
        <v>21</v>
      </c>
    </row>
    <row r="24" spans="1:2">
      <c r="A24" s="5">
        <v>4</v>
      </c>
      <c r="B24" s="140" t="s">
        <v>22</v>
      </c>
    </row>
    <row r="25" spans="1:2">
      <c r="A25" s="5">
        <v>5</v>
      </c>
      <c r="B25" s="145" t="s">
        <v>23</v>
      </c>
    </row>
    <row r="26" spans="1:2">
      <c r="A26" s="5">
        <v>6</v>
      </c>
      <c r="B26" s="145" t="s">
        <v>24</v>
      </c>
    </row>
    <row r="27" spans="1:2">
      <c r="A27" s="5">
        <v>7</v>
      </c>
      <c r="B27" s="140" t="s">
        <v>25</v>
      </c>
    </row>
    <row r="28" spans="1:2">
      <c r="A28" s="5"/>
      <c r="B28" s="140"/>
    </row>
    <row r="29" spans="1:2" ht="20.25">
      <c r="A29" s="138"/>
      <c r="B29" s="139" t="s">
        <v>26</v>
      </c>
    </row>
    <row r="30" spans="1:2">
      <c r="A30" s="5">
        <v>1</v>
      </c>
      <c r="B30" s="140" t="s">
        <v>27</v>
      </c>
    </row>
    <row r="31" spans="1:2">
      <c r="A31" s="5">
        <v>2</v>
      </c>
      <c r="B31" s="140" t="s">
        <v>28</v>
      </c>
    </row>
    <row r="32" spans="1:2">
      <c r="A32" s="5">
        <v>3</v>
      </c>
      <c r="B32" s="140" t="s">
        <v>29</v>
      </c>
    </row>
    <row r="33" spans="1:2" ht="28.5">
      <c r="A33" s="5">
        <v>4</v>
      </c>
      <c r="B33" s="140" t="s">
        <v>30</v>
      </c>
    </row>
    <row r="34" spans="1:2">
      <c r="A34" s="5">
        <v>5</v>
      </c>
      <c r="B34" s="140" t="s">
        <v>31</v>
      </c>
    </row>
    <row r="35" spans="1:2">
      <c r="A35" s="5">
        <v>6</v>
      </c>
      <c r="B35" s="140" t="s">
        <v>32</v>
      </c>
    </row>
    <row r="36" spans="1:2">
      <c r="A36" s="5">
        <v>7</v>
      </c>
      <c r="B36" s="140" t="s">
        <v>33</v>
      </c>
    </row>
    <row r="37" spans="1:2">
      <c r="A37" s="5"/>
      <c r="B37" s="140"/>
    </row>
    <row r="39" spans="1:2">
      <c r="A39" s="146" t="s">
        <v>34</v>
      </c>
      <c r="B39" s="147"/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style="22" customWidth="1"/>
    <col min="3" max="3" width="12.875" style="22" customWidth="1"/>
    <col min="4" max="4" width="9.125" style="17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34" t="s">
        <v>268</v>
      </c>
      <c r="B1" s="334"/>
      <c r="C1" s="334"/>
      <c r="D1" s="335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</row>
    <row r="2" spans="1:15" s="1" customFormat="1" ht="16.5">
      <c r="A2" s="336" t="s">
        <v>244</v>
      </c>
      <c r="B2" s="348" t="s">
        <v>246</v>
      </c>
      <c r="C2" s="348" t="s">
        <v>247</v>
      </c>
      <c r="D2" s="350" t="s">
        <v>248</v>
      </c>
      <c r="E2" s="348" t="s">
        <v>249</v>
      </c>
      <c r="F2" s="348" t="s">
        <v>245</v>
      </c>
      <c r="G2" s="348" t="s">
        <v>269</v>
      </c>
      <c r="H2" s="348" t="s">
        <v>270</v>
      </c>
      <c r="I2" s="3" t="s">
        <v>271</v>
      </c>
      <c r="J2" s="3" t="s">
        <v>272</v>
      </c>
      <c r="K2" s="3" t="s">
        <v>273</v>
      </c>
      <c r="L2" s="3" t="s">
        <v>274</v>
      </c>
      <c r="M2" s="3" t="s">
        <v>275</v>
      </c>
      <c r="N2" s="348" t="s">
        <v>276</v>
      </c>
      <c r="O2" s="348" t="s">
        <v>277</v>
      </c>
    </row>
    <row r="3" spans="1:15" s="1" customFormat="1" ht="16.5">
      <c r="A3" s="336"/>
      <c r="B3" s="349"/>
      <c r="C3" s="349"/>
      <c r="D3" s="351"/>
      <c r="E3" s="349"/>
      <c r="F3" s="349"/>
      <c r="G3" s="349"/>
      <c r="H3" s="349"/>
      <c r="I3" s="3" t="s">
        <v>278</v>
      </c>
      <c r="J3" s="3" t="s">
        <v>278</v>
      </c>
      <c r="K3" s="3" t="s">
        <v>278</v>
      </c>
      <c r="L3" s="3" t="s">
        <v>278</v>
      </c>
      <c r="M3" s="3" t="s">
        <v>278</v>
      </c>
      <c r="N3" s="349"/>
      <c r="O3" s="349"/>
    </row>
    <row r="4" spans="1:15" ht="31.5">
      <c r="A4" s="5">
        <v>1</v>
      </c>
      <c r="B4" s="18">
        <v>18</v>
      </c>
      <c r="C4" s="149" t="s">
        <v>258</v>
      </c>
      <c r="D4" s="150" t="s">
        <v>259</v>
      </c>
      <c r="E4" s="6" t="s">
        <v>63</v>
      </c>
      <c r="F4" s="148" t="s">
        <v>257</v>
      </c>
      <c r="G4" s="6" t="s">
        <v>67</v>
      </c>
      <c r="H4" s="6" t="s">
        <v>67</v>
      </c>
      <c r="I4" s="6">
        <v>3</v>
      </c>
      <c r="J4" s="6">
        <v>2</v>
      </c>
      <c r="K4" s="6">
        <v>3</v>
      </c>
      <c r="L4" s="6">
        <v>4</v>
      </c>
      <c r="M4" s="6">
        <v>1</v>
      </c>
      <c r="N4" s="6">
        <f t="shared" ref="N4:N7" si="0">SUM(I4:M4)</f>
        <v>13</v>
      </c>
      <c r="O4" s="6" t="s">
        <v>261</v>
      </c>
    </row>
    <row r="5" spans="1:15" ht="31.5">
      <c r="A5" s="5">
        <v>2</v>
      </c>
      <c r="B5" s="6">
        <v>16</v>
      </c>
      <c r="C5" s="149" t="s">
        <v>258</v>
      </c>
      <c r="D5" s="151" t="s">
        <v>262</v>
      </c>
      <c r="E5" s="6" t="s">
        <v>63</v>
      </c>
      <c r="F5" s="148" t="s">
        <v>257</v>
      </c>
      <c r="G5" s="6" t="s">
        <v>67</v>
      </c>
      <c r="H5" s="6" t="s">
        <v>67</v>
      </c>
      <c r="I5" s="6">
        <v>3</v>
      </c>
      <c r="J5" s="6">
        <v>3</v>
      </c>
      <c r="K5" s="6">
        <v>3</v>
      </c>
      <c r="L5" s="6">
        <v>4</v>
      </c>
      <c r="M5" s="6">
        <v>3</v>
      </c>
      <c r="N5" s="6">
        <f t="shared" si="0"/>
        <v>16</v>
      </c>
      <c r="O5" s="6" t="s">
        <v>261</v>
      </c>
    </row>
    <row r="6" spans="1:15" ht="31.5">
      <c r="A6" s="5">
        <v>3</v>
      </c>
      <c r="B6" s="6">
        <v>33</v>
      </c>
      <c r="C6" s="149" t="s">
        <v>258</v>
      </c>
      <c r="D6" s="150" t="s">
        <v>263</v>
      </c>
      <c r="E6" s="6" t="s">
        <v>63</v>
      </c>
      <c r="F6" s="148" t="s">
        <v>257</v>
      </c>
      <c r="G6" s="6" t="s">
        <v>67</v>
      </c>
      <c r="H6" s="6" t="s">
        <v>67</v>
      </c>
      <c r="I6" s="6">
        <v>2</v>
      </c>
      <c r="J6" s="6">
        <v>3</v>
      </c>
      <c r="K6" s="6">
        <v>1</v>
      </c>
      <c r="L6" s="6">
        <v>5</v>
      </c>
      <c r="M6" s="6">
        <v>1</v>
      </c>
      <c r="N6" s="6">
        <f t="shared" si="0"/>
        <v>12</v>
      </c>
      <c r="O6" s="6" t="s">
        <v>261</v>
      </c>
    </row>
    <row r="7" spans="1:15" ht="31.5">
      <c r="A7" s="5">
        <v>4</v>
      </c>
      <c r="B7" s="6">
        <v>111</v>
      </c>
      <c r="C7" s="149" t="s">
        <v>258</v>
      </c>
      <c r="D7" s="150" t="s">
        <v>264</v>
      </c>
      <c r="E7" s="6" t="s">
        <v>63</v>
      </c>
      <c r="F7" s="148" t="s">
        <v>257</v>
      </c>
      <c r="G7" s="6" t="s">
        <v>67</v>
      </c>
      <c r="H7" s="6" t="s">
        <v>67</v>
      </c>
      <c r="I7" s="6">
        <v>1</v>
      </c>
      <c r="J7" s="6">
        <v>2</v>
      </c>
      <c r="K7" s="6">
        <v>2</v>
      </c>
      <c r="L7" s="6">
        <v>2</v>
      </c>
      <c r="M7" s="6">
        <v>2</v>
      </c>
      <c r="N7" s="6">
        <f t="shared" si="0"/>
        <v>9</v>
      </c>
      <c r="O7" s="6" t="s">
        <v>261</v>
      </c>
    </row>
    <row r="8" spans="1:15">
      <c r="A8" s="5"/>
      <c r="B8" s="6"/>
      <c r="C8" s="6"/>
      <c r="D8" s="19"/>
      <c r="E8" s="6"/>
      <c r="F8" s="23"/>
      <c r="G8" s="6"/>
      <c r="H8" s="6"/>
      <c r="I8" s="6"/>
      <c r="J8" s="6"/>
      <c r="K8" s="6"/>
      <c r="L8" s="6"/>
      <c r="M8" s="5"/>
      <c r="N8" s="5"/>
      <c r="O8" s="5"/>
    </row>
    <row r="9" spans="1:15">
      <c r="A9" s="5"/>
      <c r="B9" s="6"/>
      <c r="C9" s="6"/>
      <c r="D9" s="20"/>
      <c r="E9" s="6"/>
      <c r="F9" s="23"/>
      <c r="G9" s="6"/>
      <c r="H9" s="6"/>
      <c r="I9" s="6"/>
      <c r="J9" s="6"/>
      <c r="K9" s="6"/>
      <c r="L9" s="6"/>
      <c r="M9" s="5"/>
      <c r="N9" s="5"/>
      <c r="O9" s="5"/>
    </row>
    <row r="10" spans="1:15">
      <c r="A10" s="5"/>
      <c r="B10" s="6"/>
      <c r="C10" s="6"/>
      <c r="D10" s="21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21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37" t="s">
        <v>265</v>
      </c>
      <c r="B12" s="358"/>
      <c r="C12" s="358"/>
      <c r="D12" s="339"/>
      <c r="E12" s="340"/>
      <c r="F12" s="359"/>
      <c r="G12" s="359"/>
      <c r="H12" s="359"/>
      <c r="I12" s="341"/>
      <c r="J12" s="337" t="s">
        <v>279</v>
      </c>
      <c r="K12" s="338"/>
      <c r="L12" s="338"/>
      <c r="M12" s="342"/>
      <c r="N12" s="8"/>
      <c r="O12" s="9"/>
    </row>
    <row r="13" spans="1:15" ht="16.5">
      <c r="A13" s="360" t="s">
        <v>280</v>
      </c>
      <c r="B13" s="361"/>
      <c r="C13" s="361"/>
      <c r="D13" s="347"/>
      <c r="E13" s="346"/>
      <c r="F13" s="346"/>
      <c r="G13" s="346"/>
      <c r="H13" s="346"/>
      <c r="I13" s="346"/>
      <c r="J13" s="346"/>
      <c r="K13" s="346"/>
      <c r="L13" s="346"/>
      <c r="M13" s="346"/>
      <c r="N13" s="346"/>
      <c r="O13" s="34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7" sqref="D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34" t="s">
        <v>281</v>
      </c>
      <c r="B1" s="334"/>
      <c r="C1" s="334"/>
      <c r="D1" s="334"/>
      <c r="E1" s="335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</row>
    <row r="2" spans="1:23" s="1" customFormat="1" ht="15.95" customHeight="1">
      <c r="A2" s="348" t="s">
        <v>282</v>
      </c>
      <c r="B2" s="348" t="s">
        <v>245</v>
      </c>
      <c r="C2" s="348" t="s">
        <v>246</v>
      </c>
      <c r="D2" s="348" t="s">
        <v>247</v>
      </c>
      <c r="E2" s="350" t="s">
        <v>248</v>
      </c>
      <c r="F2" s="348" t="s">
        <v>249</v>
      </c>
      <c r="G2" s="362" t="s">
        <v>283</v>
      </c>
      <c r="H2" s="363"/>
      <c r="I2" s="364"/>
      <c r="J2" s="362" t="s">
        <v>284</v>
      </c>
      <c r="K2" s="363"/>
      <c r="L2" s="364"/>
      <c r="M2" s="362" t="s">
        <v>285</v>
      </c>
      <c r="N2" s="363"/>
      <c r="O2" s="364"/>
      <c r="P2" s="362" t="s">
        <v>286</v>
      </c>
      <c r="Q2" s="363"/>
      <c r="R2" s="364"/>
      <c r="S2" s="363" t="s">
        <v>287</v>
      </c>
      <c r="T2" s="363"/>
      <c r="U2" s="364"/>
      <c r="V2" s="374" t="s">
        <v>288</v>
      </c>
      <c r="W2" s="374" t="s">
        <v>277</v>
      </c>
    </row>
    <row r="3" spans="1:23" s="1" customFormat="1" ht="16.5">
      <c r="A3" s="349"/>
      <c r="B3" s="370"/>
      <c r="C3" s="370"/>
      <c r="D3" s="370"/>
      <c r="E3" s="371"/>
      <c r="F3" s="370"/>
      <c r="G3" s="3" t="s">
        <v>289</v>
      </c>
      <c r="H3" s="3" t="s">
        <v>69</v>
      </c>
      <c r="I3" s="3" t="s">
        <v>245</v>
      </c>
      <c r="J3" s="3" t="s">
        <v>289</v>
      </c>
      <c r="K3" s="3" t="s">
        <v>69</v>
      </c>
      <c r="L3" s="3" t="s">
        <v>245</v>
      </c>
      <c r="M3" s="3" t="s">
        <v>289</v>
      </c>
      <c r="N3" s="3" t="s">
        <v>69</v>
      </c>
      <c r="O3" s="3" t="s">
        <v>245</v>
      </c>
      <c r="P3" s="3" t="s">
        <v>289</v>
      </c>
      <c r="Q3" s="3" t="s">
        <v>69</v>
      </c>
      <c r="R3" s="3" t="s">
        <v>245</v>
      </c>
      <c r="S3" s="3" t="s">
        <v>289</v>
      </c>
      <c r="T3" s="3" t="s">
        <v>69</v>
      </c>
      <c r="U3" s="3" t="s">
        <v>245</v>
      </c>
      <c r="V3" s="375"/>
      <c r="W3" s="375"/>
    </row>
    <row r="4" spans="1:23" ht="31.5">
      <c r="A4" s="365" t="s">
        <v>290</v>
      </c>
      <c r="B4" s="148" t="s">
        <v>257</v>
      </c>
      <c r="C4" s="18">
        <v>18</v>
      </c>
      <c r="D4" s="149" t="s">
        <v>258</v>
      </c>
      <c r="E4" s="150" t="s">
        <v>259</v>
      </c>
      <c r="F4" s="6" t="s">
        <v>63</v>
      </c>
      <c r="G4" s="152" t="s">
        <v>291</v>
      </c>
      <c r="H4" s="149" t="s">
        <v>292</v>
      </c>
      <c r="I4" s="6" t="s">
        <v>293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31.5">
      <c r="A5" s="366"/>
      <c r="B5" s="148" t="s">
        <v>257</v>
      </c>
      <c r="C5" s="6">
        <v>16</v>
      </c>
      <c r="D5" s="149" t="s">
        <v>258</v>
      </c>
      <c r="E5" s="151" t="s">
        <v>262</v>
      </c>
      <c r="F5" s="6" t="s">
        <v>63</v>
      </c>
      <c r="G5" s="362" t="s">
        <v>294</v>
      </c>
      <c r="H5" s="363"/>
      <c r="I5" s="364"/>
      <c r="J5" s="362" t="s">
        <v>295</v>
      </c>
      <c r="K5" s="363"/>
      <c r="L5" s="364"/>
      <c r="M5" s="362" t="s">
        <v>296</v>
      </c>
      <c r="N5" s="363"/>
      <c r="O5" s="364"/>
      <c r="P5" s="362" t="s">
        <v>297</v>
      </c>
      <c r="Q5" s="363"/>
      <c r="R5" s="364"/>
      <c r="S5" s="363" t="s">
        <v>298</v>
      </c>
      <c r="T5" s="363"/>
      <c r="U5" s="364"/>
      <c r="V5" s="6"/>
      <c r="W5" s="6"/>
    </row>
    <row r="6" spans="1:23" ht="31.5">
      <c r="A6" s="366"/>
      <c r="B6" s="148" t="s">
        <v>257</v>
      </c>
      <c r="C6" s="6">
        <v>33</v>
      </c>
      <c r="D6" s="149" t="s">
        <v>258</v>
      </c>
      <c r="E6" s="150" t="s">
        <v>263</v>
      </c>
      <c r="F6" s="6" t="s">
        <v>63</v>
      </c>
      <c r="G6" s="3" t="s">
        <v>289</v>
      </c>
      <c r="H6" s="3" t="s">
        <v>69</v>
      </c>
      <c r="I6" s="3" t="s">
        <v>245</v>
      </c>
      <c r="J6" s="3" t="s">
        <v>289</v>
      </c>
      <c r="K6" s="3" t="s">
        <v>69</v>
      </c>
      <c r="L6" s="3" t="s">
        <v>245</v>
      </c>
      <c r="M6" s="3" t="s">
        <v>289</v>
      </c>
      <c r="N6" s="3" t="s">
        <v>69</v>
      </c>
      <c r="O6" s="3" t="s">
        <v>245</v>
      </c>
      <c r="P6" s="3" t="s">
        <v>289</v>
      </c>
      <c r="Q6" s="3" t="s">
        <v>69</v>
      </c>
      <c r="R6" s="3" t="s">
        <v>245</v>
      </c>
      <c r="S6" s="3" t="s">
        <v>289</v>
      </c>
      <c r="T6" s="3" t="s">
        <v>69</v>
      </c>
      <c r="U6" s="3" t="s">
        <v>245</v>
      </c>
      <c r="V6" s="6"/>
      <c r="W6" s="6"/>
    </row>
    <row r="7" spans="1:23" ht="31.5">
      <c r="A7" s="367"/>
      <c r="B7" s="148" t="s">
        <v>257</v>
      </c>
      <c r="C7" s="6">
        <v>111</v>
      </c>
      <c r="D7" s="149" t="s">
        <v>258</v>
      </c>
      <c r="E7" s="153" t="s">
        <v>264</v>
      </c>
      <c r="F7" s="6" t="s">
        <v>63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68" t="s">
        <v>299</v>
      </c>
      <c r="B8" s="368"/>
      <c r="C8" s="6"/>
      <c r="D8" s="6"/>
      <c r="E8" s="1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69"/>
      <c r="B9" s="369"/>
      <c r="C9" s="6"/>
      <c r="D9" s="6"/>
      <c r="E9" s="2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68" t="s">
        <v>300</v>
      </c>
      <c r="B10" s="368"/>
      <c r="C10" s="368"/>
      <c r="D10" s="368"/>
      <c r="E10" s="372"/>
      <c r="F10" s="36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69"/>
      <c r="B11" s="369"/>
      <c r="C11" s="369"/>
      <c r="D11" s="369"/>
      <c r="E11" s="373"/>
      <c r="F11" s="36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68" t="s">
        <v>301</v>
      </c>
      <c r="B12" s="368"/>
      <c r="C12" s="368"/>
      <c r="D12" s="368"/>
      <c r="E12" s="372"/>
      <c r="F12" s="36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69"/>
      <c r="B13" s="369"/>
      <c r="C13" s="369"/>
      <c r="D13" s="369"/>
      <c r="E13" s="373"/>
      <c r="F13" s="36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68" t="s">
        <v>302</v>
      </c>
      <c r="B14" s="368"/>
      <c r="C14" s="368"/>
      <c r="D14" s="368"/>
      <c r="E14" s="372"/>
      <c r="F14" s="36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69"/>
      <c r="B15" s="369"/>
      <c r="C15" s="369"/>
      <c r="D15" s="369"/>
      <c r="E15" s="373"/>
      <c r="F15" s="36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37" t="s">
        <v>265</v>
      </c>
      <c r="B17" s="338"/>
      <c r="C17" s="338"/>
      <c r="D17" s="338"/>
      <c r="E17" s="339"/>
      <c r="F17" s="340"/>
      <c r="G17" s="341"/>
      <c r="H17" s="16"/>
      <c r="I17" s="16"/>
      <c r="J17" s="337" t="s">
        <v>266</v>
      </c>
      <c r="K17" s="338"/>
      <c r="L17" s="338"/>
      <c r="M17" s="338"/>
      <c r="N17" s="338"/>
      <c r="O17" s="338"/>
      <c r="P17" s="338"/>
      <c r="Q17" s="338"/>
      <c r="R17" s="338"/>
      <c r="S17" s="338"/>
      <c r="T17" s="338"/>
      <c r="U17" s="342"/>
      <c r="V17" s="8"/>
      <c r="W17" s="9"/>
    </row>
    <row r="18" spans="1:23" ht="16.5">
      <c r="A18" s="360" t="s">
        <v>303</v>
      </c>
      <c r="B18" s="360"/>
      <c r="C18" s="346"/>
      <c r="D18" s="346"/>
      <c r="E18" s="347"/>
      <c r="F18" s="346"/>
      <c r="G18" s="346"/>
      <c r="H18" s="346"/>
      <c r="I18" s="346"/>
      <c r="J18" s="346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6"/>
      <c r="W18" s="346"/>
    </row>
  </sheetData>
  <mergeCells count="44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34" t="s">
        <v>304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</row>
    <row r="2" spans="1:14" s="1" customFormat="1" ht="16.5">
      <c r="A2" s="12" t="s">
        <v>305</v>
      </c>
      <c r="B2" s="13" t="s">
        <v>246</v>
      </c>
      <c r="C2" s="13" t="s">
        <v>247</v>
      </c>
      <c r="D2" s="13" t="s">
        <v>248</v>
      </c>
      <c r="E2" s="13" t="s">
        <v>249</v>
      </c>
      <c r="F2" s="13" t="s">
        <v>245</v>
      </c>
      <c r="G2" s="12" t="s">
        <v>306</v>
      </c>
      <c r="H2" s="12" t="s">
        <v>307</v>
      </c>
      <c r="I2" s="12" t="s">
        <v>308</v>
      </c>
      <c r="J2" s="12" t="s">
        <v>307</v>
      </c>
      <c r="K2" s="12" t="s">
        <v>309</v>
      </c>
      <c r="L2" s="12" t="s">
        <v>307</v>
      </c>
      <c r="M2" s="13" t="s">
        <v>288</v>
      </c>
      <c r="N2" s="13" t="s">
        <v>277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4" t="s">
        <v>305</v>
      </c>
      <c r="B4" s="15" t="s">
        <v>310</v>
      </c>
      <c r="C4" s="15" t="s">
        <v>289</v>
      </c>
      <c r="D4" s="15" t="s">
        <v>248</v>
      </c>
      <c r="E4" s="13" t="s">
        <v>249</v>
      </c>
      <c r="F4" s="13" t="s">
        <v>245</v>
      </c>
      <c r="G4" s="12" t="s">
        <v>306</v>
      </c>
      <c r="H4" s="12" t="s">
        <v>307</v>
      </c>
      <c r="I4" s="12" t="s">
        <v>308</v>
      </c>
      <c r="J4" s="12" t="s">
        <v>307</v>
      </c>
      <c r="K4" s="12" t="s">
        <v>309</v>
      </c>
      <c r="L4" s="12" t="s">
        <v>307</v>
      </c>
      <c r="M4" s="13" t="s">
        <v>288</v>
      </c>
      <c r="N4" s="13" t="s">
        <v>277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37" t="s">
        <v>311</v>
      </c>
      <c r="B11" s="338"/>
      <c r="C11" s="338"/>
      <c r="D11" s="342"/>
      <c r="E11" s="340"/>
      <c r="F11" s="359"/>
      <c r="G11" s="341"/>
      <c r="H11" s="16"/>
      <c r="I11" s="337" t="s">
        <v>312</v>
      </c>
      <c r="J11" s="338"/>
      <c r="K11" s="338"/>
      <c r="L11" s="8"/>
      <c r="M11" s="8"/>
      <c r="N11" s="9"/>
    </row>
    <row r="12" spans="1:14" ht="16.5">
      <c r="A12" s="360" t="s">
        <v>313</v>
      </c>
      <c r="B12" s="346"/>
      <c r="C12" s="346"/>
      <c r="D12" s="346"/>
      <c r="E12" s="346"/>
      <c r="F12" s="346"/>
      <c r="G12" s="346"/>
      <c r="H12" s="346"/>
      <c r="I12" s="346"/>
      <c r="J12" s="346"/>
      <c r="K12" s="346"/>
      <c r="L12" s="346"/>
      <c r="M12" s="346"/>
      <c r="N12" s="346"/>
    </row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4" sqref="C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34" t="s">
        <v>314</v>
      </c>
      <c r="B1" s="334"/>
      <c r="C1" s="334"/>
      <c r="D1" s="334"/>
      <c r="E1" s="334"/>
      <c r="F1" s="334"/>
      <c r="G1" s="334"/>
      <c r="H1" s="334"/>
      <c r="I1" s="334"/>
      <c r="J1" s="334"/>
    </row>
    <row r="2" spans="1:12" s="1" customFormat="1" ht="16.5">
      <c r="A2" s="3" t="s">
        <v>282</v>
      </c>
      <c r="B2" s="4" t="s">
        <v>245</v>
      </c>
      <c r="C2" s="4" t="s">
        <v>246</v>
      </c>
      <c r="D2" s="4" t="s">
        <v>247</v>
      </c>
      <c r="E2" s="4" t="s">
        <v>248</v>
      </c>
      <c r="F2" s="4" t="s">
        <v>249</v>
      </c>
      <c r="G2" s="3" t="s">
        <v>315</v>
      </c>
      <c r="H2" s="3" t="s">
        <v>316</v>
      </c>
      <c r="I2" s="3" t="s">
        <v>317</v>
      </c>
      <c r="J2" s="3" t="s">
        <v>318</v>
      </c>
      <c r="K2" s="4" t="s">
        <v>288</v>
      </c>
      <c r="L2" s="4" t="s">
        <v>277</v>
      </c>
    </row>
    <row r="3" spans="1:12" ht="27">
      <c r="A3" s="5"/>
      <c r="B3" s="152" t="s">
        <v>319</v>
      </c>
      <c r="C3" s="6"/>
      <c r="D3" s="154" t="s">
        <v>320</v>
      </c>
      <c r="E3" s="155" t="s">
        <v>321</v>
      </c>
      <c r="F3" s="6" t="s">
        <v>63</v>
      </c>
      <c r="G3" s="154" t="s">
        <v>322</v>
      </c>
      <c r="H3" s="156" t="s">
        <v>323</v>
      </c>
      <c r="I3" s="6"/>
      <c r="J3" s="6"/>
      <c r="K3" s="6"/>
      <c r="L3" s="6"/>
    </row>
    <row r="4" spans="1:12" ht="40.5">
      <c r="A4" s="5"/>
      <c r="B4" s="152" t="s">
        <v>324</v>
      </c>
      <c r="C4" s="6"/>
      <c r="D4" s="152" t="s">
        <v>325</v>
      </c>
      <c r="E4" s="155" t="s">
        <v>321</v>
      </c>
      <c r="F4" s="6" t="s">
        <v>63</v>
      </c>
      <c r="G4" s="152" t="s">
        <v>326</v>
      </c>
      <c r="H4" s="156" t="s">
        <v>327</v>
      </c>
      <c r="I4" s="6"/>
      <c r="J4" s="6"/>
      <c r="K4" s="6"/>
      <c r="L4" s="6"/>
    </row>
    <row r="5" spans="1:12">
      <c r="A5" s="5"/>
      <c r="B5" s="5"/>
      <c r="C5" s="6"/>
      <c r="D5" s="6"/>
      <c r="E5" s="10"/>
      <c r="F5" s="6"/>
      <c r="G5" s="6"/>
      <c r="H5" s="6"/>
      <c r="I5" s="6"/>
      <c r="J5" s="6"/>
      <c r="K5" s="6"/>
      <c r="L5" s="6"/>
    </row>
    <row r="6" spans="1:12">
      <c r="A6" s="5"/>
      <c r="B6" s="5"/>
      <c r="C6" s="6"/>
      <c r="D6" s="6"/>
      <c r="E6" s="10"/>
      <c r="F6" s="6"/>
      <c r="G6" s="6"/>
      <c r="H6" s="6"/>
      <c r="I6" s="6"/>
      <c r="J6" s="6"/>
      <c r="K6" s="6"/>
      <c r="L6" s="6"/>
    </row>
    <row r="7" spans="1:12">
      <c r="A7" s="5"/>
      <c r="B7" s="5"/>
      <c r="C7" s="6"/>
      <c r="D7" s="6"/>
      <c r="E7" s="11"/>
      <c r="F7" s="6"/>
      <c r="G7" s="6"/>
      <c r="H7" s="6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37" t="s">
        <v>265</v>
      </c>
      <c r="B11" s="338"/>
      <c r="C11" s="338"/>
      <c r="D11" s="338"/>
      <c r="E11" s="342"/>
      <c r="F11" s="340"/>
      <c r="G11" s="341"/>
      <c r="H11" s="337" t="s">
        <v>266</v>
      </c>
      <c r="I11" s="338"/>
      <c r="J11" s="338"/>
      <c r="K11" s="8"/>
      <c r="L11" s="9"/>
    </row>
    <row r="12" spans="1:12" ht="16.5">
      <c r="A12" s="360" t="s">
        <v>328</v>
      </c>
      <c r="B12" s="360"/>
      <c r="C12" s="346"/>
      <c r="D12" s="346"/>
      <c r="E12" s="346"/>
      <c r="F12" s="346"/>
      <c r="G12" s="346"/>
      <c r="H12" s="346"/>
      <c r="I12" s="346"/>
      <c r="J12" s="346"/>
      <c r="K12" s="346"/>
      <c r="L12" s="346"/>
    </row>
  </sheetData>
  <mergeCells count="5">
    <mergeCell ref="A1:J1"/>
    <mergeCell ref="A11:E11"/>
    <mergeCell ref="F11:G11"/>
    <mergeCell ref="H11:J11"/>
    <mergeCell ref="A12:L12"/>
  </mergeCells>
  <phoneticPr fontId="42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4" sqref="D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34" t="s">
        <v>329</v>
      </c>
      <c r="B1" s="334"/>
      <c r="C1" s="334"/>
      <c r="D1" s="334"/>
      <c r="E1" s="334"/>
      <c r="F1" s="334"/>
      <c r="G1" s="334"/>
      <c r="H1" s="334"/>
      <c r="I1" s="334"/>
    </row>
    <row r="2" spans="1:9" s="1" customFormat="1" ht="16.5">
      <c r="A2" s="336" t="s">
        <v>244</v>
      </c>
      <c r="B2" s="348" t="s">
        <v>245</v>
      </c>
      <c r="C2" s="348" t="s">
        <v>289</v>
      </c>
      <c r="D2" s="348" t="s">
        <v>248</v>
      </c>
      <c r="E2" s="348" t="s">
        <v>249</v>
      </c>
      <c r="F2" s="3" t="s">
        <v>330</v>
      </c>
      <c r="G2" s="3" t="s">
        <v>251</v>
      </c>
      <c r="H2" s="352" t="s">
        <v>252</v>
      </c>
      <c r="I2" s="356" t="s">
        <v>254</v>
      </c>
    </row>
    <row r="3" spans="1:9" s="1" customFormat="1" ht="16.5">
      <c r="A3" s="336"/>
      <c r="B3" s="349"/>
      <c r="C3" s="349"/>
      <c r="D3" s="349"/>
      <c r="E3" s="349"/>
      <c r="F3" s="3" t="s">
        <v>331</v>
      </c>
      <c r="G3" s="3" t="s">
        <v>255</v>
      </c>
      <c r="H3" s="353"/>
      <c r="I3" s="357"/>
    </row>
    <row r="4" spans="1:9">
      <c r="A4" s="5"/>
      <c r="B4" s="152" t="s">
        <v>293</v>
      </c>
      <c r="C4" s="152" t="s">
        <v>291</v>
      </c>
      <c r="D4" s="157" t="s">
        <v>332</v>
      </c>
      <c r="E4" s="6" t="s">
        <v>63</v>
      </c>
      <c r="F4" s="6">
        <v>0.3</v>
      </c>
      <c r="G4" s="6">
        <v>0.5</v>
      </c>
      <c r="H4" s="6">
        <f>SUM(F4:G4)</f>
        <v>0.8</v>
      </c>
      <c r="I4" s="6" t="s">
        <v>261</v>
      </c>
    </row>
    <row r="5" spans="1:9">
      <c r="A5" s="5"/>
      <c r="B5" s="152" t="s">
        <v>293</v>
      </c>
      <c r="C5" s="152" t="s">
        <v>291</v>
      </c>
      <c r="D5" s="158" t="s">
        <v>333</v>
      </c>
      <c r="E5" s="6" t="s">
        <v>63</v>
      </c>
      <c r="F5" s="6">
        <v>0.4</v>
      </c>
      <c r="G5" s="6">
        <v>0.6</v>
      </c>
      <c r="H5" s="6">
        <f>SUM(F5:G5)</f>
        <v>1</v>
      </c>
      <c r="I5" s="6" t="s">
        <v>261</v>
      </c>
    </row>
    <row r="6" spans="1:9">
      <c r="A6" s="5"/>
      <c r="B6" s="152" t="s">
        <v>293</v>
      </c>
      <c r="C6" s="152" t="s">
        <v>291</v>
      </c>
      <c r="D6" s="149" t="s">
        <v>334</v>
      </c>
      <c r="E6" s="6" t="s">
        <v>63</v>
      </c>
      <c r="F6" s="6">
        <v>0.3</v>
      </c>
      <c r="G6" s="6">
        <v>0.2</v>
      </c>
      <c r="H6" s="6">
        <f>SUM(F6:G6)</f>
        <v>0.5</v>
      </c>
      <c r="I6" s="6" t="s">
        <v>261</v>
      </c>
    </row>
    <row r="7" spans="1:9">
      <c r="A7" s="5"/>
      <c r="B7" s="152" t="s">
        <v>293</v>
      </c>
      <c r="C7" s="152" t="s">
        <v>291</v>
      </c>
      <c r="D7" s="149" t="s">
        <v>333</v>
      </c>
      <c r="E7" s="6" t="s">
        <v>63</v>
      </c>
      <c r="F7" s="6">
        <v>0.4</v>
      </c>
      <c r="G7" s="6">
        <v>0.6</v>
      </c>
      <c r="H7" s="6">
        <f>SUM(F7:G7)</f>
        <v>1</v>
      </c>
      <c r="I7" s="6" t="s">
        <v>261</v>
      </c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37" t="s">
        <v>265</v>
      </c>
      <c r="B12" s="358"/>
      <c r="C12" s="358"/>
      <c r="D12" s="339"/>
      <c r="E12" s="7"/>
      <c r="F12" s="337" t="s">
        <v>266</v>
      </c>
      <c r="G12" s="338"/>
      <c r="H12" s="342"/>
      <c r="I12" s="9"/>
    </row>
    <row r="13" spans="1:9" ht="16.5">
      <c r="A13" s="360" t="s">
        <v>335</v>
      </c>
      <c r="B13" s="360"/>
      <c r="C13" s="346"/>
      <c r="D13" s="346"/>
      <c r="E13" s="346"/>
      <c r="F13" s="346"/>
      <c r="G13" s="346"/>
      <c r="H13" s="346"/>
      <c r="I13" s="34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59" t="s">
        <v>35</v>
      </c>
      <c r="C2" s="160"/>
      <c r="D2" s="160"/>
      <c r="E2" s="160"/>
      <c r="F2" s="160"/>
      <c r="G2" s="160"/>
      <c r="H2" s="160"/>
      <c r="I2" s="161"/>
    </row>
    <row r="3" spans="2:9" ht="27.95" customHeight="1">
      <c r="B3" s="124"/>
      <c r="C3" s="125"/>
      <c r="D3" s="162" t="s">
        <v>36</v>
      </c>
      <c r="E3" s="163"/>
      <c r="F3" s="164" t="s">
        <v>37</v>
      </c>
      <c r="G3" s="165"/>
      <c r="H3" s="162" t="s">
        <v>38</v>
      </c>
      <c r="I3" s="166"/>
    </row>
    <row r="4" spans="2:9" ht="27.95" customHeight="1">
      <c r="B4" s="124" t="s">
        <v>39</v>
      </c>
      <c r="C4" s="125" t="s">
        <v>40</v>
      </c>
      <c r="D4" s="125" t="s">
        <v>41</v>
      </c>
      <c r="E4" s="125" t="s">
        <v>42</v>
      </c>
      <c r="F4" s="126" t="s">
        <v>41</v>
      </c>
      <c r="G4" s="126" t="s">
        <v>42</v>
      </c>
      <c r="H4" s="125" t="s">
        <v>41</v>
      </c>
      <c r="I4" s="133" t="s">
        <v>42</v>
      </c>
    </row>
    <row r="5" spans="2:9" ht="27.95" customHeight="1">
      <c r="B5" s="127" t="s">
        <v>43</v>
      </c>
      <c r="C5" s="5">
        <v>13</v>
      </c>
      <c r="D5" s="5">
        <v>0</v>
      </c>
      <c r="E5" s="5">
        <v>1</v>
      </c>
      <c r="F5" s="128">
        <v>0</v>
      </c>
      <c r="G5" s="128">
        <v>1</v>
      </c>
      <c r="H5" s="5">
        <v>1</v>
      </c>
      <c r="I5" s="134">
        <v>2</v>
      </c>
    </row>
    <row r="6" spans="2:9" ht="27.95" customHeight="1">
      <c r="B6" s="127" t="s">
        <v>44</v>
      </c>
      <c r="C6" s="5">
        <v>20</v>
      </c>
      <c r="D6" s="5">
        <v>0</v>
      </c>
      <c r="E6" s="5">
        <v>1</v>
      </c>
      <c r="F6" s="128">
        <v>1</v>
      </c>
      <c r="G6" s="128">
        <v>2</v>
      </c>
      <c r="H6" s="5">
        <v>2</v>
      </c>
      <c r="I6" s="134">
        <v>3</v>
      </c>
    </row>
    <row r="7" spans="2:9" ht="27.95" customHeight="1">
      <c r="B7" s="127" t="s">
        <v>45</v>
      </c>
      <c r="C7" s="5">
        <v>32</v>
      </c>
      <c r="D7" s="5">
        <v>0</v>
      </c>
      <c r="E7" s="5">
        <v>1</v>
      </c>
      <c r="F7" s="128">
        <v>2</v>
      </c>
      <c r="G7" s="128">
        <v>3</v>
      </c>
      <c r="H7" s="5">
        <v>3</v>
      </c>
      <c r="I7" s="134">
        <v>4</v>
      </c>
    </row>
    <row r="8" spans="2:9" ht="27.95" customHeight="1">
      <c r="B8" s="127" t="s">
        <v>46</v>
      </c>
      <c r="C8" s="5">
        <v>50</v>
      </c>
      <c r="D8" s="5">
        <v>1</v>
      </c>
      <c r="E8" s="5">
        <v>2</v>
      </c>
      <c r="F8" s="128">
        <v>3</v>
      </c>
      <c r="G8" s="128">
        <v>4</v>
      </c>
      <c r="H8" s="5">
        <v>5</v>
      </c>
      <c r="I8" s="134">
        <v>6</v>
      </c>
    </row>
    <row r="9" spans="2:9" ht="27.95" customHeight="1">
      <c r="B9" s="127" t="s">
        <v>47</v>
      </c>
      <c r="C9" s="5">
        <v>80</v>
      </c>
      <c r="D9" s="5">
        <v>2</v>
      </c>
      <c r="E9" s="5">
        <v>3</v>
      </c>
      <c r="F9" s="128">
        <v>5</v>
      </c>
      <c r="G9" s="128">
        <v>6</v>
      </c>
      <c r="H9" s="5">
        <v>7</v>
      </c>
      <c r="I9" s="134">
        <v>8</v>
      </c>
    </row>
    <row r="10" spans="2:9" ht="27.95" customHeight="1">
      <c r="B10" s="127" t="s">
        <v>48</v>
      </c>
      <c r="C10" s="5">
        <v>125</v>
      </c>
      <c r="D10" s="5">
        <v>3</v>
      </c>
      <c r="E10" s="5">
        <v>4</v>
      </c>
      <c r="F10" s="128">
        <v>7</v>
      </c>
      <c r="G10" s="128">
        <v>8</v>
      </c>
      <c r="H10" s="5">
        <v>10</v>
      </c>
      <c r="I10" s="134">
        <v>11</v>
      </c>
    </row>
    <row r="11" spans="2:9" ht="27.95" customHeight="1">
      <c r="B11" s="127" t="s">
        <v>49</v>
      </c>
      <c r="C11" s="5">
        <v>200</v>
      </c>
      <c r="D11" s="5">
        <v>5</v>
      </c>
      <c r="E11" s="5">
        <v>6</v>
      </c>
      <c r="F11" s="128">
        <v>10</v>
      </c>
      <c r="G11" s="128">
        <v>11</v>
      </c>
      <c r="H11" s="5">
        <v>14</v>
      </c>
      <c r="I11" s="134">
        <v>15</v>
      </c>
    </row>
    <row r="12" spans="2:9" ht="27.95" customHeight="1">
      <c r="B12" s="129" t="s">
        <v>50</v>
      </c>
      <c r="C12" s="130">
        <v>315</v>
      </c>
      <c r="D12" s="130">
        <v>7</v>
      </c>
      <c r="E12" s="130">
        <v>8</v>
      </c>
      <c r="F12" s="131">
        <v>14</v>
      </c>
      <c r="G12" s="131">
        <v>15</v>
      </c>
      <c r="H12" s="130">
        <v>21</v>
      </c>
      <c r="I12" s="135">
        <v>22</v>
      </c>
    </row>
    <row r="14" spans="2:9">
      <c r="B14" s="132" t="s">
        <v>51</v>
      </c>
      <c r="C14" s="132"/>
      <c r="D14" s="132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6"/>
  <sheetViews>
    <sheetView tabSelected="1" zoomScaleNormal="100" workbookViewId="0">
      <selection activeCell="A45" sqref="A45:K45"/>
    </sheetView>
  </sheetViews>
  <sheetFormatPr defaultColWidth="10.375" defaultRowHeight="16.5" customHeight="1"/>
  <cols>
    <col min="1" max="1" width="11.125" style="43" customWidth="1"/>
    <col min="2" max="9" width="10.375" style="43"/>
    <col min="10" max="10" width="8.875" style="43" customWidth="1"/>
    <col min="11" max="11" width="12" style="43" customWidth="1"/>
    <col min="12" max="16384" width="10.375" style="43"/>
  </cols>
  <sheetData>
    <row r="1" spans="1:11" ht="20.25">
      <c r="A1" s="167" t="s">
        <v>52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14.25">
      <c r="A2" s="70" t="s">
        <v>53</v>
      </c>
      <c r="B2" s="168" t="s">
        <v>54</v>
      </c>
      <c r="C2" s="168"/>
      <c r="D2" s="169" t="s">
        <v>55</v>
      </c>
      <c r="E2" s="169"/>
      <c r="F2" s="168" t="s">
        <v>56</v>
      </c>
      <c r="G2" s="168"/>
      <c r="H2" s="71" t="s">
        <v>57</v>
      </c>
      <c r="I2" s="170" t="s">
        <v>58</v>
      </c>
      <c r="J2" s="170"/>
      <c r="K2" s="171"/>
    </row>
    <row r="3" spans="1:11" ht="14.25">
      <c r="A3" s="172" t="s">
        <v>59</v>
      </c>
      <c r="B3" s="173"/>
      <c r="C3" s="174"/>
      <c r="D3" s="175" t="s">
        <v>60</v>
      </c>
      <c r="E3" s="176"/>
      <c r="F3" s="176"/>
      <c r="G3" s="177"/>
      <c r="H3" s="175" t="s">
        <v>61</v>
      </c>
      <c r="I3" s="176"/>
      <c r="J3" s="176"/>
      <c r="K3" s="177"/>
    </row>
    <row r="4" spans="1:11" ht="14.25">
      <c r="A4" s="74" t="s">
        <v>62</v>
      </c>
      <c r="B4" s="178" t="s">
        <v>63</v>
      </c>
      <c r="C4" s="179"/>
      <c r="D4" s="180" t="s">
        <v>64</v>
      </c>
      <c r="E4" s="181"/>
      <c r="F4" s="182" t="s">
        <v>65</v>
      </c>
      <c r="G4" s="183"/>
      <c r="H4" s="180" t="s">
        <v>66</v>
      </c>
      <c r="I4" s="181"/>
      <c r="J4" s="75" t="s">
        <v>67</v>
      </c>
      <c r="K4" s="76" t="s">
        <v>68</v>
      </c>
    </row>
    <row r="5" spans="1:11" ht="14.25">
      <c r="A5" s="77" t="s">
        <v>69</v>
      </c>
      <c r="B5" s="178" t="s">
        <v>70</v>
      </c>
      <c r="C5" s="179"/>
      <c r="D5" s="180" t="s">
        <v>71</v>
      </c>
      <c r="E5" s="181"/>
      <c r="F5" s="182">
        <v>45015</v>
      </c>
      <c r="G5" s="183"/>
      <c r="H5" s="180" t="s">
        <v>72</v>
      </c>
      <c r="I5" s="181"/>
      <c r="J5" s="75" t="s">
        <v>67</v>
      </c>
      <c r="K5" s="76" t="s">
        <v>68</v>
      </c>
    </row>
    <row r="6" spans="1:11" ht="14.25">
      <c r="A6" s="74" t="s">
        <v>73</v>
      </c>
      <c r="B6" s="78">
        <v>4</v>
      </c>
      <c r="C6" s="79">
        <v>6</v>
      </c>
      <c r="D6" s="77" t="s">
        <v>74</v>
      </c>
      <c r="E6" s="80"/>
      <c r="F6" s="182">
        <v>45047</v>
      </c>
      <c r="G6" s="183"/>
      <c r="H6" s="180" t="s">
        <v>75</v>
      </c>
      <c r="I6" s="181"/>
      <c r="J6" s="75" t="s">
        <v>67</v>
      </c>
      <c r="K6" s="76" t="s">
        <v>68</v>
      </c>
    </row>
    <row r="7" spans="1:11" ht="14.25">
      <c r="A7" s="74" t="s">
        <v>76</v>
      </c>
      <c r="B7" s="184">
        <v>13912</v>
      </c>
      <c r="C7" s="185"/>
      <c r="D7" s="77" t="s">
        <v>77</v>
      </c>
      <c r="E7" s="82"/>
      <c r="F7" s="182">
        <v>45066</v>
      </c>
      <c r="G7" s="183"/>
      <c r="H7" s="180" t="s">
        <v>78</v>
      </c>
      <c r="I7" s="181"/>
      <c r="J7" s="75" t="s">
        <v>67</v>
      </c>
      <c r="K7" s="76" t="s">
        <v>68</v>
      </c>
    </row>
    <row r="8" spans="1:11" ht="14.25">
      <c r="A8" s="84" t="s">
        <v>79</v>
      </c>
      <c r="B8" s="186"/>
      <c r="C8" s="187"/>
      <c r="D8" s="188" t="s">
        <v>80</v>
      </c>
      <c r="E8" s="189"/>
      <c r="F8" s="190">
        <v>45097</v>
      </c>
      <c r="G8" s="191"/>
      <c r="H8" s="188" t="s">
        <v>81</v>
      </c>
      <c r="I8" s="189"/>
      <c r="J8" s="91" t="s">
        <v>67</v>
      </c>
      <c r="K8" s="98" t="s">
        <v>68</v>
      </c>
    </row>
    <row r="9" spans="1:11" ht="14.25">
      <c r="A9" s="192" t="s">
        <v>82</v>
      </c>
      <c r="B9" s="193"/>
      <c r="C9" s="193"/>
      <c r="D9" s="193"/>
      <c r="E9" s="193"/>
      <c r="F9" s="193"/>
      <c r="G9" s="193"/>
      <c r="H9" s="193"/>
      <c r="I9" s="193"/>
      <c r="J9" s="193"/>
      <c r="K9" s="194"/>
    </row>
    <row r="10" spans="1:11" ht="14.25">
      <c r="A10" s="195" t="s">
        <v>83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7"/>
    </row>
    <row r="11" spans="1:11" ht="14.25">
      <c r="A11" s="102" t="s">
        <v>84</v>
      </c>
      <c r="B11" s="103" t="s">
        <v>85</v>
      </c>
      <c r="C11" s="104" t="s">
        <v>86</v>
      </c>
      <c r="D11" s="105"/>
      <c r="E11" s="106" t="s">
        <v>87</v>
      </c>
      <c r="F11" s="103" t="s">
        <v>85</v>
      </c>
      <c r="G11" s="104" t="s">
        <v>86</v>
      </c>
      <c r="H11" s="104" t="s">
        <v>88</v>
      </c>
      <c r="I11" s="106" t="s">
        <v>89</v>
      </c>
      <c r="J11" s="103" t="s">
        <v>85</v>
      </c>
      <c r="K11" s="120" t="s">
        <v>86</v>
      </c>
    </row>
    <row r="12" spans="1:11" ht="14.25">
      <c r="A12" s="77" t="s">
        <v>90</v>
      </c>
      <c r="B12" s="90" t="s">
        <v>85</v>
      </c>
      <c r="C12" s="75" t="s">
        <v>86</v>
      </c>
      <c r="D12" s="82"/>
      <c r="E12" s="80" t="s">
        <v>91</v>
      </c>
      <c r="F12" s="90" t="s">
        <v>85</v>
      </c>
      <c r="G12" s="75" t="s">
        <v>86</v>
      </c>
      <c r="H12" s="75" t="s">
        <v>88</v>
      </c>
      <c r="I12" s="80" t="s">
        <v>92</v>
      </c>
      <c r="J12" s="90" t="s">
        <v>85</v>
      </c>
      <c r="K12" s="76" t="s">
        <v>86</v>
      </c>
    </row>
    <row r="13" spans="1:11" ht="14.25">
      <c r="A13" s="77" t="s">
        <v>93</v>
      </c>
      <c r="B13" s="90" t="s">
        <v>85</v>
      </c>
      <c r="C13" s="75" t="s">
        <v>86</v>
      </c>
      <c r="D13" s="82"/>
      <c r="E13" s="80" t="s">
        <v>94</v>
      </c>
      <c r="F13" s="75" t="s">
        <v>95</v>
      </c>
      <c r="G13" s="75" t="s">
        <v>96</v>
      </c>
      <c r="H13" s="75" t="s">
        <v>88</v>
      </c>
      <c r="I13" s="80" t="s">
        <v>97</v>
      </c>
      <c r="J13" s="90" t="s">
        <v>85</v>
      </c>
      <c r="K13" s="76" t="s">
        <v>86</v>
      </c>
    </row>
    <row r="14" spans="1:11" ht="14.25">
      <c r="A14" s="188" t="s">
        <v>98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98"/>
    </row>
    <row r="15" spans="1:11" ht="14.25">
      <c r="A15" s="195" t="s">
        <v>99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7"/>
    </row>
    <row r="16" spans="1:11" ht="14.25">
      <c r="A16" s="107" t="s">
        <v>100</v>
      </c>
      <c r="B16" s="104" t="s">
        <v>95</v>
      </c>
      <c r="C16" s="104" t="s">
        <v>96</v>
      </c>
      <c r="D16" s="108"/>
      <c r="E16" s="109" t="s">
        <v>101</v>
      </c>
      <c r="F16" s="104" t="s">
        <v>95</v>
      </c>
      <c r="G16" s="104" t="s">
        <v>96</v>
      </c>
      <c r="H16" s="110"/>
      <c r="I16" s="109" t="s">
        <v>102</v>
      </c>
      <c r="J16" s="104" t="s">
        <v>95</v>
      </c>
      <c r="K16" s="120" t="s">
        <v>96</v>
      </c>
    </row>
    <row r="17" spans="1:22" ht="16.5" customHeight="1">
      <c r="A17" s="81" t="s">
        <v>103</v>
      </c>
      <c r="B17" s="75" t="s">
        <v>95</v>
      </c>
      <c r="C17" s="75" t="s">
        <v>96</v>
      </c>
      <c r="D17" s="49"/>
      <c r="E17" s="92" t="s">
        <v>104</v>
      </c>
      <c r="F17" s="75" t="s">
        <v>95</v>
      </c>
      <c r="G17" s="75" t="s">
        <v>96</v>
      </c>
      <c r="H17" s="111"/>
      <c r="I17" s="92" t="s">
        <v>105</v>
      </c>
      <c r="J17" s="75" t="s">
        <v>95</v>
      </c>
      <c r="K17" s="76" t="s">
        <v>96</v>
      </c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</row>
    <row r="18" spans="1:22" ht="18" customHeight="1">
      <c r="A18" s="199" t="s">
        <v>106</v>
      </c>
      <c r="B18" s="200"/>
      <c r="C18" s="200"/>
      <c r="D18" s="200"/>
      <c r="E18" s="200"/>
      <c r="F18" s="200"/>
      <c r="G18" s="200"/>
      <c r="H18" s="200"/>
      <c r="I18" s="200"/>
      <c r="J18" s="200"/>
      <c r="K18" s="201"/>
    </row>
    <row r="19" spans="1:22" ht="18" customHeight="1">
      <c r="A19" s="195" t="s">
        <v>107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7"/>
    </row>
    <row r="20" spans="1:22" ht="16.5" customHeight="1">
      <c r="A20" s="202" t="s">
        <v>108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4"/>
    </row>
    <row r="21" spans="1:22" ht="21.75" customHeight="1">
      <c r="A21" s="112" t="s">
        <v>109</v>
      </c>
      <c r="B21" s="92" t="s">
        <v>110</v>
      </c>
      <c r="C21" s="92" t="s">
        <v>111</v>
      </c>
      <c r="D21" s="92" t="s">
        <v>112</v>
      </c>
      <c r="E21" s="92" t="s">
        <v>113</v>
      </c>
      <c r="F21" s="92" t="s">
        <v>114</v>
      </c>
      <c r="G21" s="92" t="s">
        <v>115</v>
      </c>
      <c r="H21" s="92" t="s">
        <v>116</v>
      </c>
      <c r="I21" s="92" t="s">
        <v>117</v>
      </c>
      <c r="J21" s="92" t="s">
        <v>118</v>
      </c>
      <c r="K21" s="69" t="s">
        <v>119</v>
      </c>
    </row>
    <row r="22" spans="1:22" ht="16.5" customHeight="1">
      <c r="A22" s="83" t="s">
        <v>120</v>
      </c>
      <c r="B22" s="113"/>
      <c r="C22" s="113"/>
      <c r="D22" s="113">
        <v>0.5</v>
      </c>
      <c r="E22" s="113">
        <v>0.5</v>
      </c>
      <c r="F22" s="113">
        <v>0.5</v>
      </c>
      <c r="G22" s="113">
        <v>0.5</v>
      </c>
      <c r="H22" s="113">
        <v>0.5</v>
      </c>
      <c r="I22" s="113">
        <v>0.5</v>
      </c>
      <c r="J22" s="113"/>
      <c r="K22" s="122"/>
    </row>
    <row r="23" spans="1:22" ht="16.5" customHeight="1">
      <c r="B23" s="113"/>
      <c r="C23" s="113"/>
      <c r="D23" s="113"/>
      <c r="E23" s="113"/>
      <c r="F23" s="113"/>
      <c r="G23" s="113"/>
      <c r="H23" s="113"/>
      <c r="I23" s="113"/>
      <c r="J23" s="113"/>
      <c r="K23" s="123"/>
    </row>
    <row r="24" spans="1:22" ht="16.5" customHeight="1">
      <c r="A24" s="83"/>
      <c r="B24" s="113"/>
      <c r="C24" s="113"/>
      <c r="D24" s="113"/>
      <c r="E24" s="113"/>
      <c r="F24" s="113"/>
      <c r="G24" s="113"/>
      <c r="H24" s="113"/>
      <c r="I24" s="113"/>
      <c r="J24" s="113"/>
      <c r="K24" s="123"/>
    </row>
    <row r="25" spans="1:22" ht="16.5" customHeight="1">
      <c r="A25" s="83"/>
      <c r="B25" s="113"/>
      <c r="C25" s="113"/>
      <c r="D25" s="113"/>
      <c r="E25" s="113"/>
      <c r="F25" s="113"/>
      <c r="G25" s="113"/>
      <c r="H25" s="113"/>
      <c r="I25" s="113"/>
      <c r="J25" s="113"/>
      <c r="K25" s="67"/>
    </row>
    <row r="26" spans="1:22" ht="16.5" customHeight="1">
      <c r="A26" s="83"/>
      <c r="B26" s="113"/>
      <c r="C26" s="113"/>
      <c r="D26" s="113"/>
      <c r="E26" s="113"/>
      <c r="F26" s="113"/>
      <c r="G26" s="113"/>
      <c r="H26" s="113"/>
      <c r="I26" s="113"/>
      <c r="J26" s="113"/>
      <c r="K26" s="67"/>
    </row>
    <row r="27" spans="1:22" ht="16.5" customHeight="1">
      <c r="A27" s="83"/>
      <c r="B27" s="113"/>
      <c r="C27" s="113"/>
      <c r="D27" s="113"/>
      <c r="E27" s="113"/>
      <c r="F27" s="113"/>
      <c r="G27" s="113"/>
      <c r="H27" s="113"/>
      <c r="I27" s="113"/>
      <c r="J27" s="113"/>
      <c r="K27" s="67"/>
    </row>
    <row r="28" spans="1:22" ht="16.5" customHeight="1">
      <c r="A28" s="83"/>
      <c r="B28" s="113"/>
      <c r="C28" s="113"/>
      <c r="D28" s="113"/>
      <c r="E28" s="113"/>
      <c r="F28" s="113"/>
      <c r="G28" s="113"/>
      <c r="H28" s="113"/>
      <c r="I28" s="113"/>
      <c r="J28" s="113"/>
      <c r="K28" s="67"/>
    </row>
    <row r="29" spans="1:22" ht="18" customHeight="1">
      <c r="A29" s="205" t="s">
        <v>121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7"/>
    </row>
    <row r="30" spans="1:22" ht="18.75" customHeight="1">
      <c r="A30" s="208" t="s">
        <v>122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10"/>
    </row>
    <row r="31" spans="1:22" ht="18.75" customHeight="1">
      <c r="A31" s="211"/>
      <c r="B31" s="212"/>
      <c r="C31" s="212"/>
      <c r="D31" s="212"/>
      <c r="E31" s="212"/>
      <c r="F31" s="212"/>
      <c r="G31" s="212"/>
      <c r="H31" s="212"/>
      <c r="I31" s="212"/>
      <c r="J31" s="212"/>
      <c r="K31" s="213"/>
    </row>
    <row r="32" spans="1:22" ht="18" customHeight="1">
      <c r="A32" s="205" t="s">
        <v>123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7"/>
    </row>
    <row r="33" spans="1:11" ht="14.25">
      <c r="A33" s="214" t="s">
        <v>124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6"/>
    </row>
    <row r="34" spans="1:11" ht="14.25">
      <c r="A34" s="217" t="s">
        <v>125</v>
      </c>
      <c r="B34" s="218"/>
      <c r="C34" s="75" t="s">
        <v>67</v>
      </c>
      <c r="D34" s="75" t="s">
        <v>68</v>
      </c>
      <c r="E34" s="219" t="s">
        <v>126</v>
      </c>
      <c r="F34" s="220"/>
      <c r="G34" s="220"/>
      <c r="H34" s="220"/>
      <c r="I34" s="220"/>
      <c r="J34" s="220"/>
      <c r="K34" s="221"/>
    </row>
    <row r="35" spans="1:11" ht="14.25">
      <c r="A35" s="222" t="s">
        <v>127</v>
      </c>
      <c r="B35" s="222"/>
      <c r="C35" s="222"/>
      <c r="D35" s="222"/>
      <c r="E35" s="222"/>
      <c r="F35" s="222"/>
      <c r="G35" s="222"/>
      <c r="H35" s="222"/>
      <c r="I35" s="222"/>
      <c r="J35" s="222"/>
      <c r="K35" s="222"/>
    </row>
    <row r="36" spans="1:11" ht="14.25">
      <c r="A36" s="376" t="s">
        <v>336</v>
      </c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spans="1:11" ht="14.25">
      <c r="A37" s="377" t="s">
        <v>337</v>
      </c>
      <c r="B37" s="227"/>
      <c r="C37" s="227"/>
      <c r="D37" s="227"/>
      <c r="E37" s="227"/>
      <c r="F37" s="227"/>
      <c r="G37" s="227"/>
      <c r="H37" s="227"/>
      <c r="I37" s="227"/>
      <c r="J37" s="227"/>
      <c r="K37" s="185"/>
    </row>
    <row r="38" spans="1:11" ht="14.25">
      <c r="A38" s="377" t="s">
        <v>338</v>
      </c>
      <c r="B38" s="227"/>
      <c r="C38" s="227"/>
      <c r="D38" s="227"/>
      <c r="E38" s="227"/>
      <c r="F38" s="227"/>
      <c r="G38" s="227"/>
      <c r="H38" s="227"/>
      <c r="I38" s="227"/>
      <c r="J38" s="227"/>
      <c r="K38" s="185"/>
    </row>
    <row r="39" spans="1:11" ht="14.25">
      <c r="A39" s="377" t="s">
        <v>339</v>
      </c>
      <c r="B39" s="227"/>
      <c r="C39" s="227"/>
      <c r="D39" s="227"/>
      <c r="E39" s="227"/>
      <c r="F39" s="227"/>
      <c r="G39" s="227"/>
      <c r="H39" s="227"/>
      <c r="I39" s="227"/>
      <c r="J39" s="227"/>
      <c r="K39" s="185"/>
    </row>
    <row r="40" spans="1:11" ht="14.25">
      <c r="A40" s="377" t="s">
        <v>340</v>
      </c>
      <c r="B40" s="227"/>
      <c r="C40" s="227"/>
      <c r="D40" s="227"/>
      <c r="E40" s="227"/>
      <c r="F40" s="227"/>
      <c r="G40" s="227"/>
      <c r="H40" s="227"/>
      <c r="I40" s="227"/>
      <c r="J40" s="227"/>
      <c r="K40" s="185"/>
    </row>
    <row r="41" spans="1:11" ht="14.25">
      <c r="A41" s="378" t="s">
        <v>341</v>
      </c>
      <c r="B41" s="379"/>
      <c r="C41" s="379"/>
      <c r="D41" s="379"/>
      <c r="E41" s="379"/>
      <c r="F41" s="379"/>
      <c r="G41" s="379"/>
      <c r="H41" s="379"/>
      <c r="I41" s="379"/>
      <c r="J41" s="379"/>
      <c r="K41" s="380"/>
    </row>
    <row r="42" spans="1:11" ht="14.25">
      <c r="A42" s="377" t="s">
        <v>342</v>
      </c>
      <c r="B42" s="227"/>
      <c r="C42" s="227"/>
      <c r="D42" s="227"/>
      <c r="E42" s="227"/>
      <c r="F42" s="227"/>
      <c r="G42" s="227"/>
      <c r="H42" s="227"/>
      <c r="I42" s="227"/>
      <c r="J42" s="227"/>
      <c r="K42" s="185"/>
    </row>
    <row r="43" spans="1:11" ht="14.25">
      <c r="A43" s="377" t="s">
        <v>343</v>
      </c>
      <c r="B43" s="381"/>
      <c r="C43" s="381"/>
      <c r="D43" s="381"/>
      <c r="E43" s="381"/>
      <c r="F43" s="381"/>
      <c r="G43" s="381"/>
      <c r="H43" s="381"/>
      <c r="I43" s="381"/>
      <c r="J43" s="381"/>
      <c r="K43" s="382"/>
    </row>
    <row r="44" spans="1:11" ht="14.25">
      <c r="A44" s="377" t="s">
        <v>344</v>
      </c>
      <c r="B44" s="381"/>
      <c r="C44" s="381"/>
      <c r="D44" s="381"/>
      <c r="E44" s="381"/>
      <c r="F44" s="381"/>
      <c r="G44" s="381"/>
      <c r="H44" s="381"/>
      <c r="I44" s="381"/>
      <c r="J44" s="381"/>
      <c r="K44" s="382"/>
    </row>
    <row r="45" spans="1:11" ht="14.25">
      <c r="A45" s="377" t="s">
        <v>345</v>
      </c>
      <c r="B45" s="381"/>
      <c r="C45" s="381"/>
      <c r="D45" s="381"/>
      <c r="E45" s="381"/>
      <c r="F45" s="381"/>
      <c r="G45" s="381"/>
      <c r="H45" s="381"/>
      <c r="I45" s="381"/>
      <c r="J45" s="381"/>
      <c r="K45" s="382"/>
    </row>
    <row r="46" spans="1:11" ht="14.25">
      <c r="A46" s="228" t="s">
        <v>128</v>
      </c>
      <c r="B46" s="229"/>
      <c r="C46" s="229"/>
      <c r="D46" s="229"/>
      <c r="E46" s="229"/>
      <c r="F46" s="229"/>
      <c r="G46" s="229"/>
      <c r="H46" s="229"/>
      <c r="I46" s="229"/>
      <c r="J46" s="229"/>
      <c r="K46" s="230"/>
    </row>
    <row r="47" spans="1:11" ht="14.25">
      <c r="A47" s="195" t="s">
        <v>129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7"/>
    </row>
    <row r="48" spans="1:11" ht="14.25">
      <c r="A48" s="107" t="s">
        <v>130</v>
      </c>
      <c r="B48" s="104" t="s">
        <v>95</v>
      </c>
      <c r="C48" s="104" t="s">
        <v>96</v>
      </c>
      <c r="D48" s="104" t="s">
        <v>88</v>
      </c>
      <c r="E48" s="109" t="s">
        <v>131</v>
      </c>
      <c r="F48" s="104" t="s">
        <v>95</v>
      </c>
      <c r="G48" s="104" t="s">
        <v>96</v>
      </c>
      <c r="H48" s="104" t="s">
        <v>88</v>
      </c>
      <c r="I48" s="109" t="s">
        <v>132</v>
      </c>
      <c r="J48" s="104" t="s">
        <v>95</v>
      </c>
      <c r="K48" s="120" t="s">
        <v>96</v>
      </c>
    </row>
    <row r="49" spans="1:11" ht="14.25">
      <c r="A49" s="81" t="s">
        <v>87</v>
      </c>
      <c r="B49" s="75" t="s">
        <v>95</v>
      </c>
      <c r="C49" s="75" t="s">
        <v>96</v>
      </c>
      <c r="D49" s="75" t="s">
        <v>88</v>
      </c>
      <c r="E49" s="92" t="s">
        <v>94</v>
      </c>
      <c r="F49" s="75" t="s">
        <v>95</v>
      </c>
      <c r="G49" s="75" t="s">
        <v>96</v>
      </c>
      <c r="H49" s="75" t="s">
        <v>88</v>
      </c>
      <c r="I49" s="92" t="s">
        <v>105</v>
      </c>
      <c r="J49" s="75" t="s">
        <v>95</v>
      </c>
      <c r="K49" s="76" t="s">
        <v>96</v>
      </c>
    </row>
    <row r="50" spans="1:11" ht="14.25">
      <c r="A50" s="188" t="s">
        <v>98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98"/>
    </row>
    <row r="51" spans="1:11" ht="14.25">
      <c r="A51" s="222" t="s">
        <v>133</v>
      </c>
      <c r="B51" s="222"/>
      <c r="C51" s="222"/>
      <c r="D51" s="222"/>
      <c r="E51" s="222"/>
      <c r="F51" s="222"/>
      <c r="G51" s="222"/>
      <c r="H51" s="222"/>
      <c r="I51" s="222"/>
      <c r="J51" s="222"/>
      <c r="K51" s="222"/>
    </row>
    <row r="52" spans="1:11" ht="14.25">
      <c r="A52" s="223"/>
      <c r="B52" s="224"/>
      <c r="C52" s="224"/>
      <c r="D52" s="224"/>
      <c r="E52" s="224"/>
      <c r="F52" s="224"/>
      <c r="G52" s="224"/>
      <c r="H52" s="224"/>
      <c r="I52" s="224"/>
      <c r="J52" s="224"/>
      <c r="K52" s="225"/>
    </row>
    <row r="53" spans="1:11" ht="14.25">
      <c r="A53" s="114" t="s">
        <v>134</v>
      </c>
      <c r="B53" s="231" t="s">
        <v>135</v>
      </c>
      <c r="C53" s="231"/>
      <c r="D53" s="115" t="s">
        <v>136</v>
      </c>
      <c r="E53" s="116" t="s">
        <v>137</v>
      </c>
      <c r="F53" s="117" t="s">
        <v>138</v>
      </c>
      <c r="G53" s="118"/>
      <c r="H53" s="232" t="s">
        <v>139</v>
      </c>
      <c r="I53" s="233"/>
      <c r="J53" s="234"/>
      <c r="K53" s="235"/>
    </row>
    <row r="54" spans="1:11" ht="14.25">
      <c r="A54" s="222"/>
      <c r="B54" s="222"/>
      <c r="C54" s="222"/>
      <c r="D54" s="222"/>
      <c r="E54" s="222"/>
      <c r="F54" s="222"/>
      <c r="G54" s="222"/>
      <c r="H54" s="222"/>
      <c r="I54" s="222"/>
      <c r="J54" s="222"/>
      <c r="K54" s="222"/>
    </row>
    <row r="55" spans="1:11" ht="14.25">
      <c r="A55" s="236"/>
      <c r="B55" s="237"/>
      <c r="C55" s="237"/>
      <c r="D55" s="237"/>
      <c r="E55" s="237"/>
      <c r="F55" s="237"/>
      <c r="G55" s="237"/>
      <c r="H55" s="237"/>
      <c r="I55" s="237"/>
      <c r="J55" s="237"/>
      <c r="K55" s="238"/>
    </row>
    <row r="56" spans="1:11" ht="14.25">
      <c r="A56" s="114" t="s">
        <v>134</v>
      </c>
      <c r="B56" s="231" t="s">
        <v>135</v>
      </c>
      <c r="C56" s="231"/>
      <c r="D56" s="115" t="s">
        <v>136</v>
      </c>
      <c r="E56" s="119" t="s">
        <v>140</v>
      </c>
      <c r="F56" s="117" t="s">
        <v>141</v>
      </c>
      <c r="G56" s="118"/>
      <c r="H56" s="232" t="s">
        <v>139</v>
      </c>
      <c r="I56" s="233"/>
      <c r="J56" s="234" t="s">
        <v>142</v>
      </c>
      <c r="K56" s="235"/>
    </row>
  </sheetData>
  <mergeCells count="63">
    <mergeCell ref="A54:K54"/>
    <mergeCell ref="A55:K55"/>
    <mergeCell ref="B56:C56"/>
    <mergeCell ref="H56:I56"/>
    <mergeCell ref="J56:K56"/>
    <mergeCell ref="A51:K51"/>
    <mergeCell ref="A52:K52"/>
    <mergeCell ref="B53:C53"/>
    <mergeCell ref="H53:I53"/>
    <mergeCell ref="J53:K53"/>
    <mergeCell ref="A41:K41"/>
    <mergeCell ref="A42:K42"/>
    <mergeCell ref="A46:K46"/>
    <mergeCell ref="A47:K47"/>
    <mergeCell ref="A50:K50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workbookViewId="0">
      <selection activeCell="K16" sqref="K16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1.375" style="24" customWidth="1"/>
    <col min="9" max="13" width="10" style="24" customWidth="1"/>
    <col min="14" max="14" width="7.625" style="24" customWidth="1"/>
    <col min="15" max="16384" width="9" style="24"/>
  </cols>
  <sheetData>
    <row r="1" spans="1:14" ht="30" customHeight="1">
      <c r="A1" s="239" t="s">
        <v>143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29.1" customHeight="1">
      <c r="A2" s="25" t="s">
        <v>62</v>
      </c>
      <c r="B2" s="241" t="s">
        <v>63</v>
      </c>
      <c r="C2" s="241"/>
      <c r="D2" s="26" t="s">
        <v>69</v>
      </c>
      <c r="E2" s="241" t="s">
        <v>70</v>
      </c>
      <c r="F2" s="241"/>
      <c r="G2" s="241"/>
      <c r="H2" s="246"/>
      <c r="I2" s="32" t="s">
        <v>57</v>
      </c>
      <c r="J2" s="241" t="s">
        <v>58</v>
      </c>
      <c r="K2" s="241"/>
      <c r="L2" s="241"/>
      <c r="M2" s="241"/>
      <c r="N2" s="242"/>
    </row>
    <row r="3" spans="1:14" ht="29.1" customHeight="1">
      <c r="A3" s="245" t="s">
        <v>144</v>
      </c>
      <c r="B3" s="243" t="s">
        <v>145</v>
      </c>
      <c r="C3" s="243"/>
      <c r="D3" s="243"/>
      <c r="E3" s="243"/>
      <c r="F3" s="243"/>
      <c r="G3" s="243"/>
      <c r="H3" s="247"/>
      <c r="I3" s="243" t="s">
        <v>146</v>
      </c>
      <c r="J3" s="243"/>
      <c r="K3" s="243"/>
      <c r="L3" s="243"/>
      <c r="M3" s="243"/>
      <c r="N3" s="244"/>
    </row>
    <row r="4" spans="1:14" ht="29.1" customHeight="1">
      <c r="A4" s="245"/>
      <c r="B4" s="27" t="s">
        <v>112</v>
      </c>
      <c r="C4" s="27" t="s">
        <v>113</v>
      </c>
      <c r="D4" s="27" t="s">
        <v>114</v>
      </c>
      <c r="E4" s="27" t="s">
        <v>115</v>
      </c>
      <c r="F4" s="27" t="s">
        <v>116</v>
      </c>
      <c r="G4" s="27" t="s">
        <v>117</v>
      </c>
      <c r="H4" s="247"/>
      <c r="I4" s="33" t="s">
        <v>147</v>
      </c>
      <c r="J4" s="33" t="s">
        <v>148</v>
      </c>
      <c r="K4" s="33"/>
      <c r="L4" s="33"/>
      <c r="M4" s="33"/>
      <c r="N4" s="33"/>
    </row>
    <row r="5" spans="1:14" ht="15.95" customHeight="1">
      <c r="A5" s="28" t="s">
        <v>149</v>
      </c>
      <c r="B5" s="27" t="s">
        <v>150</v>
      </c>
      <c r="C5" s="27" t="s">
        <v>151</v>
      </c>
      <c r="D5" s="27" t="s">
        <v>152</v>
      </c>
      <c r="E5" s="27" t="s">
        <v>153</v>
      </c>
      <c r="F5" s="27" t="s">
        <v>154</v>
      </c>
      <c r="G5" s="27" t="s">
        <v>155</v>
      </c>
      <c r="H5" s="247"/>
      <c r="I5" s="27" t="s">
        <v>150</v>
      </c>
      <c r="J5" s="27" t="s">
        <v>151</v>
      </c>
      <c r="K5" s="27" t="s">
        <v>152</v>
      </c>
      <c r="L5" s="27" t="s">
        <v>153</v>
      </c>
      <c r="M5" s="27" t="s">
        <v>154</v>
      </c>
      <c r="N5" s="27" t="s">
        <v>155</v>
      </c>
    </row>
    <row r="6" spans="1:14" ht="15.95" customHeight="1">
      <c r="A6" s="29" t="s">
        <v>156</v>
      </c>
      <c r="B6" s="29">
        <f>C6-1</f>
        <v>68</v>
      </c>
      <c r="C6" s="29">
        <f>D6-2</f>
        <v>69</v>
      </c>
      <c r="D6" s="27">
        <v>71</v>
      </c>
      <c r="E6" s="29">
        <f>D6+2</f>
        <v>73</v>
      </c>
      <c r="F6" s="29">
        <f>E6+2</f>
        <v>75</v>
      </c>
      <c r="G6" s="29">
        <f>F6+1</f>
        <v>76</v>
      </c>
      <c r="H6" s="247"/>
      <c r="I6" s="38" t="s">
        <v>157</v>
      </c>
      <c r="J6" s="38" t="s">
        <v>157</v>
      </c>
      <c r="K6" s="39"/>
      <c r="L6" s="39"/>
      <c r="M6" s="39"/>
      <c r="N6" s="39"/>
    </row>
    <row r="7" spans="1:14" ht="15.95" customHeight="1">
      <c r="A7" s="29" t="s">
        <v>158</v>
      </c>
      <c r="B7" s="30">
        <f>C7-1</f>
        <v>63.5</v>
      </c>
      <c r="C7" s="30">
        <f>D7-2</f>
        <v>64.5</v>
      </c>
      <c r="D7" s="31">
        <v>66.5</v>
      </c>
      <c r="E7" s="30">
        <f>D7+2</f>
        <v>68.5</v>
      </c>
      <c r="F7" s="30">
        <f>E7+2</f>
        <v>70.5</v>
      </c>
      <c r="G7" s="30">
        <f>F7+1</f>
        <v>71.5</v>
      </c>
      <c r="H7" s="247"/>
      <c r="I7" s="38"/>
      <c r="J7" s="38"/>
      <c r="K7" s="36"/>
      <c r="L7" s="36"/>
      <c r="M7" s="36"/>
      <c r="N7" s="36"/>
    </row>
    <row r="8" spans="1:14" ht="15.95" customHeight="1">
      <c r="A8" s="29" t="s">
        <v>159</v>
      </c>
      <c r="B8" s="29">
        <f t="shared" ref="B8:B10" si="0">C8-4</f>
        <v>106</v>
      </c>
      <c r="C8" s="29">
        <f t="shared" ref="C8:C10" si="1">D8-4</f>
        <v>110</v>
      </c>
      <c r="D8" s="27">
        <v>114</v>
      </c>
      <c r="E8" s="29">
        <f t="shared" ref="E8:E10" si="2">D8+4</f>
        <v>118</v>
      </c>
      <c r="F8" s="29">
        <f>E8+4</f>
        <v>122</v>
      </c>
      <c r="G8" s="29">
        <f t="shared" ref="G8:G10" si="3">F8+6</f>
        <v>128</v>
      </c>
      <c r="H8" s="247"/>
      <c r="I8" s="38" t="s">
        <v>160</v>
      </c>
      <c r="J8" s="38" t="s">
        <v>161</v>
      </c>
      <c r="K8" s="39"/>
      <c r="L8" s="39"/>
      <c r="M8" s="39"/>
      <c r="N8" s="39"/>
    </row>
    <row r="9" spans="1:14" ht="15.95" customHeight="1">
      <c r="A9" s="29" t="s">
        <v>162</v>
      </c>
      <c r="B9" s="29">
        <f t="shared" si="0"/>
        <v>102</v>
      </c>
      <c r="C9" s="29">
        <f t="shared" si="1"/>
        <v>106</v>
      </c>
      <c r="D9" s="27">
        <v>110</v>
      </c>
      <c r="E9" s="29">
        <f t="shared" si="2"/>
        <v>114</v>
      </c>
      <c r="F9" s="29">
        <f>E9+5</f>
        <v>119</v>
      </c>
      <c r="G9" s="29">
        <f t="shared" si="3"/>
        <v>125</v>
      </c>
      <c r="H9" s="247"/>
      <c r="I9" s="38" t="s">
        <v>160</v>
      </c>
      <c r="J9" s="38" t="s">
        <v>163</v>
      </c>
      <c r="K9" s="39"/>
      <c r="L9" s="39"/>
      <c r="M9" s="39"/>
      <c r="N9" s="39"/>
    </row>
    <row r="10" spans="1:14" ht="15.95" customHeight="1">
      <c r="A10" s="29" t="s">
        <v>164</v>
      </c>
      <c r="B10" s="29">
        <f t="shared" si="0"/>
        <v>102</v>
      </c>
      <c r="C10" s="29">
        <f t="shared" si="1"/>
        <v>106</v>
      </c>
      <c r="D10" s="27">
        <v>110</v>
      </c>
      <c r="E10" s="29">
        <f t="shared" si="2"/>
        <v>114</v>
      </c>
      <c r="F10" s="29">
        <f>E10+5</f>
        <v>119</v>
      </c>
      <c r="G10" s="29">
        <f t="shared" si="3"/>
        <v>125</v>
      </c>
      <c r="H10" s="247"/>
      <c r="I10" s="38" t="s">
        <v>165</v>
      </c>
      <c r="J10" s="38" t="s">
        <v>165</v>
      </c>
      <c r="K10" s="39"/>
      <c r="L10" s="39"/>
      <c r="M10" s="39"/>
      <c r="N10" s="39"/>
    </row>
    <row r="11" spans="1:14" ht="15.95" customHeight="1">
      <c r="A11" s="29" t="s">
        <v>166</v>
      </c>
      <c r="B11" s="29">
        <f>C11-1.2</f>
        <v>44.099999999999994</v>
      </c>
      <c r="C11" s="29">
        <f>D11-1.2</f>
        <v>45.3</v>
      </c>
      <c r="D11" s="27">
        <v>46.5</v>
      </c>
      <c r="E11" s="29">
        <f>D11+1.2</f>
        <v>47.7</v>
      </c>
      <c r="F11" s="29">
        <f>E11+1.2</f>
        <v>48.900000000000006</v>
      </c>
      <c r="G11" s="29">
        <f>F11+1.4</f>
        <v>50.300000000000004</v>
      </c>
      <c r="H11" s="247"/>
      <c r="I11" s="38" t="s">
        <v>163</v>
      </c>
      <c r="J11" s="38" t="s">
        <v>163</v>
      </c>
      <c r="K11" s="39"/>
      <c r="L11" s="39"/>
      <c r="M11" s="39"/>
      <c r="N11" s="39"/>
    </row>
    <row r="12" spans="1:14" ht="15.95" customHeight="1">
      <c r="A12" s="29" t="s">
        <v>167</v>
      </c>
      <c r="B12" s="29">
        <f>C12-0.6</f>
        <v>60.699999999999996</v>
      </c>
      <c r="C12" s="29">
        <f>D12-1.2</f>
        <v>61.3</v>
      </c>
      <c r="D12" s="27">
        <v>62.5</v>
      </c>
      <c r="E12" s="29">
        <f>D12+1.2</f>
        <v>63.7</v>
      </c>
      <c r="F12" s="29">
        <f>E12+1.2</f>
        <v>64.900000000000006</v>
      </c>
      <c r="G12" s="29">
        <f t="shared" ref="G12:G17" si="4">F12+0.6</f>
        <v>65.5</v>
      </c>
      <c r="H12" s="247"/>
      <c r="I12" s="38" t="s">
        <v>157</v>
      </c>
      <c r="J12" s="38" t="s">
        <v>157</v>
      </c>
      <c r="K12" s="39"/>
      <c r="L12" s="39"/>
      <c r="M12" s="39"/>
      <c r="N12" s="39"/>
    </row>
    <row r="13" spans="1:14" ht="15.95" customHeight="1">
      <c r="A13" s="29" t="s">
        <v>168</v>
      </c>
      <c r="B13" s="29">
        <f>C13-0.8</f>
        <v>20.399999999999999</v>
      </c>
      <c r="C13" s="29">
        <f>D13-0.8</f>
        <v>21.2</v>
      </c>
      <c r="D13" s="27">
        <v>22</v>
      </c>
      <c r="E13" s="29">
        <f>D13+0.8</f>
        <v>22.8</v>
      </c>
      <c r="F13" s="29">
        <f>E13+0.8</f>
        <v>23.6</v>
      </c>
      <c r="G13" s="29">
        <f>F13+1.1</f>
        <v>24.700000000000003</v>
      </c>
      <c r="H13" s="247"/>
      <c r="I13" s="38" t="s">
        <v>169</v>
      </c>
      <c r="J13" s="38" t="s">
        <v>169</v>
      </c>
      <c r="K13" s="39"/>
      <c r="L13" s="39"/>
      <c r="M13" s="39"/>
      <c r="N13" s="39"/>
    </row>
    <row r="14" spans="1:14" ht="15.95" customHeight="1">
      <c r="A14" s="29" t="s">
        <v>170</v>
      </c>
      <c r="B14" s="29">
        <f>C14-0.6</f>
        <v>17.299999999999997</v>
      </c>
      <c r="C14" s="29">
        <f>D14-0.6</f>
        <v>17.899999999999999</v>
      </c>
      <c r="D14" s="27">
        <v>18.5</v>
      </c>
      <c r="E14" s="29">
        <f>D14+0.6</f>
        <v>19.100000000000001</v>
      </c>
      <c r="F14" s="29">
        <f>E14+0.6</f>
        <v>19.700000000000003</v>
      </c>
      <c r="G14" s="29">
        <f>F14+0.95</f>
        <v>20.650000000000002</v>
      </c>
      <c r="H14" s="247"/>
      <c r="I14" s="38"/>
      <c r="J14" s="38"/>
      <c r="K14" s="39"/>
      <c r="L14" s="39"/>
      <c r="M14" s="39"/>
      <c r="N14" s="39"/>
    </row>
    <row r="15" spans="1:14" ht="15.95" customHeight="1">
      <c r="A15" s="29" t="s">
        <v>171</v>
      </c>
      <c r="B15" s="29">
        <f>C15-0.4</f>
        <v>12.7</v>
      </c>
      <c r="C15" s="29">
        <f>D15-0.4</f>
        <v>13.1</v>
      </c>
      <c r="D15" s="27">
        <v>13.5</v>
      </c>
      <c r="E15" s="29">
        <f>D15+0.4</f>
        <v>13.9</v>
      </c>
      <c r="F15" s="29">
        <f>E15+0.4</f>
        <v>14.3</v>
      </c>
      <c r="G15" s="29">
        <f t="shared" si="4"/>
        <v>14.9</v>
      </c>
      <c r="H15" s="247"/>
      <c r="I15" s="38"/>
      <c r="J15" s="38"/>
      <c r="K15" s="39"/>
      <c r="L15" s="39"/>
      <c r="M15" s="39"/>
      <c r="N15" s="39"/>
    </row>
    <row r="16" spans="1:14" ht="15.95" customHeight="1">
      <c r="A16" s="29" t="s">
        <v>172</v>
      </c>
      <c r="B16" s="29">
        <f>C16-0.4</f>
        <v>10.199999999999999</v>
      </c>
      <c r="C16" s="29">
        <f>D16-0.4</f>
        <v>10.6</v>
      </c>
      <c r="D16" s="27">
        <v>11</v>
      </c>
      <c r="E16" s="29">
        <f>D16+0.4</f>
        <v>11.4</v>
      </c>
      <c r="F16" s="29">
        <f>E16+0.4</f>
        <v>11.8</v>
      </c>
      <c r="G16" s="29">
        <f t="shared" si="4"/>
        <v>12.4</v>
      </c>
      <c r="H16" s="247"/>
      <c r="I16" s="38" t="s">
        <v>169</v>
      </c>
      <c r="J16" s="38" t="s">
        <v>169</v>
      </c>
      <c r="K16" s="39"/>
      <c r="L16" s="39"/>
      <c r="M16" s="39"/>
      <c r="N16" s="39"/>
    </row>
    <row r="17" spans="1:14" ht="15.95" customHeight="1">
      <c r="A17" s="29" t="s">
        <v>173</v>
      </c>
      <c r="B17" s="29">
        <f>C17-0.3</f>
        <v>6.4</v>
      </c>
      <c r="C17" s="29">
        <f>D17-0.3</f>
        <v>6.7</v>
      </c>
      <c r="D17" s="27">
        <v>7</v>
      </c>
      <c r="E17" s="29">
        <f>D17+0.3</f>
        <v>7.3</v>
      </c>
      <c r="F17" s="29">
        <f>E17+0.3</f>
        <v>7.6</v>
      </c>
      <c r="G17" s="29">
        <f t="shared" si="4"/>
        <v>8.1999999999999993</v>
      </c>
      <c r="H17" s="247"/>
      <c r="I17" s="38"/>
      <c r="J17" s="38"/>
      <c r="K17" s="39"/>
      <c r="L17" s="39"/>
      <c r="M17" s="39"/>
      <c r="N17" s="39"/>
    </row>
    <row r="18" spans="1:14" ht="15.95" customHeight="1">
      <c r="A18" s="29" t="s">
        <v>174</v>
      </c>
      <c r="B18" s="29">
        <f>C18</f>
        <v>6</v>
      </c>
      <c r="C18" s="29">
        <f>D18</f>
        <v>6</v>
      </c>
      <c r="D18" s="27">
        <v>6</v>
      </c>
      <c r="E18" s="29">
        <f t="shared" ref="E18:G18" si="5">D18</f>
        <v>6</v>
      </c>
      <c r="F18" s="29">
        <f t="shared" si="5"/>
        <v>6</v>
      </c>
      <c r="G18" s="29">
        <f t="shared" si="5"/>
        <v>6</v>
      </c>
      <c r="H18" s="247"/>
      <c r="I18" s="38"/>
      <c r="J18" s="38"/>
      <c r="K18" s="39"/>
      <c r="L18" s="39"/>
      <c r="M18" s="39"/>
      <c r="N18" s="39"/>
    </row>
    <row r="19" spans="1:14" ht="15.95" customHeight="1">
      <c r="A19" s="29" t="s">
        <v>175</v>
      </c>
      <c r="B19" s="29">
        <f>C19</f>
        <v>5.5</v>
      </c>
      <c r="C19" s="29">
        <f>D19</f>
        <v>5.5</v>
      </c>
      <c r="D19" s="27">
        <v>5.5</v>
      </c>
      <c r="E19" s="29">
        <f t="shared" ref="E19:G19" si="6">D19</f>
        <v>5.5</v>
      </c>
      <c r="F19" s="29">
        <f t="shared" si="6"/>
        <v>5.5</v>
      </c>
      <c r="G19" s="29">
        <f t="shared" si="6"/>
        <v>5.5</v>
      </c>
      <c r="H19" s="247"/>
      <c r="I19" s="38"/>
      <c r="J19" s="38"/>
      <c r="K19" s="39"/>
      <c r="L19" s="39"/>
      <c r="M19" s="39"/>
      <c r="N19" s="39"/>
    </row>
    <row r="20" spans="1:14" ht="15.95" customHeight="1">
      <c r="A20" s="29" t="s">
        <v>176</v>
      </c>
      <c r="B20" s="29">
        <f>C20-1</f>
        <v>45</v>
      </c>
      <c r="C20" s="29">
        <f>D20-1</f>
        <v>46</v>
      </c>
      <c r="D20" s="27">
        <v>47</v>
      </c>
      <c r="E20" s="29">
        <f>D20+1</f>
        <v>48</v>
      </c>
      <c r="F20" s="29">
        <f>E20+1</f>
        <v>49</v>
      </c>
      <c r="G20" s="29">
        <f>F20+1.5</f>
        <v>50.5</v>
      </c>
      <c r="H20" s="247"/>
      <c r="I20" s="38" t="s">
        <v>157</v>
      </c>
      <c r="J20" s="38" t="s">
        <v>157</v>
      </c>
      <c r="K20" s="39"/>
      <c r="L20" s="39"/>
      <c r="M20" s="39"/>
      <c r="N20" s="39"/>
    </row>
    <row r="21" spans="1:14" ht="15.95" customHeight="1">
      <c r="A21" s="29" t="s">
        <v>177</v>
      </c>
      <c r="B21" s="29">
        <f>C21-1</f>
        <v>47</v>
      </c>
      <c r="C21" s="29">
        <f>D21-1</f>
        <v>48</v>
      </c>
      <c r="D21" s="27">
        <v>49</v>
      </c>
      <c r="E21" s="29">
        <f>D21+1</f>
        <v>50</v>
      </c>
      <c r="F21" s="29">
        <f>E21+1</f>
        <v>51</v>
      </c>
      <c r="G21" s="29">
        <f>F21+1.5</f>
        <v>52.5</v>
      </c>
      <c r="H21" s="247"/>
      <c r="I21" s="38" t="s">
        <v>157</v>
      </c>
      <c r="J21" s="38" t="s">
        <v>157</v>
      </c>
      <c r="K21" s="39"/>
      <c r="L21" s="39"/>
      <c r="M21" s="39"/>
      <c r="N21" s="39"/>
    </row>
    <row r="22" spans="1:14" ht="14.25">
      <c r="A22" s="99" t="s">
        <v>126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</row>
    <row r="23" spans="1:14" ht="14.25">
      <c r="A23" s="24" t="s">
        <v>178</v>
      </c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</row>
    <row r="24" spans="1:14" ht="14.25">
      <c r="A24" s="100"/>
      <c r="B24" s="100"/>
      <c r="C24" s="100"/>
      <c r="D24" s="100"/>
      <c r="E24" s="100"/>
      <c r="F24" s="100"/>
      <c r="G24" s="100"/>
      <c r="H24" s="100"/>
      <c r="I24" s="99" t="s">
        <v>179</v>
      </c>
      <c r="J24" s="101"/>
      <c r="K24" s="99" t="s">
        <v>180</v>
      </c>
      <c r="L24" s="99"/>
      <c r="M24" s="99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honeticPr fontId="42" type="noConversion"/>
  <pageMargins left="0.156944444444444" right="7.8472222222222193E-2" top="1" bottom="1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17" sqref="A17:K17"/>
    </sheetView>
  </sheetViews>
  <sheetFormatPr defaultColWidth="10" defaultRowHeight="16.5" customHeight="1"/>
  <cols>
    <col min="1" max="1" width="10.875" style="43" customWidth="1"/>
    <col min="2" max="16384" width="10" style="43"/>
  </cols>
  <sheetData>
    <row r="1" spans="1:11" ht="22.5" customHeight="1">
      <c r="A1" s="248" t="s">
        <v>182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1" ht="17.25" customHeight="1">
      <c r="A2" s="70" t="s">
        <v>53</v>
      </c>
      <c r="B2" s="168"/>
      <c r="C2" s="168"/>
      <c r="D2" s="169" t="s">
        <v>55</v>
      </c>
      <c r="E2" s="169"/>
      <c r="F2" s="168"/>
      <c r="G2" s="168"/>
      <c r="H2" s="71" t="s">
        <v>57</v>
      </c>
      <c r="I2" s="170" t="s">
        <v>58</v>
      </c>
      <c r="J2" s="170"/>
      <c r="K2" s="171"/>
    </row>
    <row r="3" spans="1:11" ht="16.5" customHeight="1">
      <c r="A3" s="172" t="s">
        <v>59</v>
      </c>
      <c r="B3" s="173"/>
      <c r="C3" s="174"/>
      <c r="D3" s="175" t="s">
        <v>60</v>
      </c>
      <c r="E3" s="176"/>
      <c r="F3" s="176"/>
      <c r="G3" s="177"/>
      <c r="H3" s="175" t="s">
        <v>61</v>
      </c>
      <c r="I3" s="176"/>
      <c r="J3" s="176"/>
      <c r="K3" s="177"/>
    </row>
    <row r="4" spans="1:11" ht="16.5" customHeight="1">
      <c r="A4" s="74" t="s">
        <v>62</v>
      </c>
      <c r="B4" s="178" t="s">
        <v>63</v>
      </c>
      <c r="C4" s="179"/>
      <c r="D4" s="180" t="s">
        <v>64</v>
      </c>
      <c r="E4" s="181"/>
      <c r="F4" s="182" t="s">
        <v>65</v>
      </c>
      <c r="G4" s="183"/>
      <c r="H4" s="180" t="s">
        <v>183</v>
      </c>
      <c r="I4" s="181"/>
      <c r="J4" s="75" t="s">
        <v>67</v>
      </c>
      <c r="K4" s="76" t="s">
        <v>68</v>
      </c>
    </row>
    <row r="5" spans="1:11" ht="16.5" customHeight="1">
      <c r="A5" s="77" t="s">
        <v>69</v>
      </c>
      <c r="B5" s="178" t="s">
        <v>70</v>
      </c>
      <c r="C5" s="179"/>
      <c r="D5" s="180" t="s">
        <v>71</v>
      </c>
      <c r="E5" s="181"/>
      <c r="F5" s="182">
        <v>45015</v>
      </c>
      <c r="G5" s="183"/>
      <c r="H5" s="180" t="s">
        <v>184</v>
      </c>
      <c r="I5" s="181"/>
      <c r="J5" s="75" t="s">
        <v>67</v>
      </c>
      <c r="K5" s="76" t="s">
        <v>68</v>
      </c>
    </row>
    <row r="6" spans="1:11" ht="16.5" customHeight="1">
      <c r="A6" s="74" t="s">
        <v>73</v>
      </c>
      <c r="B6" s="78">
        <v>4</v>
      </c>
      <c r="C6" s="79">
        <v>6</v>
      </c>
      <c r="D6" s="77" t="s">
        <v>74</v>
      </c>
      <c r="E6" s="80"/>
      <c r="F6" s="182">
        <v>45047</v>
      </c>
      <c r="G6" s="183"/>
      <c r="H6" s="249" t="s">
        <v>185</v>
      </c>
      <c r="I6" s="250"/>
      <c r="J6" s="250"/>
      <c r="K6" s="251"/>
    </row>
    <row r="7" spans="1:11" ht="16.5" customHeight="1">
      <c r="A7" s="74" t="s">
        <v>76</v>
      </c>
      <c r="B7" s="184">
        <v>13912</v>
      </c>
      <c r="C7" s="185"/>
      <c r="D7" s="77" t="s">
        <v>77</v>
      </c>
      <c r="E7" s="82"/>
      <c r="F7" s="182">
        <v>45066</v>
      </c>
      <c r="G7" s="183"/>
      <c r="H7" s="252"/>
      <c r="I7" s="178"/>
      <c r="J7" s="178"/>
      <c r="K7" s="179"/>
    </row>
    <row r="8" spans="1:11" ht="16.5" customHeight="1">
      <c r="A8" s="84" t="s">
        <v>79</v>
      </c>
      <c r="B8" s="186"/>
      <c r="C8" s="187"/>
      <c r="D8" s="188" t="s">
        <v>80</v>
      </c>
      <c r="E8" s="189"/>
      <c r="F8" s="190">
        <v>45097</v>
      </c>
      <c r="G8" s="191"/>
      <c r="H8" s="188"/>
      <c r="I8" s="189"/>
      <c r="J8" s="189"/>
      <c r="K8" s="198"/>
    </row>
    <row r="9" spans="1:11" ht="16.5" customHeight="1">
      <c r="A9" s="253" t="s">
        <v>186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spans="1:11" ht="16.5" customHeight="1">
      <c r="A10" s="85" t="s">
        <v>84</v>
      </c>
      <c r="B10" s="86" t="s">
        <v>85</v>
      </c>
      <c r="C10" s="87" t="s">
        <v>86</v>
      </c>
      <c r="D10" s="88"/>
      <c r="E10" s="89" t="s">
        <v>89</v>
      </c>
      <c r="F10" s="86" t="s">
        <v>85</v>
      </c>
      <c r="G10" s="87" t="s">
        <v>86</v>
      </c>
      <c r="H10" s="86"/>
      <c r="I10" s="89" t="s">
        <v>87</v>
      </c>
      <c r="J10" s="86" t="s">
        <v>85</v>
      </c>
      <c r="K10" s="97" t="s">
        <v>86</v>
      </c>
    </row>
    <row r="11" spans="1:11" ht="16.5" customHeight="1">
      <c r="A11" s="77" t="s">
        <v>90</v>
      </c>
      <c r="B11" s="90" t="s">
        <v>85</v>
      </c>
      <c r="C11" s="75" t="s">
        <v>86</v>
      </c>
      <c r="D11" s="82"/>
      <c r="E11" s="80" t="s">
        <v>92</v>
      </c>
      <c r="F11" s="90" t="s">
        <v>85</v>
      </c>
      <c r="G11" s="75" t="s">
        <v>86</v>
      </c>
      <c r="H11" s="90"/>
      <c r="I11" s="80" t="s">
        <v>97</v>
      </c>
      <c r="J11" s="90" t="s">
        <v>85</v>
      </c>
      <c r="K11" s="76" t="s">
        <v>86</v>
      </c>
    </row>
    <row r="12" spans="1:11" ht="16.5" customHeight="1">
      <c r="A12" s="188" t="s">
        <v>126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98"/>
    </row>
    <row r="13" spans="1:11" ht="16.5" customHeight="1">
      <c r="A13" s="254" t="s">
        <v>187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</row>
    <row r="14" spans="1:11" ht="16.5" customHeight="1">
      <c r="A14" s="255" t="s">
        <v>188</v>
      </c>
      <c r="B14" s="256"/>
      <c r="C14" s="256"/>
      <c r="D14" s="256"/>
      <c r="E14" s="256"/>
      <c r="F14" s="256"/>
      <c r="G14" s="256"/>
      <c r="H14" s="256"/>
      <c r="I14" s="257"/>
      <c r="J14" s="257"/>
      <c r="K14" s="258"/>
    </row>
    <row r="15" spans="1:11" ht="16.5" customHeight="1">
      <c r="A15" s="259"/>
      <c r="B15" s="260"/>
      <c r="C15" s="260"/>
      <c r="D15" s="261"/>
      <c r="E15" s="262"/>
      <c r="F15" s="260"/>
      <c r="G15" s="260"/>
      <c r="H15" s="261"/>
      <c r="I15" s="263"/>
      <c r="J15" s="264"/>
      <c r="K15" s="265"/>
    </row>
    <row r="16" spans="1:11" ht="16.5" customHeight="1">
      <c r="A16" s="266"/>
      <c r="B16" s="267"/>
      <c r="C16" s="267"/>
      <c r="D16" s="267"/>
      <c r="E16" s="267"/>
      <c r="F16" s="267"/>
      <c r="G16" s="267"/>
      <c r="H16" s="267"/>
      <c r="I16" s="267"/>
      <c r="J16" s="267"/>
      <c r="K16" s="268"/>
    </row>
    <row r="17" spans="1:11" ht="16.5" customHeight="1">
      <c r="A17" s="254" t="s">
        <v>189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54"/>
    </row>
    <row r="18" spans="1:11" ht="16.5" customHeight="1">
      <c r="A18" s="255" t="s">
        <v>190</v>
      </c>
      <c r="B18" s="256"/>
      <c r="C18" s="256"/>
      <c r="D18" s="256"/>
      <c r="E18" s="256"/>
      <c r="F18" s="256"/>
      <c r="G18" s="256"/>
      <c r="H18" s="256"/>
      <c r="I18" s="257"/>
      <c r="J18" s="257"/>
      <c r="K18" s="258"/>
    </row>
    <row r="19" spans="1:11" ht="16.5" customHeight="1">
      <c r="A19" s="259"/>
      <c r="B19" s="260"/>
      <c r="C19" s="260"/>
      <c r="D19" s="261"/>
      <c r="E19" s="262"/>
      <c r="F19" s="260"/>
      <c r="G19" s="260"/>
      <c r="H19" s="261"/>
      <c r="I19" s="263"/>
      <c r="J19" s="264"/>
      <c r="K19" s="265"/>
    </row>
    <row r="20" spans="1:11" ht="16.5" customHeight="1">
      <c r="A20" s="266"/>
      <c r="B20" s="267"/>
      <c r="C20" s="267"/>
      <c r="D20" s="267"/>
      <c r="E20" s="267"/>
      <c r="F20" s="267"/>
      <c r="G20" s="267"/>
      <c r="H20" s="267"/>
      <c r="I20" s="267"/>
      <c r="J20" s="267"/>
      <c r="K20" s="268"/>
    </row>
    <row r="21" spans="1:11" ht="16.5" customHeight="1">
      <c r="A21" s="269" t="s">
        <v>123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</row>
    <row r="22" spans="1:11" ht="16.5" customHeight="1">
      <c r="A22" s="270" t="s">
        <v>124</v>
      </c>
      <c r="B22" s="257"/>
      <c r="C22" s="257"/>
      <c r="D22" s="257"/>
      <c r="E22" s="257"/>
      <c r="F22" s="257"/>
      <c r="G22" s="257"/>
      <c r="H22" s="257"/>
      <c r="I22" s="257"/>
      <c r="J22" s="257"/>
      <c r="K22" s="258"/>
    </row>
    <row r="23" spans="1:11" ht="16.5" customHeight="1">
      <c r="A23" s="217" t="s">
        <v>125</v>
      </c>
      <c r="B23" s="218"/>
      <c r="C23" s="75" t="s">
        <v>67</v>
      </c>
      <c r="D23" s="75" t="s">
        <v>68</v>
      </c>
      <c r="E23" s="271"/>
      <c r="F23" s="271"/>
      <c r="G23" s="271"/>
      <c r="H23" s="271"/>
      <c r="I23" s="271"/>
      <c r="J23" s="271"/>
      <c r="K23" s="272"/>
    </row>
    <row r="24" spans="1:11" ht="16.5" customHeight="1">
      <c r="A24" s="180" t="s">
        <v>191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79"/>
    </row>
    <row r="25" spans="1:11" ht="16.5" customHeight="1">
      <c r="A25" s="273"/>
      <c r="B25" s="274"/>
      <c r="C25" s="274"/>
      <c r="D25" s="274"/>
      <c r="E25" s="274"/>
      <c r="F25" s="274"/>
      <c r="G25" s="274"/>
      <c r="H25" s="274"/>
      <c r="I25" s="274"/>
      <c r="J25" s="274"/>
      <c r="K25" s="275"/>
    </row>
    <row r="26" spans="1:11" ht="16.5" customHeight="1">
      <c r="A26" s="253" t="s">
        <v>129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</row>
    <row r="27" spans="1:11" ht="16.5" customHeight="1">
      <c r="A27" s="72" t="s">
        <v>130</v>
      </c>
      <c r="B27" s="87" t="s">
        <v>95</v>
      </c>
      <c r="C27" s="87" t="s">
        <v>96</v>
      </c>
      <c r="D27" s="87" t="s">
        <v>88</v>
      </c>
      <c r="E27" s="73" t="s">
        <v>131</v>
      </c>
      <c r="F27" s="87" t="s">
        <v>95</v>
      </c>
      <c r="G27" s="87" t="s">
        <v>96</v>
      </c>
      <c r="H27" s="87" t="s">
        <v>88</v>
      </c>
      <c r="I27" s="73" t="s">
        <v>132</v>
      </c>
      <c r="J27" s="87" t="s">
        <v>95</v>
      </c>
      <c r="K27" s="97" t="s">
        <v>96</v>
      </c>
    </row>
    <row r="28" spans="1:11" ht="16.5" customHeight="1">
      <c r="A28" s="81" t="s">
        <v>87</v>
      </c>
      <c r="B28" s="75" t="s">
        <v>95</v>
      </c>
      <c r="C28" s="75" t="s">
        <v>96</v>
      </c>
      <c r="D28" s="75" t="s">
        <v>88</v>
      </c>
      <c r="E28" s="92" t="s">
        <v>94</v>
      </c>
      <c r="F28" s="75" t="s">
        <v>95</v>
      </c>
      <c r="G28" s="75" t="s">
        <v>96</v>
      </c>
      <c r="H28" s="75" t="s">
        <v>88</v>
      </c>
      <c r="I28" s="92" t="s">
        <v>105</v>
      </c>
      <c r="J28" s="75" t="s">
        <v>95</v>
      </c>
      <c r="K28" s="76" t="s">
        <v>96</v>
      </c>
    </row>
    <row r="29" spans="1:11" ht="16.5" customHeight="1">
      <c r="A29" s="180" t="s">
        <v>98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76"/>
    </row>
    <row r="30" spans="1:11" ht="16.5" customHeight="1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11" ht="16.5" customHeight="1">
      <c r="A31" s="253" t="s">
        <v>192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spans="1:11" ht="17.25" customHeight="1">
      <c r="A32" s="277"/>
      <c r="B32" s="278"/>
      <c r="C32" s="278"/>
      <c r="D32" s="278"/>
      <c r="E32" s="278"/>
      <c r="F32" s="278"/>
      <c r="G32" s="278"/>
      <c r="H32" s="278"/>
      <c r="I32" s="278"/>
      <c r="J32" s="278"/>
      <c r="K32" s="279"/>
    </row>
    <row r="33" spans="1:11" ht="17.25" customHeight="1">
      <c r="A33" s="226"/>
      <c r="B33" s="227"/>
      <c r="C33" s="227"/>
      <c r="D33" s="227"/>
      <c r="E33" s="227"/>
      <c r="F33" s="227"/>
      <c r="G33" s="227"/>
      <c r="H33" s="227"/>
      <c r="I33" s="227"/>
      <c r="J33" s="227"/>
      <c r="K33" s="185"/>
    </row>
    <row r="34" spans="1:11" ht="17.25" customHeight="1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185"/>
    </row>
    <row r="35" spans="1:11" ht="17.25" customHeight="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185"/>
    </row>
    <row r="36" spans="1:11" ht="17.25" customHeight="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185"/>
    </row>
    <row r="37" spans="1:11" ht="17.25" customHeight="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185"/>
    </row>
    <row r="38" spans="1:11" ht="17.25" customHeight="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185"/>
    </row>
    <row r="39" spans="1:11" ht="17.25" customHeight="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185"/>
    </row>
    <row r="40" spans="1:11" ht="17.25" customHeight="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185"/>
    </row>
    <row r="41" spans="1:11" ht="17.25" customHeight="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185"/>
    </row>
    <row r="42" spans="1:11" ht="17.25" customHeight="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185"/>
    </row>
    <row r="43" spans="1:11" ht="17.25" customHeight="1">
      <c r="A43" s="228" t="s">
        <v>128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30"/>
    </row>
    <row r="44" spans="1:11" ht="16.5" customHeight="1">
      <c r="A44" s="253" t="s">
        <v>193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spans="1:11" ht="18" customHeight="1">
      <c r="A45" s="280" t="s">
        <v>126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2"/>
    </row>
    <row r="46" spans="1:11" ht="18" customHeight="1">
      <c r="A46" s="280"/>
      <c r="B46" s="281"/>
      <c r="C46" s="281"/>
      <c r="D46" s="281"/>
      <c r="E46" s="281"/>
      <c r="F46" s="281"/>
      <c r="G46" s="281"/>
      <c r="H46" s="281"/>
      <c r="I46" s="281"/>
      <c r="J46" s="281"/>
      <c r="K46" s="282"/>
    </row>
    <row r="47" spans="1:11" ht="18" customHeight="1">
      <c r="A47" s="273"/>
      <c r="B47" s="274"/>
      <c r="C47" s="274"/>
      <c r="D47" s="274"/>
      <c r="E47" s="274"/>
      <c r="F47" s="274"/>
      <c r="G47" s="274"/>
      <c r="H47" s="274"/>
      <c r="I47" s="274"/>
      <c r="J47" s="274"/>
      <c r="K47" s="275"/>
    </row>
    <row r="48" spans="1:11" ht="21" customHeight="1">
      <c r="A48" s="93" t="s">
        <v>134</v>
      </c>
      <c r="B48" s="283" t="s">
        <v>135</v>
      </c>
      <c r="C48" s="283"/>
      <c r="D48" s="94" t="s">
        <v>136</v>
      </c>
      <c r="E48" s="95"/>
      <c r="F48" s="94" t="s">
        <v>138</v>
      </c>
      <c r="G48" s="96"/>
      <c r="H48" s="284" t="s">
        <v>139</v>
      </c>
      <c r="I48" s="284"/>
      <c r="J48" s="283"/>
      <c r="K48" s="285"/>
    </row>
    <row r="49" spans="1:11" ht="16.5" customHeight="1">
      <c r="A49" s="195" t="s">
        <v>194</v>
      </c>
      <c r="B49" s="196"/>
      <c r="C49" s="196"/>
      <c r="D49" s="196"/>
      <c r="E49" s="196"/>
      <c r="F49" s="196"/>
      <c r="G49" s="196"/>
      <c r="H49" s="196"/>
      <c r="I49" s="196"/>
      <c r="J49" s="196"/>
      <c r="K49" s="197"/>
    </row>
    <row r="50" spans="1:11" ht="16.5" customHeight="1">
      <c r="A50" s="286"/>
      <c r="B50" s="287"/>
      <c r="C50" s="287"/>
      <c r="D50" s="287"/>
      <c r="E50" s="287"/>
      <c r="F50" s="287"/>
      <c r="G50" s="287"/>
      <c r="H50" s="287"/>
      <c r="I50" s="287"/>
      <c r="J50" s="287"/>
      <c r="K50" s="288"/>
    </row>
    <row r="51" spans="1:11" ht="16.5" customHeight="1">
      <c r="A51" s="289"/>
      <c r="B51" s="290"/>
      <c r="C51" s="290"/>
      <c r="D51" s="290"/>
      <c r="E51" s="290"/>
      <c r="F51" s="290"/>
      <c r="G51" s="290"/>
      <c r="H51" s="290"/>
      <c r="I51" s="290"/>
      <c r="J51" s="290"/>
      <c r="K51" s="291"/>
    </row>
    <row r="52" spans="1:11" ht="21" customHeight="1">
      <c r="A52" s="93" t="s">
        <v>134</v>
      </c>
      <c r="B52" s="283" t="s">
        <v>135</v>
      </c>
      <c r="C52" s="283"/>
      <c r="D52" s="94" t="s">
        <v>136</v>
      </c>
      <c r="E52" s="94"/>
      <c r="F52" s="94" t="s">
        <v>138</v>
      </c>
      <c r="G52" s="94"/>
      <c r="H52" s="284" t="s">
        <v>139</v>
      </c>
      <c r="I52" s="284"/>
      <c r="J52" s="292"/>
      <c r="K52" s="293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workbookViewId="0">
      <selection activeCell="J13" sqref="J13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1.375" style="24" customWidth="1"/>
    <col min="9" max="14" width="10.625" style="24" customWidth="1"/>
    <col min="15" max="16384" width="9" style="24"/>
  </cols>
  <sheetData>
    <row r="1" spans="1:14" ht="30" customHeight="1">
      <c r="A1" s="239" t="s">
        <v>143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29.1" customHeight="1">
      <c r="A2" s="25" t="s">
        <v>62</v>
      </c>
      <c r="B2" s="241" t="s">
        <v>63</v>
      </c>
      <c r="C2" s="241"/>
      <c r="D2" s="26" t="s">
        <v>69</v>
      </c>
      <c r="E2" s="241" t="s">
        <v>70</v>
      </c>
      <c r="F2" s="241"/>
      <c r="G2" s="241"/>
      <c r="H2" s="246"/>
      <c r="I2" s="32" t="s">
        <v>57</v>
      </c>
      <c r="J2" s="241" t="s">
        <v>58</v>
      </c>
      <c r="K2" s="241"/>
      <c r="L2" s="241"/>
      <c r="M2" s="241"/>
      <c r="N2" s="242"/>
    </row>
    <row r="3" spans="1:14" ht="29.1" customHeight="1">
      <c r="A3" s="245" t="s">
        <v>144</v>
      </c>
      <c r="B3" s="243" t="s">
        <v>145</v>
      </c>
      <c r="C3" s="243"/>
      <c r="D3" s="243"/>
      <c r="E3" s="243"/>
      <c r="F3" s="243"/>
      <c r="G3" s="243"/>
      <c r="H3" s="247"/>
      <c r="I3" s="243" t="s">
        <v>146</v>
      </c>
      <c r="J3" s="243"/>
      <c r="K3" s="243"/>
      <c r="L3" s="243"/>
      <c r="M3" s="243"/>
      <c r="N3" s="244"/>
    </row>
    <row r="4" spans="1:14" ht="29.1" customHeight="1">
      <c r="A4" s="245"/>
      <c r="B4" s="27" t="s">
        <v>112</v>
      </c>
      <c r="C4" s="27" t="s">
        <v>113</v>
      </c>
      <c r="D4" s="27" t="s">
        <v>114</v>
      </c>
      <c r="E4" s="27" t="s">
        <v>115</v>
      </c>
      <c r="F4" s="27" t="s">
        <v>116</v>
      </c>
      <c r="G4" s="27" t="s">
        <v>117</v>
      </c>
      <c r="H4" s="247"/>
      <c r="I4" s="33"/>
      <c r="J4" s="33"/>
      <c r="K4" s="33"/>
      <c r="L4" s="33"/>
      <c r="M4" s="33"/>
      <c r="N4" s="34"/>
    </row>
    <row r="5" spans="1:14" ht="29.1" customHeight="1">
      <c r="A5" s="28" t="s">
        <v>149</v>
      </c>
      <c r="B5" s="27" t="s">
        <v>150</v>
      </c>
      <c r="C5" s="27" t="s">
        <v>151</v>
      </c>
      <c r="D5" s="27" t="s">
        <v>152</v>
      </c>
      <c r="E5" s="27" t="s">
        <v>153</v>
      </c>
      <c r="F5" s="27" t="s">
        <v>154</v>
      </c>
      <c r="G5" s="27" t="s">
        <v>155</v>
      </c>
      <c r="H5" s="247"/>
      <c r="I5" s="35"/>
      <c r="J5" s="35"/>
      <c r="K5" s="36"/>
      <c r="L5" s="36"/>
      <c r="M5" s="36"/>
      <c r="N5" s="37"/>
    </row>
    <row r="6" spans="1:14" ht="29.1" customHeight="1">
      <c r="A6" s="29" t="s">
        <v>156</v>
      </c>
      <c r="B6" s="29">
        <f>C6-1</f>
        <v>68</v>
      </c>
      <c r="C6" s="29">
        <f>D6-2</f>
        <v>69</v>
      </c>
      <c r="D6" s="27">
        <v>71</v>
      </c>
      <c r="E6" s="29">
        <f>D6+2</f>
        <v>73</v>
      </c>
      <c r="F6" s="29">
        <f>E6+2</f>
        <v>75</v>
      </c>
      <c r="G6" s="29">
        <f>F6+1</f>
        <v>76</v>
      </c>
      <c r="H6" s="247"/>
      <c r="I6" s="38"/>
      <c r="J6" s="38"/>
      <c r="K6" s="39"/>
      <c r="L6" s="39"/>
      <c r="M6" s="39"/>
      <c r="N6" s="40"/>
    </row>
    <row r="7" spans="1:14" ht="29.1" customHeight="1">
      <c r="A7" s="29" t="s">
        <v>158</v>
      </c>
      <c r="B7" s="30">
        <f>C7-1</f>
        <v>63.5</v>
      </c>
      <c r="C7" s="30">
        <f>D7-2</f>
        <v>64.5</v>
      </c>
      <c r="D7" s="31">
        <v>66.5</v>
      </c>
      <c r="E7" s="30">
        <f>D7+2</f>
        <v>68.5</v>
      </c>
      <c r="F7" s="30">
        <f>E7+2</f>
        <v>70.5</v>
      </c>
      <c r="G7" s="30">
        <f>F7+1</f>
        <v>71.5</v>
      </c>
      <c r="H7" s="247"/>
      <c r="I7" s="38"/>
      <c r="J7" s="38"/>
      <c r="K7" s="36"/>
      <c r="L7" s="36"/>
      <c r="M7" s="36"/>
      <c r="N7" s="41"/>
    </row>
    <row r="8" spans="1:14" ht="29.1" customHeight="1">
      <c r="A8" s="29" t="s">
        <v>159</v>
      </c>
      <c r="B8" s="29">
        <f t="shared" ref="B8:B10" si="0">C8-4</f>
        <v>106</v>
      </c>
      <c r="C8" s="29">
        <f t="shared" ref="C8:C10" si="1">D8-4</f>
        <v>110</v>
      </c>
      <c r="D8" s="27">
        <v>114</v>
      </c>
      <c r="E8" s="29">
        <f t="shared" ref="E8:E10" si="2">D8+4</f>
        <v>118</v>
      </c>
      <c r="F8" s="29">
        <f>E8+4</f>
        <v>122</v>
      </c>
      <c r="G8" s="29">
        <f t="shared" ref="G8:G10" si="3">F8+6</f>
        <v>128</v>
      </c>
      <c r="H8" s="247"/>
      <c r="I8" s="38"/>
      <c r="J8" s="38"/>
      <c r="K8" s="39"/>
      <c r="L8" s="39"/>
      <c r="M8" s="39"/>
      <c r="N8" s="42"/>
    </row>
    <row r="9" spans="1:14" ht="29.1" customHeight="1">
      <c r="A9" s="29" t="s">
        <v>162</v>
      </c>
      <c r="B9" s="29">
        <f t="shared" si="0"/>
        <v>102</v>
      </c>
      <c r="C9" s="29">
        <f t="shared" si="1"/>
        <v>106</v>
      </c>
      <c r="D9" s="27">
        <v>110</v>
      </c>
      <c r="E9" s="29">
        <f t="shared" si="2"/>
        <v>114</v>
      </c>
      <c r="F9" s="29">
        <f>E9+5</f>
        <v>119</v>
      </c>
      <c r="G9" s="29">
        <f t="shared" si="3"/>
        <v>125</v>
      </c>
      <c r="H9" s="247"/>
      <c r="I9" s="38"/>
      <c r="J9" s="38"/>
      <c r="K9" s="39"/>
      <c r="L9" s="39"/>
      <c r="M9" s="39"/>
      <c r="N9" s="42"/>
    </row>
    <row r="10" spans="1:14" ht="29.1" customHeight="1">
      <c r="A10" s="29" t="s">
        <v>164</v>
      </c>
      <c r="B10" s="29">
        <f t="shared" si="0"/>
        <v>102</v>
      </c>
      <c r="C10" s="29">
        <f t="shared" si="1"/>
        <v>106</v>
      </c>
      <c r="D10" s="27">
        <v>110</v>
      </c>
      <c r="E10" s="29">
        <f t="shared" si="2"/>
        <v>114</v>
      </c>
      <c r="F10" s="29">
        <f>E10+5</f>
        <v>119</v>
      </c>
      <c r="G10" s="29">
        <f t="shared" si="3"/>
        <v>125</v>
      </c>
      <c r="H10" s="247"/>
      <c r="I10" s="38"/>
      <c r="J10" s="38"/>
      <c r="K10" s="39"/>
      <c r="L10" s="39"/>
      <c r="M10" s="39"/>
      <c r="N10" s="42"/>
    </row>
    <row r="11" spans="1:14" ht="29.1" customHeight="1">
      <c r="A11" s="29" t="s">
        <v>166</v>
      </c>
      <c r="B11" s="29">
        <f>C11-1.2</f>
        <v>44.099999999999994</v>
      </c>
      <c r="C11" s="29">
        <f>D11-1.2</f>
        <v>45.3</v>
      </c>
      <c r="D11" s="27">
        <v>46.5</v>
      </c>
      <c r="E11" s="29">
        <f>D11+1.2</f>
        <v>47.7</v>
      </c>
      <c r="F11" s="29">
        <f>E11+1.2</f>
        <v>48.900000000000006</v>
      </c>
      <c r="G11" s="29">
        <f>F11+1.4</f>
        <v>50.300000000000004</v>
      </c>
      <c r="H11" s="247"/>
      <c r="I11" s="38"/>
      <c r="J11" s="38"/>
      <c r="K11" s="39"/>
      <c r="L11" s="39"/>
      <c r="M11" s="39"/>
      <c r="N11" s="42"/>
    </row>
    <row r="12" spans="1:14" ht="29.1" customHeight="1">
      <c r="A12" s="29" t="s">
        <v>167</v>
      </c>
      <c r="B12" s="29">
        <f>C12-0.6</f>
        <v>60.699999999999996</v>
      </c>
      <c r="C12" s="29">
        <f>D12-1.2</f>
        <v>61.3</v>
      </c>
      <c r="D12" s="27">
        <v>62.5</v>
      </c>
      <c r="E12" s="29">
        <f>D12+1.2</f>
        <v>63.7</v>
      </c>
      <c r="F12" s="29">
        <f>E12+1.2</f>
        <v>64.900000000000006</v>
      </c>
      <c r="G12" s="29">
        <f t="shared" ref="G12:G17" si="4">F12+0.6</f>
        <v>65.5</v>
      </c>
      <c r="H12" s="247"/>
      <c r="I12" s="38"/>
      <c r="J12" s="38"/>
      <c r="K12" s="39"/>
      <c r="L12" s="39"/>
      <c r="M12" s="39"/>
      <c r="N12" s="42"/>
    </row>
    <row r="13" spans="1:14" ht="29.1" customHeight="1">
      <c r="A13" s="29" t="s">
        <v>168</v>
      </c>
      <c r="B13" s="29">
        <f>C13-0.8</f>
        <v>20.399999999999999</v>
      </c>
      <c r="C13" s="29">
        <f>D13-0.8</f>
        <v>21.2</v>
      </c>
      <c r="D13" s="27">
        <v>22</v>
      </c>
      <c r="E13" s="29">
        <f>D13+0.8</f>
        <v>22.8</v>
      </c>
      <c r="F13" s="29">
        <f>E13+0.8</f>
        <v>23.6</v>
      </c>
      <c r="G13" s="29">
        <f>F13+1.1</f>
        <v>24.700000000000003</v>
      </c>
      <c r="H13" s="247"/>
      <c r="I13" s="38"/>
      <c r="J13" s="38"/>
      <c r="K13" s="39"/>
      <c r="L13" s="39"/>
      <c r="M13" s="39"/>
      <c r="N13" s="42"/>
    </row>
    <row r="14" spans="1:14" ht="29.1" customHeight="1">
      <c r="A14" s="29" t="s">
        <v>170</v>
      </c>
      <c r="B14" s="29">
        <f>C14-0.6</f>
        <v>17.299999999999997</v>
      </c>
      <c r="C14" s="29">
        <f>D14-0.6</f>
        <v>17.899999999999999</v>
      </c>
      <c r="D14" s="27">
        <v>18.5</v>
      </c>
      <c r="E14" s="29">
        <f>D14+0.6</f>
        <v>19.100000000000001</v>
      </c>
      <c r="F14" s="29">
        <f>E14+0.6</f>
        <v>19.700000000000003</v>
      </c>
      <c r="G14" s="29">
        <f>F14+0.95</f>
        <v>20.650000000000002</v>
      </c>
      <c r="H14" s="247"/>
      <c r="I14" s="38"/>
      <c r="J14" s="38"/>
      <c r="K14" s="39"/>
      <c r="L14" s="39"/>
      <c r="M14" s="39"/>
      <c r="N14" s="42"/>
    </row>
    <row r="15" spans="1:14" ht="29.1" customHeight="1">
      <c r="A15" s="29" t="s">
        <v>171</v>
      </c>
      <c r="B15" s="29">
        <f>C15-0.4</f>
        <v>12.7</v>
      </c>
      <c r="C15" s="29">
        <f>D15-0.4</f>
        <v>13.1</v>
      </c>
      <c r="D15" s="27">
        <v>13.5</v>
      </c>
      <c r="E15" s="29">
        <f>D15+0.4</f>
        <v>13.9</v>
      </c>
      <c r="F15" s="29">
        <f>E15+0.4</f>
        <v>14.3</v>
      </c>
      <c r="G15" s="29">
        <f t="shared" si="4"/>
        <v>14.9</v>
      </c>
      <c r="H15" s="247"/>
      <c r="I15" s="38"/>
      <c r="J15" s="38"/>
      <c r="K15" s="39"/>
      <c r="L15" s="39"/>
      <c r="M15" s="39"/>
      <c r="N15" s="42"/>
    </row>
    <row r="16" spans="1:14" ht="16.5">
      <c r="A16" s="29" t="s">
        <v>172</v>
      </c>
      <c r="B16" s="29">
        <f>C16-0.4</f>
        <v>10.199999999999999</v>
      </c>
      <c r="C16" s="29">
        <f>D16-0.4</f>
        <v>10.6</v>
      </c>
      <c r="D16" s="27">
        <v>11</v>
      </c>
      <c r="E16" s="29">
        <f>D16+0.4</f>
        <v>11.4</v>
      </c>
      <c r="F16" s="29">
        <f>E16+0.4</f>
        <v>11.8</v>
      </c>
      <c r="G16" s="29">
        <f t="shared" si="4"/>
        <v>12.4</v>
      </c>
      <c r="H16" s="247"/>
      <c r="I16" s="38"/>
      <c r="J16" s="38"/>
      <c r="K16" s="39"/>
      <c r="L16" s="39"/>
      <c r="M16" s="39"/>
      <c r="N16" s="42"/>
    </row>
    <row r="17" spans="1:14" ht="16.5">
      <c r="A17" s="29" t="s">
        <v>173</v>
      </c>
      <c r="B17" s="29">
        <f>C17-0.3</f>
        <v>6.4</v>
      </c>
      <c r="C17" s="29">
        <f>D17-0.3</f>
        <v>6.7</v>
      </c>
      <c r="D17" s="27">
        <v>7</v>
      </c>
      <c r="E17" s="29">
        <f>D17+0.3</f>
        <v>7.3</v>
      </c>
      <c r="F17" s="29">
        <f>E17+0.3</f>
        <v>7.6</v>
      </c>
      <c r="G17" s="29">
        <f t="shared" si="4"/>
        <v>8.1999999999999993</v>
      </c>
      <c r="H17" s="247"/>
      <c r="I17" s="38"/>
      <c r="J17" s="38"/>
      <c r="K17" s="39"/>
      <c r="L17" s="39"/>
      <c r="M17" s="39"/>
      <c r="N17" s="42"/>
    </row>
    <row r="18" spans="1:14" ht="16.5">
      <c r="A18" s="29" t="s">
        <v>174</v>
      </c>
      <c r="B18" s="29">
        <f>C18</f>
        <v>6</v>
      </c>
      <c r="C18" s="29">
        <f>D18</f>
        <v>6</v>
      </c>
      <c r="D18" s="27">
        <v>6</v>
      </c>
      <c r="E18" s="29">
        <f t="shared" ref="E18:G18" si="5">D18</f>
        <v>6</v>
      </c>
      <c r="F18" s="29">
        <f t="shared" si="5"/>
        <v>6</v>
      </c>
      <c r="G18" s="29">
        <f t="shared" si="5"/>
        <v>6</v>
      </c>
      <c r="H18" s="247"/>
      <c r="I18" s="38"/>
      <c r="J18" s="38"/>
      <c r="K18" s="39"/>
      <c r="L18" s="39"/>
      <c r="M18" s="39"/>
      <c r="N18" s="42"/>
    </row>
    <row r="19" spans="1:14" ht="26.1" customHeight="1">
      <c r="A19" s="29" t="s">
        <v>175</v>
      </c>
      <c r="B19" s="29">
        <f>C19</f>
        <v>5.5</v>
      </c>
      <c r="C19" s="29">
        <f>D19</f>
        <v>5.5</v>
      </c>
      <c r="D19" s="27">
        <v>5.5</v>
      </c>
      <c r="E19" s="29">
        <f t="shared" ref="E19:G19" si="6">D19</f>
        <v>5.5</v>
      </c>
      <c r="F19" s="29">
        <f t="shared" si="6"/>
        <v>5.5</v>
      </c>
      <c r="G19" s="29">
        <f t="shared" si="6"/>
        <v>5.5</v>
      </c>
      <c r="H19" s="247"/>
      <c r="I19" s="38"/>
      <c r="J19" s="38"/>
      <c r="K19" s="39"/>
      <c r="L19" s="39"/>
      <c r="M19" s="39"/>
      <c r="N19" s="42"/>
    </row>
    <row r="20" spans="1:14" ht="26.1" customHeight="1">
      <c r="A20" s="29" t="s">
        <v>176</v>
      </c>
      <c r="B20" s="29">
        <f>C20-1</f>
        <v>45</v>
      </c>
      <c r="C20" s="29">
        <f>D20-1</f>
        <v>46</v>
      </c>
      <c r="D20" s="27">
        <v>47</v>
      </c>
      <c r="E20" s="29">
        <f>D20+1</f>
        <v>48</v>
      </c>
      <c r="F20" s="29">
        <f>E20+1</f>
        <v>49</v>
      </c>
      <c r="G20" s="29">
        <f>F20+1.5</f>
        <v>50.5</v>
      </c>
      <c r="H20" s="247"/>
      <c r="I20" s="38"/>
      <c r="J20" s="38"/>
      <c r="K20" s="39"/>
      <c r="L20" s="39"/>
      <c r="M20" s="39"/>
      <c r="N20" s="42"/>
    </row>
    <row r="21" spans="1:14" ht="26.1" customHeight="1">
      <c r="A21" s="29" t="s">
        <v>177</v>
      </c>
      <c r="B21" s="29">
        <f>C21-1</f>
        <v>47</v>
      </c>
      <c r="C21" s="29">
        <f>D21-1</f>
        <v>48</v>
      </c>
      <c r="D21" s="27">
        <v>49</v>
      </c>
      <c r="E21" s="29">
        <f>D21+1</f>
        <v>50</v>
      </c>
      <c r="F21" s="29">
        <f>E21+1</f>
        <v>51</v>
      </c>
      <c r="G21" s="29">
        <f>F21+1.5</f>
        <v>52.5</v>
      </c>
      <c r="H21" s="247"/>
      <c r="I21" s="38"/>
      <c r="J21" s="38"/>
      <c r="K21" s="39"/>
      <c r="L21" s="39"/>
      <c r="M21" s="39"/>
      <c r="N21" s="42"/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honeticPr fontId="42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9" zoomScale="125" zoomScaleNormal="125" workbookViewId="0">
      <selection activeCell="G42" sqref="G42"/>
    </sheetView>
  </sheetViews>
  <sheetFormatPr defaultColWidth="10.125" defaultRowHeight="14.25"/>
  <cols>
    <col min="1" max="1" width="9.625" style="43" customWidth="1"/>
    <col min="2" max="2" width="11.125" style="43" customWidth="1"/>
    <col min="3" max="3" width="9.125" style="43" customWidth="1"/>
    <col min="4" max="4" width="9.5" style="43" customWidth="1"/>
    <col min="5" max="5" width="9.125" style="43" customWidth="1"/>
    <col min="6" max="6" width="10.375" style="43" customWidth="1"/>
    <col min="7" max="7" width="9.5" style="43" customWidth="1"/>
    <col min="8" max="8" width="9.125" style="43" customWidth="1"/>
    <col min="9" max="9" width="8.125" style="43" customWidth="1"/>
    <col min="10" max="10" width="10.5" style="43" customWidth="1"/>
    <col min="11" max="11" width="12.125" style="43" customWidth="1"/>
    <col min="12" max="16384" width="10.125" style="43"/>
  </cols>
  <sheetData>
    <row r="1" spans="1:11" ht="25.5">
      <c r="A1" s="294" t="s">
        <v>195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>
      <c r="A2" s="44" t="s">
        <v>53</v>
      </c>
      <c r="B2" s="295"/>
      <c r="C2" s="295"/>
      <c r="D2" s="45" t="s">
        <v>62</v>
      </c>
      <c r="E2" s="46" t="s">
        <v>63</v>
      </c>
      <c r="F2" s="47" t="s">
        <v>196</v>
      </c>
      <c r="G2" s="296" t="s">
        <v>70</v>
      </c>
      <c r="H2" s="296"/>
      <c r="I2" s="64" t="s">
        <v>57</v>
      </c>
      <c r="J2" s="296" t="s">
        <v>58</v>
      </c>
      <c r="K2" s="297"/>
    </row>
    <row r="3" spans="1:11">
      <c r="A3" s="48" t="s">
        <v>76</v>
      </c>
      <c r="B3" s="298">
        <v>13912</v>
      </c>
      <c r="C3" s="298"/>
      <c r="D3" s="50" t="s">
        <v>197</v>
      </c>
      <c r="E3" s="299" t="s">
        <v>65</v>
      </c>
      <c r="F3" s="300"/>
      <c r="G3" s="300"/>
      <c r="H3" s="271" t="s">
        <v>198</v>
      </c>
      <c r="I3" s="271"/>
      <c r="J3" s="271"/>
      <c r="K3" s="272"/>
    </row>
    <row r="4" spans="1:11">
      <c r="A4" s="51" t="s">
        <v>73</v>
      </c>
      <c r="B4" s="52">
        <v>4</v>
      </c>
      <c r="C4" s="52">
        <v>6</v>
      </c>
      <c r="D4" s="53" t="s">
        <v>199</v>
      </c>
      <c r="E4" s="300"/>
      <c r="F4" s="300"/>
      <c r="G4" s="300"/>
      <c r="H4" s="218" t="s">
        <v>200</v>
      </c>
      <c r="I4" s="218"/>
      <c r="J4" s="62" t="s">
        <v>67</v>
      </c>
      <c r="K4" s="67" t="s">
        <v>68</v>
      </c>
    </row>
    <row r="5" spans="1:11">
      <c r="A5" s="51" t="s">
        <v>201</v>
      </c>
      <c r="B5" s="298">
        <v>1</v>
      </c>
      <c r="C5" s="298"/>
      <c r="D5" s="50" t="s">
        <v>202</v>
      </c>
      <c r="E5" s="50" t="s">
        <v>203</v>
      </c>
      <c r="F5" s="50" t="s">
        <v>204</v>
      </c>
      <c r="G5" s="50" t="s">
        <v>205</v>
      </c>
      <c r="H5" s="218" t="s">
        <v>206</v>
      </c>
      <c r="I5" s="218"/>
      <c r="J5" s="62" t="s">
        <v>67</v>
      </c>
      <c r="K5" s="67" t="s">
        <v>68</v>
      </c>
    </row>
    <row r="6" spans="1:11">
      <c r="A6" s="54" t="s">
        <v>207</v>
      </c>
      <c r="B6" s="301">
        <v>125</v>
      </c>
      <c r="C6" s="301"/>
      <c r="D6" s="55" t="s">
        <v>208</v>
      </c>
      <c r="E6" s="56"/>
      <c r="F6" s="57"/>
      <c r="G6" s="55"/>
      <c r="H6" s="302" t="s">
        <v>209</v>
      </c>
      <c r="I6" s="302"/>
      <c r="J6" s="57" t="s">
        <v>67</v>
      </c>
      <c r="K6" s="68" t="s">
        <v>68</v>
      </c>
    </row>
    <row r="7" spans="1:11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>
      <c r="A8" s="61" t="s">
        <v>210</v>
      </c>
      <c r="B8" s="47" t="s">
        <v>211</v>
      </c>
      <c r="C8" s="47" t="s">
        <v>212</v>
      </c>
      <c r="D8" s="47" t="s">
        <v>213</v>
      </c>
      <c r="E8" s="47" t="s">
        <v>214</v>
      </c>
      <c r="F8" s="47" t="s">
        <v>215</v>
      </c>
      <c r="G8" s="303" t="s">
        <v>79</v>
      </c>
      <c r="H8" s="304"/>
      <c r="I8" s="304"/>
      <c r="J8" s="304"/>
      <c r="K8" s="305"/>
    </row>
    <row r="9" spans="1:11">
      <c r="A9" s="217" t="s">
        <v>216</v>
      </c>
      <c r="B9" s="218"/>
      <c r="C9" s="62" t="s">
        <v>67</v>
      </c>
      <c r="D9" s="62" t="s">
        <v>68</v>
      </c>
      <c r="E9" s="50" t="s">
        <v>217</v>
      </c>
      <c r="F9" s="63" t="s">
        <v>218</v>
      </c>
      <c r="G9" s="306"/>
      <c r="H9" s="307"/>
      <c r="I9" s="307"/>
      <c r="J9" s="307"/>
      <c r="K9" s="308"/>
    </row>
    <row r="10" spans="1:11">
      <c r="A10" s="217" t="s">
        <v>219</v>
      </c>
      <c r="B10" s="218"/>
      <c r="C10" s="62" t="s">
        <v>67</v>
      </c>
      <c r="D10" s="62" t="s">
        <v>68</v>
      </c>
      <c r="E10" s="50" t="s">
        <v>220</v>
      </c>
      <c r="F10" s="63" t="s">
        <v>221</v>
      </c>
      <c r="G10" s="306" t="s">
        <v>222</v>
      </c>
      <c r="H10" s="307"/>
      <c r="I10" s="307"/>
      <c r="J10" s="307"/>
      <c r="K10" s="308"/>
    </row>
    <row r="11" spans="1:11">
      <c r="A11" s="280" t="s">
        <v>186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2"/>
    </row>
    <row r="12" spans="1:11">
      <c r="A12" s="48" t="s">
        <v>89</v>
      </c>
      <c r="B12" s="62" t="s">
        <v>85</v>
      </c>
      <c r="C12" s="62" t="s">
        <v>86</v>
      </c>
      <c r="D12" s="63"/>
      <c r="E12" s="50" t="s">
        <v>87</v>
      </c>
      <c r="F12" s="62" t="s">
        <v>85</v>
      </c>
      <c r="G12" s="62" t="s">
        <v>86</v>
      </c>
      <c r="H12" s="62"/>
      <c r="I12" s="50" t="s">
        <v>223</v>
      </c>
      <c r="J12" s="62" t="s">
        <v>85</v>
      </c>
      <c r="K12" s="67" t="s">
        <v>86</v>
      </c>
    </row>
    <row r="13" spans="1:11">
      <c r="A13" s="48" t="s">
        <v>92</v>
      </c>
      <c r="B13" s="62" t="s">
        <v>85</v>
      </c>
      <c r="C13" s="62" t="s">
        <v>86</v>
      </c>
      <c r="D13" s="63"/>
      <c r="E13" s="50" t="s">
        <v>97</v>
      </c>
      <c r="F13" s="62" t="s">
        <v>85</v>
      </c>
      <c r="G13" s="62" t="s">
        <v>86</v>
      </c>
      <c r="H13" s="62"/>
      <c r="I13" s="50" t="s">
        <v>224</v>
      </c>
      <c r="J13" s="62" t="s">
        <v>85</v>
      </c>
      <c r="K13" s="67" t="s">
        <v>86</v>
      </c>
    </row>
    <row r="14" spans="1:11">
      <c r="A14" s="54" t="s">
        <v>225</v>
      </c>
      <c r="B14" s="57" t="s">
        <v>85</v>
      </c>
      <c r="C14" s="57" t="s">
        <v>86</v>
      </c>
      <c r="D14" s="56"/>
      <c r="E14" s="55" t="s">
        <v>226</v>
      </c>
      <c r="F14" s="57" t="s">
        <v>85</v>
      </c>
      <c r="G14" s="57" t="s">
        <v>86</v>
      </c>
      <c r="H14" s="57"/>
      <c r="I14" s="55" t="s">
        <v>227</v>
      </c>
      <c r="J14" s="57" t="s">
        <v>85</v>
      </c>
      <c r="K14" s="68" t="s">
        <v>86</v>
      </c>
    </row>
    <row r="15" spans="1:11">
      <c r="A15" s="58"/>
      <c r="B15" s="60"/>
      <c r="C15" s="60"/>
      <c r="D15" s="59"/>
      <c r="E15" s="58"/>
      <c r="F15" s="60"/>
      <c r="G15" s="60"/>
      <c r="H15" s="60"/>
      <c r="I15" s="58"/>
      <c r="J15" s="60"/>
      <c r="K15" s="60"/>
    </row>
    <row r="16" spans="1:11">
      <c r="A16" s="270" t="s">
        <v>228</v>
      </c>
      <c r="B16" s="257"/>
      <c r="C16" s="257"/>
      <c r="D16" s="257"/>
      <c r="E16" s="257"/>
      <c r="F16" s="257"/>
      <c r="G16" s="257"/>
      <c r="H16" s="257"/>
      <c r="I16" s="257"/>
      <c r="J16" s="257"/>
      <c r="K16" s="258"/>
    </row>
    <row r="17" spans="1:11">
      <c r="A17" s="217" t="s">
        <v>229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76"/>
    </row>
    <row r="18" spans="1:11">
      <c r="A18" s="217" t="s">
        <v>230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76"/>
    </row>
    <row r="19" spans="1:11">
      <c r="A19" s="309" t="s">
        <v>231</v>
      </c>
      <c r="B19" s="310"/>
      <c r="C19" s="310"/>
      <c r="D19" s="310"/>
      <c r="E19" s="310"/>
      <c r="F19" s="310"/>
      <c r="G19" s="310"/>
      <c r="H19" s="310"/>
      <c r="I19" s="310"/>
      <c r="J19" s="310"/>
      <c r="K19" s="311"/>
    </row>
    <row r="20" spans="1:11">
      <c r="A20" s="259"/>
      <c r="B20" s="260"/>
      <c r="C20" s="260"/>
      <c r="D20" s="260"/>
      <c r="E20" s="260"/>
      <c r="F20" s="260"/>
      <c r="G20" s="260"/>
      <c r="H20" s="260"/>
      <c r="I20" s="260"/>
      <c r="J20" s="260"/>
      <c r="K20" s="312"/>
    </row>
    <row r="21" spans="1:11">
      <c r="A21" s="259"/>
      <c r="B21" s="260"/>
      <c r="C21" s="260"/>
      <c r="D21" s="260"/>
      <c r="E21" s="260"/>
      <c r="F21" s="260"/>
      <c r="G21" s="260"/>
      <c r="H21" s="260"/>
      <c r="I21" s="260"/>
      <c r="J21" s="260"/>
      <c r="K21" s="312"/>
    </row>
    <row r="22" spans="1:11">
      <c r="A22" s="259"/>
      <c r="B22" s="260"/>
      <c r="C22" s="260"/>
      <c r="D22" s="260"/>
      <c r="E22" s="260"/>
      <c r="F22" s="260"/>
      <c r="G22" s="260"/>
      <c r="H22" s="260"/>
      <c r="I22" s="260"/>
      <c r="J22" s="260"/>
      <c r="K22" s="312"/>
    </row>
    <row r="23" spans="1:11">
      <c r="A23" s="313"/>
      <c r="B23" s="314"/>
      <c r="C23" s="314"/>
      <c r="D23" s="314"/>
      <c r="E23" s="314"/>
      <c r="F23" s="314"/>
      <c r="G23" s="314"/>
      <c r="H23" s="314"/>
      <c r="I23" s="314"/>
      <c r="J23" s="314"/>
      <c r="K23" s="315"/>
    </row>
    <row r="24" spans="1:11">
      <c r="A24" s="217" t="s">
        <v>125</v>
      </c>
      <c r="B24" s="218"/>
      <c r="C24" s="62" t="s">
        <v>67</v>
      </c>
      <c r="D24" s="62" t="s">
        <v>68</v>
      </c>
      <c r="E24" s="271"/>
      <c r="F24" s="271"/>
      <c r="G24" s="271"/>
      <c r="H24" s="271"/>
      <c r="I24" s="271"/>
      <c r="J24" s="271"/>
      <c r="K24" s="272"/>
    </row>
    <row r="25" spans="1:11">
      <c r="A25" s="65" t="s">
        <v>232</v>
      </c>
      <c r="B25" s="316"/>
      <c r="C25" s="316"/>
      <c r="D25" s="316"/>
      <c r="E25" s="316"/>
      <c r="F25" s="316"/>
      <c r="G25" s="316"/>
      <c r="H25" s="316"/>
      <c r="I25" s="316"/>
      <c r="J25" s="316"/>
      <c r="K25" s="317"/>
    </row>
    <row r="26" spans="1:11">
      <c r="A26" s="318"/>
      <c r="B26" s="318"/>
      <c r="C26" s="318"/>
      <c r="D26" s="318"/>
      <c r="E26" s="318"/>
      <c r="F26" s="318"/>
      <c r="G26" s="318"/>
      <c r="H26" s="318"/>
      <c r="I26" s="318"/>
      <c r="J26" s="318"/>
      <c r="K26" s="318"/>
    </row>
    <row r="27" spans="1:11">
      <c r="A27" s="319" t="s">
        <v>233</v>
      </c>
      <c r="B27" s="304"/>
      <c r="C27" s="304"/>
      <c r="D27" s="304"/>
      <c r="E27" s="304"/>
      <c r="F27" s="304"/>
      <c r="G27" s="304"/>
      <c r="H27" s="304"/>
      <c r="I27" s="304"/>
      <c r="J27" s="304"/>
      <c r="K27" s="305"/>
    </row>
    <row r="28" spans="1:11">
      <c r="A28" s="320"/>
      <c r="B28" s="321"/>
      <c r="C28" s="321"/>
      <c r="D28" s="321"/>
      <c r="E28" s="321"/>
      <c r="F28" s="321"/>
      <c r="G28" s="321"/>
      <c r="H28" s="321"/>
      <c r="I28" s="321"/>
      <c r="J28" s="321"/>
      <c r="K28" s="322"/>
    </row>
    <row r="29" spans="1:11">
      <c r="A29" s="320"/>
      <c r="B29" s="321"/>
      <c r="C29" s="321"/>
      <c r="D29" s="321"/>
      <c r="E29" s="321"/>
      <c r="F29" s="321"/>
      <c r="G29" s="321"/>
      <c r="H29" s="321"/>
      <c r="I29" s="321"/>
      <c r="J29" s="321"/>
      <c r="K29" s="322"/>
    </row>
    <row r="30" spans="1:11">
      <c r="A30" s="320"/>
      <c r="B30" s="321"/>
      <c r="C30" s="321"/>
      <c r="D30" s="321"/>
      <c r="E30" s="321"/>
      <c r="F30" s="321"/>
      <c r="G30" s="321"/>
      <c r="H30" s="321"/>
      <c r="I30" s="321"/>
      <c r="J30" s="321"/>
      <c r="K30" s="322"/>
    </row>
    <row r="31" spans="1:11">
      <c r="A31" s="320"/>
      <c r="B31" s="321"/>
      <c r="C31" s="321"/>
      <c r="D31" s="321"/>
      <c r="E31" s="321"/>
      <c r="F31" s="321"/>
      <c r="G31" s="321"/>
      <c r="H31" s="321"/>
      <c r="I31" s="321"/>
      <c r="J31" s="321"/>
      <c r="K31" s="322"/>
    </row>
    <row r="32" spans="1:11">
      <c r="A32" s="320"/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spans="1:11" ht="23.1" customHeight="1">
      <c r="A33" s="320"/>
      <c r="B33" s="321"/>
      <c r="C33" s="321"/>
      <c r="D33" s="321"/>
      <c r="E33" s="321"/>
      <c r="F33" s="321"/>
      <c r="G33" s="321"/>
      <c r="H33" s="321"/>
      <c r="I33" s="321"/>
      <c r="J33" s="321"/>
      <c r="K33" s="322"/>
    </row>
    <row r="34" spans="1:11" ht="23.1" customHeight="1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312"/>
    </row>
    <row r="35" spans="1:11" ht="23.1" customHeight="1">
      <c r="A35" s="323"/>
      <c r="B35" s="260"/>
      <c r="C35" s="260"/>
      <c r="D35" s="260"/>
      <c r="E35" s="260"/>
      <c r="F35" s="260"/>
      <c r="G35" s="260"/>
      <c r="H35" s="260"/>
      <c r="I35" s="260"/>
      <c r="J35" s="260"/>
      <c r="K35" s="312"/>
    </row>
    <row r="36" spans="1:11" ht="23.1" customHeight="1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spans="1:11" ht="18.75" customHeight="1">
      <c r="A37" s="327" t="s">
        <v>234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spans="1:11" ht="18.75" customHeight="1">
      <c r="A38" s="217" t="s">
        <v>235</v>
      </c>
      <c r="B38" s="218"/>
      <c r="C38" s="218"/>
      <c r="D38" s="271" t="s">
        <v>236</v>
      </c>
      <c r="E38" s="271"/>
      <c r="F38" s="263" t="s">
        <v>237</v>
      </c>
      <c r="G38" s="330"/>
      <c r="H38" s="218" t="s">
        <v>238</v>
      </c>
      <c r="I38" s="218"/>
      <c r="J38" s="218" t="s">
        <v>239</v>
      </c>
      <c r="K38" s="276"/>
    </row>
    <row r="39" spans="1:11" ht="18.75" customHeight="1">
      <c r="A39" s="51" t="s">
        <v>126</v>
      </c>
      <c r="B39" s="218" t="s">
        <v>240</v>
      </c>
      <c r="C39" s="218"/>
      <c r="D39" s="218"/>
      <c r="E39" s="218"/>
      <c r="F39" s="218"/>
      <c r="G39" s="218"/>
      <c r="H39" s="218"/>
      <c r="I39" s="218"/>
      <c r="J39" s="218"/>
      <c r="K39" s="276"/>
    </row>
    <row r="40" spans="1:11" ht="30.95" customHeight="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76"/>
    </row>
    <row r="41" spans="1:11" ht="18.75" customHeight="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76"/>
    </row>
    <row r="42" spans="1:11" ht="32.1" customHeight="1">
      <c r="A42" s="54" t="s">
        <v>134</v>
      </c>
      <c r="B42" s="331" t="s">
        <v>241</v>
      </c>
      <c r="C42" s="331"/>
      <c r="D42" s="55" t="s">
        <v>242</v>
      </c>
      <c r="E42" s="56"/>
      <c r="F42" s="55" t="s">
        <v>138</v>
      </c>
      <c r="G42" s="66"/>
      <c r="H42" s="332" t="s">
        <v>139</v>
      </c>
      <c r="I42" s="332"/>
      <c r="J42" s="331" t="s">
        <v>142</v>
      </c>
      <c r="K42" s="33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workbookViewId="0">
      <selection activeCell="O6" sqref="O6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1.375" style="24" customWidth="1"/>
    <col min="9" max="14" width="9.5" style="24" customWidth="1"/>
    <col min="15" max="16384" width="9" style="24"/>
  </cols>
  <sheetData>
    <row r="1" spans="1:14" ht="30" customHeight="1">
      <c r="A1" s="239" t="s">
        <v>143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29.1" customHeight="1">
      <c r="A2" s="25" t="s">
        <v>62</v>
      </c>
      <c r="B2" s="241" t="s">
        <v>63</v>
      </c>
      <c r="C2" s="241"/>
      <c r="D2" s="26" t="s">
        <v>69</v>
      </c>
      <c r="E2" s="241" t="s">
        <v>70</v>
      </c>
      <c r="F2" s="241"/>
      <c r="G2" s="241"/>
      <c r="H2" s="246"/>
      <c r="I2" s="32" t="s">
        <v>57</v>
      </c>
      <c r="J2" s="241" t="s">
        <v>58</v>
      </c>
      <c r="K2" s="241"/>
      <c r="L2" s="241"/>
      <c r="M2" s="241"/>
      <c r="N2" s="242"/>
    </row>
    <row r="3" spans="1:14" ht="29.1" customHeight="1">
      <c r="A3" s="245" t="s">
        <v>144</v>
      </c>
      <c r="B3" s="243" t="s">
        <v>145</v>
      </c>
      <c r="C3" s="243"/>
      <c r="D3" s="243"/>
      <c r="E3" s="243"/>
      <c r="F3" s="243"/>
      <c r="G3" s="243"/>
      <c r="H3" s="247"/>
      <c r="I3" s="243" t="s">
        <v>146</v>
      </c>
      <c r="J3" s="243"/>
      <c r="K3" s="243"/>
      <c r="L3" s="243"/>
      <c r="M3" s="243"/>
      <c r="N3" s="244"/>
    </row>
    <row r="4" spans="1:14" ht="29.1" customHeight="1">
      <c r="A4" s="245"/>
      <c r="B4" s="27" t="s">
        <v>112</v>
      </c>
      <c r="C4" s="27" t="s">
        <v>113</v>
      </c>
      <c r="D4" s="27" t="s">
        <v>114</v>
      </c>
      <c r="E4" s="27" t="s">
        <v>115</v>
      </c>
      <c r="F4" s="27" t="s">
        <v>116</v>
      </c>
      <c r="G4" s="27" t="s">
        <v>117</v>
      </c>
      <c r="H4" s="247"/>
      <c r="I4" s="33"/>
      <c r="J4" s="33"/>
      <c r="K4" s="33"/>
      <c r="L4" s="33"/>
      <c r="M4" s="33"/>
      <c r="N4" s="34"/>
    </row>
    <row r="5" spans="1:14" ht="29.1" customHeight="1">
      <c r="A5" s="28" t="s">
        <v>149</v>
      </c>
      <c r="B5" s="27" t="s">
        <v>150</v>
      </c>
      <c r="C5" s="27" t="s">
        <v>151</v>
      </c>
      <c r="D5" s="27" t="s">
        <v>152</v>
      </c>
      <c r="E5" s="27" t="s">
        <v>153</v>
      </c>
      <c r="F5" s="27" t="s">
        <v>154</v>
      </c>
      <c r="G5" s="27" t="s">
        <v>155</v>
      </c>
      <c r="H5" s="247"/>
      <c r="I5" s="35"/>
      <c r="J5" s="35"/>
      <c r="K5" s="36"/>
      <c r="L5" s="36"/>
      <c r="M5" s="36"/>
      <c r="N5" s="37"/>
    </row>
    <row r="6" spans="1:14" ht="29.1" customHeight="1">
      <c r="A6" s="29" t="s">
        <v>156</v>
      </c>
      <c r="B6" s="29">
        <f>C6-1</f>
        <v>68</v>
      </c>
      <c r="C6" s="29">
        <f>D6-2</f>
        <v>69</v>
      </c>
      <c r="D6" s="27">
        <v>71</v>
      </c>
      <c r="E6" s="29">
        <f>D6+2</f>
        <v>73</v>
      </c>
      <c r="F6" s="29">
        <f>E6+2</f>
        <v>75</v>
      </c>
      <c r="G6" s="29">
        <f>F6+1</f>
        <v>76</v>
      </c>
      <c r="H6" s="247"/>
      <c r="I6" s="38"/>
      <c r="J6" s="38"/>
      <c r="K6" s="39"/>
      <c r="L6" s="39"/>
      <c r="M6" s="39"/>
      <c r="N6" s="40"/>
    </row>
    <row r="7" spans="1:14" ht="29.1" customHeight="1">
      <c r="A7" s="29" t="s">
        <v>158</v>
      </c>
      <c r="B7" s="30">
        <f>C7-1</f>
        <v>63.5</v>
      </c>
      <c r="C7" s="30">
        <f>D7-2</f>
        <v>64.5</v>
      </c>
      <c r="D7" s="31">
        <v>66.5</v>
      </c>
      <c r="E7" s="30">
        <f>D7+2</f>
        <v>68.5</v>
      </c>
      <c r="F7" s="30">
        <f>E7+2</f>
        <v>70.5</v>
      </c>
      <c r="G7" s="30">
        <f>F7+1</f>
        <v>71.5</v>
      </c>
      <c r="H7" s="247"/>
      <c r="I7" s="38"/>
      <c r="J7" s="38"/>
      <c r="K7" s="36"/>
      <c r="L7" s="36"/>
      <c r="M7" s="36"/>
      <c r="N7" s="41"/>
    </row>
    <row r="8" spans="1:14" ht="29.1" customHeight="1">
      <c r="A8" s="29" t="s">
        <v>159</v>
      </c>
      <c r="B8" s="29">
        <f t="shared" ref="B8:B10" si="0">C8-4</f>
        <v>106</v>
      </c>
      <c r="C8" s="29">
        <f t="shared" ref="C8:C10" si="1">D8-4</f>
        <v>110</v>
      </c>
      <c r="D8" s="27">
        <v>114</v>
      </c>
      <c r="E8" s="29">
        <f t="shared" ref="E8:E10" si="2">D8+4</f>
        <v>118</v>
      </c>
      <c r="F8" s="29">
        <f>E8+4</f>
        <v>122</v>
      </c>
      <c r="G8" s="29">
        <f t="shared" ref="G8:G10" si="3">F8+6</f>
        <v>128</v>
      </c>
      <c r="H8" s="247"/>
      <c r="I8" s="38"/>
      <c r="J8" s="38"/>
      <c r="K8" s="39"/>
      <c r="L8" s="39"/>
      <c r="M8" s="39"/>
      <c r="N8" s="42"/>
    </row>
    <row r="9" spans="1:14" ht="29.1" customHeight="1">
      <c r="A9" s="29" t="s">
        <v>162</v>
      </c>
      <c r="B9" s="29">
        <f t="shared" si="0"/>
        <v>102</v>
      </c>
      <c r="C9" s="29">
        <f t="shared" si="1"/>
        <v>106</v>
      </c>
      <c r="D9" s="27">
        <v>110</v>
      </c>
      <c r="E9" s="29">
        <f t="shared" si="2"/>
        <v>114</v>
      </c>
      <c r="F9" s="29">
        <f>E9+5</f>
        <v>119</v>
      </c>
      <c r="G9" s="29">
        <f t="shared" si="3"/>
        <v>125</v>
      </c>
      <c r="H9" s="247"/>
      <c r="I9" s="38"/>
      <c r="J9" s="38"/>
      <c r="K9" s="39"/>
      <c r="L9" s="39"/>
      <c r="M9" s="39"/>
      <c r="N9" s="42"/>
    </row>
    <row r="10" spans="1:14" ht="29.1" customHeight="1">
      <c r="A10" s="29" t="s">
        <v>164</v>
      </c>
      <c r="B10" s="29">
        <f t="shared" si="0"/>
        <v>102</v>
      </c>
      <c r="C10" s="29">
        <f t="shared" si="1"/>
        <v>106</v>
      </c>
      <c r="D10" s="27">
        <v>110</v>
      </c>
      <c r="E10" s="29">
        <f t="shared" si="2"/>
        <v>114</v>
      </c>
      <c r="F10" s="29">
        <f>E10+5</f>
        <v>119</v>
      </c>
      <c r="G10" s="29">
        <f t="shared" si="3"/>
        <v>125</v>
      </c>
      <c r="H10" s="247"/>
      <c r="I10" s="38"/>
      <c r="J10" s="38"/>
      <c r="K10" s="39"/>
      <c r="L10" s="39"/>
      <c r="M10" s="39"/>
      <c r="N10" s="42"/>
    </row>
    <row r="11" spans="1:14" ht="29.1" customHeight="1">
      <c r="A11" s="29" t="s">
        <v>166</v>
      </c>
      <c r="B11" s="29">
        <f>C11-1.2</f>
        <v>44.099999999999994</v>
      </c>
      <c r="C11" s="29">
        <f>D11-1.2</f>
        <v>45.3</v>
      </c>
      <c r="D11" s="27">
        <v>46.5</v>
      </c>
      <c r="E11" s="29">
        <f>D11+1.2</f>
        <v>47.7</v>
      </c>
      <c r="F11" s="29">
        <f>E11+1.2</f>
        <v>48.900000000000006</v>
      </c>
      <c r="G11" s="29">
        <f>F11+1.4</f>
        <v>50.300000000000004</v>
      </c>
      <c r="H11" s="247"/>
      <c r="I11" s="38"/>
      <c r="J11" s="38"/>
      <c r="K11" s="39"/>
      <c r="L11" s="39"/>
      <c r="M11" s="39"/>
      <c r="N11" s="42"/>
    </row>
    <row r="12" spans="1:14" ht="29.1" customHeight="1">
      <c r="A12" s="29" t="s">
        <v>167</v>
      </c>
      <c r="B12" s="29">
        <f>C12-0.6</f>
        <v>60.699999999999996</v>
      </c>
      <c r="C12" s="29">
        <f>D12-1.2</f>
        <v>61.3</v>
      </c>
      <c r="D12" s="27">
        <v>62.5</v>
      </c>
      <c r="E12" s="29">
        <f>D12+1.2</f>
        <v>63.7</v>
      </c>
      <c r="F12" s="29">
        <f>E12+1.2</f>
        <v>64.900000000000006</v>
      </c>
      <c r="G12" s="29">
        <f t="shared" ref="G12:G17" si="4">F12+0.6</f>
        <v>65.5</v>
      </c>
      <c r="H12" s="247"/>
      <c r="I12" s="38"/>
      <c r="J12" s="38"/>
      <c r="K12" s="39"/>
      <c r="L12" s="39"/>
      <c r="M12" s="39"/>
      <c r="N12" s="42"/>
    </row>
    <row r="13" spans="1:14" ht="29.1" customHeight="1">
      <c r="A13" s="29" t="s">
        <v>168</v>
      </c>
      <c r="B13" s="29">
        <f>C13-0.8</f>
        <v>20.399999999999999</v>
      </c>
      <c r="C13" s="29">
        <f>D13-0.8</f>
        <v>21.2</v>
      </c>
      <c r="D13" s="27">
        <v>22</v>
      </c>
      <c r="E13" s="29">
        <f>D13+0.8</f>
        <v>22.8</v>
      </c>
      <c r="F13" s="29">
        <f>E13+0.8</f>
        <v>23.6</v>
      </c>
      <c r="G13" s="29">
        <f>F13+1.1</f>
        <v>24.700000000000003</v>
      </c>
      <c r="H13" s="247"/>
      <c r="I13" s="38"/>
      <c r="J13" s="38"/>
      <c r="K13" s="39"/>
      <c r="L13" s="39"/>
      <c r="M13" s="39"/>
      <c r="N13" s="42"/>
    </row>
    <row r="14" spans="1:14" ht="29.1" customHeight="1">
      <c r="A14" s="29" t="s">
        <v>170</v>
      </c>
      <c r="B14" s="29">
        <f>C14-0.6</f>
        <v>17.299999999999997</v>
      </c>
      <c r="C14" s="29">
        <f>D14-0.6</f>
        <v>17.899999999999999</v>
      </c>
      <c r="D14" s="27">
        <v>18.5</v>
      </c>
      <c r="E14" s="29">
        <f>D14+0.6</f>
        <v>19.100000000000001</v>
      </c>
      <c r="F14" s="29">
        <f>E14+0.6</f>
        <v>19.700000000000003</v>
      </c>
      <c r="G14" s="29">
        <f>F14+0.95</f>
        <v>20.650000000000002</v>
      </c>
      <c r="H14" s="247"/>
      <c r="I14" s="38"/>
      <c r="J14" s="38"/>
      <c r="K14" s="39"/>
      <c r="L14" s="39"/>
      <c r="M14" s="39"/>
      <c r="N14" s="42"/>
    </row>
    <row r="15" spans="1:14" ht="29.1" customHeight="1">
      <c r="A15" s="29" t="s">
        <v>171</v>
      </c>
      <c r="B15" s="29">
        <f>C15-0.4</f>
        <v>12.7</v>
      </c>
      <c r="C15" s="29">
        <f>D15-0.4</f>
        <v>13.1</v>
      </c>
      <c r="D15" s="27">
        <v>13.5</v>
      </c>
      <c r="E15" s="29">
        <f>D15+0.4</f>
        <v>13.9</v>
      </c>
      <c r="F15" s="29">
        <f>E15+0.4</f>
        <v>14.3</v>
      </c>
      <c r="G15" s="29">
        <f t="shared" si="4"/>
        <v>14.9</v>
      </c>
      <c r="H15" s="247"/>
      <c r="I15" s="38"/>
      <c r="J15" s="38"/>
      <c r="K15" s="39"/>
      <c r="L15" s="39"/>
      <c r="M15" s="39"/>
      <c r="N15" s="42"/>
    </row>
    <row r="16" spans="1:14" ht="16.5">
      <c r="A16" s="29" t="s">
        <v>172</v>
      </c>
      <c r="B16" s="29">
        <f>C16-0.4</f>
        <v>10.199999999999999</v>
      </c>
      <c r="C16" s="29">
        <f>D16-0.4</f>
        <v>10.6</v>
      </c>
      <c r="D16" s="27">
        <v>11</v>
      </c>
      <c r="E16" s="29">
        <f>D16+0.4</f>
        <v>11.4</v>
      </c>
      <c r="F16" s="29">
        <f>E16+0.4</f>
        <v>11.8</v>
      </c>
      <c r="G16" s="29">
        <f t="shared" si="4"/>
        <v>12.4</v>
      </c>
      <c r="H16" s="247"/>
      <c r="I16" s="38"/>
      <c r="J16" s="38"/>
      <c r="K16" s="39"/>
      <c r="L16" s="39"/>
      <c r="M16" s="39"/>
      <c r="N16" s="42"/>
    </row>
    <row r="17" spans="1:14" ht="16.5">
      <c r="A17" s="29" t="s">
        <v>173</v>
      </c>
      <c r="B17" s="29">
        <f>C17-0.3</f>
        <v>6.4</v>
      </c>
      <c r="C17" s="29">
        <f>D17-0.3</f>
        <v>6.7</v>
      </c>
      <c r="D17" s="27">
        <v>7</v>
      </c>
      <c r="E17" s="29">
        <f>D17+0.3</f>
        <v>7.3</v>
      </c>
      <c r="F17" s="29">
        <f>E17+0.3</f>
        <v>7.6</v>
      </c>
      <c r="G17" s="29">
        <f t="shared" si="4"/>
        <v>8.1999999999999993</v>
      </c>
      <c r="H17" s="247"/>
      <c r="I17" s="38"/>
      <c r="J17" s="38"/>
      <c r="K17" s="39"/>
      <c r="L17" s="39"/>
      <c r="M17" s="39"/>
      <c r="N17" s="42"/>
    </row>
    <row r="18" spans="1:14" ht="16.5">
      <c r="A18" s="29" t="s">
        <v>174</v>
      </c>
      <c r="B18" s="29">
        <f>C18</f>
        <v>6</v>
      </c>
      <c r="C18" s="29">
        <f>D18</f>
        <v>6</v>
      </c>
      <c r="D18" s="27">
        <v>6</v>
      </c>
      <c r="E18" s="29">
        <f t="shared" ref="E18:G18" si="5">D18</f>
        <v>6</v>
      </c>
      <c r="F18" s="29">
        <f t="shared" si="5"/>
        <v>6</v>
      </c>
      <c r="G18" s="29">
        <f t="shared" si="5"/>
        <v>6</v>
      </c>
      <c r="H18" s="247"/>
      <c r="I18" s="38"/>
      <c r="J18" s="38"/>
      <c r="K18" s="39"/>
      <c r="L18" s="39"/>
      <c r="M18" s="39"/>
      <c r="N18" s="42"/>
    </row>
    <row r="19" spans="1:14" ht="26.1" customHeight="1">
      <c r="A19" s="29" t="s">
        <v>175</v>
      </c>
      <c r="B19" s="29">
        <f>C19</f>
        <v>5.5</v>
      </c>
      <c r="C19" s="29">
        <f>D19</f>
        <v>5.5</v>
      </c>
      <c r="D19" s="27">
        <v>5.5</v>
      </c>
      <c r="E19" s="29">
        <f t="shared" ref="E19:G19" si="6">D19</f>
        <v>5.5</v>
      </c>
      <c r="F19" s="29">
        <f t="shared" si="6"/>
        <v>5.5</v>
      </c>
      <c r="G19" s="29">
        <f t="shared" si="6"/>
        <v>5.5</v>
      </c>
      <c r="H19" s="247"/>
      <c r="I19" s="38"/>
      <c r="J19" s="38"/>
      <c r="K19" s="39"/>
      <c r="L19" s="39"/>
      <c r="M19" s="39"/>
      <c r="N19" s="42"/>
    </row>
    <row r="20" spans="1:14" ht="26.1" customHeight="1">
      <c r="A20" s="29" t="s">
        <v>176</v>
      </c>
      <c r="B20" s="29">
        <f>C20-1</f>
        <v>45</v>
      </c>
      <c r="C20" s="29">
        <f>D20-1</f>
        <v>46</v>
      </c>
      <c r="D20" s="27">
        <v>47</v>
      </c>
      <c r="E20" s="29">
        <f>D20+1</f>
        <v>48</v>
      </c>
      <c r="F20" s="29">
        <f>E20+1</f>
        <v>49</v>
      </c>
      <c r="G20" s="29">
        <f>F20+1.5</f>
        <v>50.5</v>
      </c>
      <c r="H20" s="247"/>
      <c r="I20" s="38"/>
      <c r="J20" s="38"/>
      <c r="K20" s="39"/>
      <c r="L20" s="39"/>
      <c r="M20" s="39"/>
      <c r="N20" s="42"/>
    </row>
    <row r="21" spans="1:14" ht="26.1" customHeight="1">
      <c r="A21" s="29" t="s">
        <v>177</v>
      </c>
      <c r="B21" s="29">
        <f>C21-1</f>
        <v>47</v>
      </c>
      <c r="C21" s="29">
        <f>D21-1</f>
        <v>48</v>
      </c>
      <c r="D21" s="27">
        <v>49</v>
      </c>
      <c r="E21" s="29">
        <f>D21+1</f>
        <v>50</v>
      </c>
      <c r="F21" s="29">
        <f>E21+1</f>
        <v>51</v>
      </c>
      <c r="G21" s="29">
        <f>F21+1.5</f>
        <v>52.5</v>
      </c>
      <c r="H21" s="247"/>
      <c r="I21" s="38"/>
      <c r="J21" s="38"/>
      <c r="K21" s="39"/>
      <c r="L21" s="39"/>
      <c r="M21" s="39"/>
      <c r="N21" s="42"/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honeticPr fontId="42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zoomScale="125" zoomScaleNormal="125" workbookViewId="0">
      <selection activeCell="F4" sqref="F4:F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34" t="s">
        <v>243</v>
      </c>
      <c r="B1" s="334"/>
      <c r="C1" s="334"/>
      <c r="D1" s="334"/>
      <c r="E1" s="335"/>
      <c r="F1" s="334"/>
      <c r="G1" s="334"/>
      <c r="H1" s="334"/>
      <c r="I1" s="334"/>
      <c r="J1" s="334"/>
      <c r="K1" s="334"/>
      <c r="L1" s="334"/>
      <c r="M1" s="334"/>
    </row>
    <row r="2" spans="1:13" s="1" customFormat="1" ht="16.5">
      <c r="A2" s="336" t="s">
        <v>244</v>
      </c>
      <c r="B2" s="348" t="s">
        <v>245</v>
      </c>
      <c r="C2" s="348" t="s">
        <v>246</v>
      </c>
      <c r="D2" s="348" t="s">
        <v>247</v>
      </c>
      <c r="E2" s="350" t="s">
        <v>248</v>
      </c>
      <c r="F2" s="348" t="s">
        <v>249</v>
      </c>
      <c r="G2" s="336" t="s">
        <v>250</v>
      </c>
      <c r="H2" s="336"/>
      <c r="I2" s="336" t="s">
        <v>251</v>
      </c>
      <c r="J2" s="336"/>
      <c r="K2" s="352" t="s">
        <v>252</v>
      </c>
      <c r="L2" s="354" t="s">
        <v>253</v>
      </c>
      <c r="M2" s="356" t="s">
        <v>254</v>
      </c>
    </row>
    <row r="3" spans="1:13" s="1" customFormat="1" ht="16.5">
      <c r="A3" s="336"/>
      <c r="B3" s="349"/>
      <c r="C3" s="349"/>
      <c r="D3" s="349"/>
      <c r="E3" s="351"/>
      <c r="F3" s="349"/>
      <c r="G3" s="3" t="s">
        <v>255</v>
      </c>
      <c r="H3" s="3" t="s">
        <v>256</v>
      </c>
      <c r="I3" s="3" t="s">
        <v>255</v>
      </c>
      <c r="J3" s="3" t="s">
        <v>256</v>
      </c>
      <c r="K3" s="353"/>
      <c r="L3" s="355"/>
      <c r="M3" s="357"/>
    </row>
    <row r="4" spans="1:13" ht="31.5">
      <c r="A4" s="5">
        <v>1</v>
      </c>
      <c r="B4" s="148" t="s">
        <v>257</v>
      </c>
      <c r="C4" s="18">
        <v>18</v>
      </c>
      <c r="D4" s="149" t="s">
        <v>258</v>
      </c>
      <c r="E4" s="150" t="s">
        <v>259</v>
      </c>
      <c r="F4" s="6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7" si="0">SUM(G4:J4)</f>
        <v>1.2</v>
      </c>
      <c r="L4" s="6" t="s">
        <v>260</v>
      </c>
      <c r="M4" s="6" t="s">
        <v>261</v>
      </c>
    </row>
    <row r="5" spans="1:13" ht="31.5">
      <c r="A5" s="5">
        <v>2</v>
      </c>
      <c r="B5" s="148" t="s">
        <v>257</v>
      </c>
      <c r="C5" s="6">
        <v>16</v>
      </c>
      <c r="D5" s="149" t="s">
        <v>258</v>
      </c>
      <c r="E5" s="151" t="s">
        <v>262</v>
      </c>
      <c r="F5" s="6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260</v>
      </c>
      <c r="M5" s="6" t="s">
        <v>261</v>
      </c>
    </row>
    <row r="6" spans="1:13" ht="31.5">
      <c r="A6" s="5">
        <v>3</v>
      </c>
      <c r="B6" s="148" t="s">
        <v>257</v>
      </c>
      <c r="C6" s="6">
        <v>33</v>
      </c>
      <c r="D6" s="149" t="s">
        <v>258</v>
      </c>
      <c r="E6" s="150" t="s">
        <v>263</v>
      </c>
      <c r="F6" s="6" t="s">
        <v>63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260</v>
      </c>
      <c r="M6" s="6" t="s">
        <v>261</v>
      </c>
    </row>
    <row r="7" spans="1:13" ht="31.5">
      <c r="A7" s="5">
        <v>4</v>
      </c>
      <c r="B7" s="148" t="s">
        <v>257</v>
      </c>
      <c r="C7" s="6">
        <v>111</v>
      </c>
      <c r="D7" s="149" t="s">
        <v>258</v>
      </c>
      <c r="E7" s="150" t="s">
        <v>264</v>
      </c>
      <c r="F7" s="6" t="s">
        <v>63</v>
      </c>
      <c r="G7" s="6">
        <v>0.2</v>
      </c>
      <c r="H7" s="6">
        <v>0.2</v>
      </c>
      <c r="I7" s="6">
        <v>0.4</v>
      </c>
      <c r="J7" s="6">
        <v>0.5</v>
      </c>
      <c r="K7" s="6">
        <f t="shared" si="0"/>
        <v>1.3</v>
      </c>
      <c r="L7" s="6" t="s">
        <v>260</v>
      </c>
      <c r="M7" s="6" t="s">
        <v>261</v>
      </c>
    </row>
    <row r="8" spans="1:13">
      <c r="A8" s="5"/>
      <c r="B8" s="23"/>
      <c r="C8" s="6"/>
      <c r="D8" s="6"/>
      <c r="E8" s="19"/>
      <c r="F8" s="6"/>
      <c r="G8" s="6"/>
      <c r="H8" s="6"/>
      <c r="I8" s="6"/>
      <c r="J8" s="6"/>
      <c r="K8" s="5"/>
      <c r="L8" s="6"/>
      <c r="M8" s="5"/>
    </row>
    <row r="9" spans="1:13">
      <c r="A9" s="5"/>
      <c r="B9" s="23"/>
      <c r="C9" s="6"/>
      <c r="D9" s="6"/>
      <c r="E9" s="20"/>
      <c r="F9" s="6"/>
      <c r="G9" s="6"/>
      <c r="H9" s="6"/>
      <c r="I9" s="6"/>
      <c r="J9" s="6"/>
      <c r="K9" s="5"/>
      <c r="L9" s="6"/>
      <c r="M9" s="5"/>
    </row>
    <row r="10" spans="1:13">
      <c r="A10" s="5"/>
      <c r="B10" s="5"/>
      <c r="C10" s="5"/>
      <c r="D10" s="5"/>
      <c r="E10" s="21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21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37" t="s">
        <v>265</v>
      </c>
      <c r="B12" s="338"/>
      <c r="C12" s="338"/>
      <c r="D12" s="338"/>
      <c r="E12" s="339"/>
      <c r="F12" s="340"/>
      <c r="G12" s="341"/>
      <c r="H12" s="337" t="s">
        <v>266</v>
      </c>
      <c r="I12" s="338"/>
      <c r="J12" s="338"/>
      <c r="K12" s="342"/>
      <c r="L12" s="343"/>
      <c r="M12" s="344"/>
    </row>
    <row r="13" spans="1:13" ht="16.5">
      <c r="A13" s="345" t="s">
        <v>267</v>
      </c>
      <c r="B13" s="345"/>
      <c r="C13" s="346"/>
      <c r="D13" s="346"/>
      <c r="E13" s="347"/>
      <c r="F13" s="346"/>
      <c r="G13" s="346"/>
      <c r="H13" s="346"/>
      <c r="I13" s="346"/>
      <c r="J13" s="346"/>
      <c r="K13" s="346"/>
      <c r="L13" s="346"/>
      <c r="M13" s="34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2" type="noConversion"/>
  <dataValidations count="1">
    <dataValidation type="list" allowBlank="1" showInputMessage="1" showErrorMessage="1" sqref="M1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2.面料缩率</vt:lpstr>
      <vt:lpstr>1.面料验布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2023-04-05T11:36:07Z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9A76448B09AA4BF58667FC667EC195F4</vt:lpwstr>
  </property>
</Properties>
</file>