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<sst xmlns="http://schemas.openxmlformats.org/spreadsheetml/2006/main" count="889" uniqueCount="368">
  <si>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</si>
  <si>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</si>
  <si>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</si>
  <si>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</si>
  <si>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</si>
  <si>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</si>
  <si>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</si>
  <si>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</si>
  <si>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</si>
  <si>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</si>
  <si>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</si>
  <si>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</si>
  <si>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</si>
  <si>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</si>
  <si>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</si>
  <si>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</si>
  <si>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</si>
  <si>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</si>
  <si>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</si>
  <si>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</si>
  <si>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</si>
  <si>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</si>
  <si>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</si>
  <si>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</si>
  <si>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</si>
  <si>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</si>
  <si>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</si>
  <si>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</si>
  <si>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</si>
  <si>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</si>
  <si>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</si>
  <si>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</si>
  <si>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</si>
  <si>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</si>
  <si>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</si>
  <si>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</si>
  <si>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</si>
  <si>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</si>
  <si>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</si>
  <si>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</si>
  <si>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</si>
  <si>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</si>
  <si>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</si>
  <si>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</si>
  <si>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</si>
  <si>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</si>
  <si>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</si>
  <si>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</si>
  <si>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</si>
  <si>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</si>
  <si>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</si>
  <si>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</si>
  <si>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</si>
  <si>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</si>
  <si>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路探者集团客户</t>
  </si>
  <si>
    <t>合同签订方</t>
  </si>
  <si>
    <t>大连蒂安缇服装有限公司</t>
  </si>
  <si>
    <t>生产工厂</t>
  </si>
  <si>
    <t>大连新帛制衣有限公司</t>
  </si>
  <si>
    <t>订单基础信息</t>
  </si>
  <si>
    <t>生产•出货进度</t>
  </si>
  <si>
    <t>指示•确认资料</t>
  </si>
  <si>
    <t>款号</t>
  </si>
  <si>
    <t xml:space="preserve">TAEEFK92952 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</si>
  <si>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</si>
  <si>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</si>
  <si>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</si>
  <si>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</si>
  <si>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</si>
  <si>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</si>
  <si>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</si>
  <si>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</si>
  <si>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</si>
  <si>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</si>
  <si>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</si>
  <si>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</si>
  <si>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</si>
  <si>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</si>
  <si>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</si>
  <si>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</si>
  <si>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</si>
  <si>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</si>
  <si>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</si>
  <si>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</si>
  <si>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</si>
  <si>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</si>
  <si>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</si>
  <si>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</si>
  <si>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</si>
  <si>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</si>
  <si>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</si>
  <si>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</si>
  <si>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</si>
  <si>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</si>
  <si>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</si>
  <si>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</si>
  <si>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</si>
  <si>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</si>
  <si>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</si>
  <si>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</si>
  <si>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</si>
  <si>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</si>
  <si>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</si>
  <si>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</si>
  <si>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</si>
  <si>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</si>
  <si>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</si>
  <si>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</si>
  <si>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</si>
  <si>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</si>
  <si>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</si>
  <si>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</si>
  <si>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</si>
  <si>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</si>
  <si>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</si>
  <si>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</si>
  <si>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</si>
  <si>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</si>
  <si>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</si>
  <si>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</si>
  <si>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</si>
  <si>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</si>
  <si>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不要爆针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</si>
  <si>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</si>
  <si>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</si>
  <si>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</si>
  <si>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</si>
  <si>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</si>
  <si>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</si>
  <si>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</si>
  <si>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</si>
  <si>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</si>
  <si>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</si>
  <si>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2023.3.9</t>
  </si>
  <si>
    <t>工厂负责人</t>
  </si>
  <si>
    <t>孙晓伟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</si>
  <si>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</si>
  <si>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</si>
  <si>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</si>
  <si>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</si>
  <si>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</si>
  <si>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</si>
  <si>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</si>
  <si>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</si>
  <si>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</si>
  <si>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</si>
  <si>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</si>
  <si>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</si>
  <si>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</si>
  <si>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XL(170/96B)</t>
  </si>
  <si>
    <t>后中长</t>
  </si>
  <si>
    <t>+0.5</t>
  </si>
  <si>
    <t>前中拉链长</t>
  </si>
  <si>
    <t>0</t>
  </si>
  <si>
    <t>胸围</t>
  </si>
  <si>
    <t>-1</t>
  </si>
  <si>
    <t>腰围</t>
  </si>
  <si>
    <t>摆围</t>
  </si>
  <si>
    <t>+1</t>
  </si>
  <si>
    <t>肩宽</t>
  </si>
  <si>
    <t>-0.5</t>
  </si>
  <si>
    <t>前领高</t>
  </si>
  <si>
    <t>后领高</t>
  </si>
  <si>
    <t>下领围</t>
  </si>
  <si>
    <t>肩点袖长</t>
  </si>
  <si>
    <t>袖肥/2（参考值）</t>
  </si>
  <si>
    <t>-0.3</t>
  </si>
  <si>
    <t>袖肘围/2</t>
  </si>
  <si>
    <t>-0.6</t>
  </si>
  <si>
    <t>袖口围/2(松量)</t>
  </si>
  <si>
    <t>+0.2</t>
  </si>
  <si>
    <t>插手袋长</t>
  </si>
  <si>
    <t>插手袋拉链长</t>
  </si>
  <si>
    <t xml:space="preserve">     初期请洗测2-3件，有问题的另加测量数量。</t>
  </si>
  <si>
    <t>验货时间：</t>
  </si>
  <si>
    <t>跟单QC:</t>
  </si>
  <si>
    <t>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</si>
  <si>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</si>
  <si>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</si>
  <si>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</si>
  <si>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</si>
  <si>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</si>
  <si>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</si>
  <si>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</si>
  <si>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</si>
  <si>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</si>
  <si>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</si>
  <si>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</si>
  <si>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</si>
  <si>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</si>
  <si>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注意线头</t>
  </si>
  <si>
    <t>【整改的严重缺陷及整改复核时间】</t>
  </si>
  <si>
    <t xml:space="preserve">孙晓伟 </t>
  </si>
  <si>
    <t>165/92B洗前</t>
  </si>
  <si>
    <t>165/92B洗后</t>
  </si>
  <si>
    <t>170/96B洗前</t>
  </si>
  <si>
    <t>170/96B洗后</t>
  </si>
  <si>
    <t>-0.2</t>
  </si>
  <si>
    <t>-0.7</t>
  </si>
  <si>
    <t xml:space="preserve">     齐色齐码请洗测2-3件，有问题的另加测量数量。</t>
  </si>
  <si>
    <t>验货时间：2023.3.21</t>
  </si>
  <si>
    <t>跟单QC:周苑</t>
  </si>
  <si>
    <t>QC出货报告书</t>
  </si>
  <si>
    <t>产品名称</t>
  </si>
  <si>
    <t>合同日期</t>
  </si>
  <si>
    <t>2023-4-5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</si>
  <si>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</si>
  <si>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</si>
  <si>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</si>
  <si>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</si>
  <si>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</si>
  <si>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</si>
  <si>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</si>
  <si>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</si>
  <si>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</si>
  <si>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</si>
  <si>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</si>
  <si>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</si>
  <si>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</si>
  <si>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</si>
  <si>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</si>
  <si>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</si>
  <si>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</si>
  <si>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</si>
  <si>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CGDD23021300010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</si>
  <si>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</si>
  <si>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</si>
  <si>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</si>
  <si>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</si>
  <si>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</si>
  <si>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</si>
  <si>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</si>
  <si>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</si>
  <si>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</si>
  <si>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</si>
  <si>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</si>
  <si>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</si>
  <si>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</si>
  <si>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</si>
  <si>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</si>
  <si>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S#1件,M#5件，L#5件,XL 1件,XXL#1件</t>
  </si>
  <si>
    <t>情况说明：</t>
  </si>
  <si>
    <t xml:space="preserve">【问题点描述】  </t>
  </si>
  <si>
    <t>浮线头处理干净</t>
  </si>
  <si>
    <t>臂兜顶端线头处理干净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</si>
  <si>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</si>
  <si>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</si>
  <si>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</si>
  <si>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</si>
  <si>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</si>
  <si>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</si>
  <si>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</si>
  <si>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</si>
  <si>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</si>
  <si>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2023-3-31</t>
  </si>
  <si>
    <t>+0.2/0</t>
  </si>
  <si>
    <t>0/0</t>
  </si>
  <si>
    <t>-0.2/0</t>
  </si>
  <si>
    <t>0/-0.2</t>
  </si>
  <si>
    <t>-0.5/0</t>
  </si>
  <si>
    <t>+1/0</t>
  </si>
  <si>
    <t>+0.5/+1</t>
  </si>
  <si>
    <t>+0/0</t>
  </si>
  <si>
    <t>0/+1</t>
  </si>
  <si>
    <t>-0.5/-0.6</t>
  </si>
  <si>
    <t>0/+0.2</t>
  </si>
  <si>
    <t>-0.5/-0.5</t>
  </si>
  <si>
    <t>0/-0.5</t>
  </si>
  <si>
    <t>+0.5/0</t>
  </si>
  <si>
    <t>+0.5/+0.5</t>
  </si>
  <si>
    <t>-0.5/-0.4</t>
  </si>
  <si>
    <t>-0.7/-0.5</t>
  </si>
  <si>
    <t xml:space="preserve">     齐色齐码各2-3件，有问题的另加测量数量。</t>
  </si>
  <si>
    <t>验货时间：2023.3.31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</si>
  <si>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</si>
  <si>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</si>
  <si>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</si>
  <si>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</si>
  <si>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</si>
  <si>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</si>
  <si>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</si>
  <si>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</si>
  <si>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</si>
  <si>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</si>
  <si>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断纱</t>
  </si>
  <si>
    <t>色点</t>
  </si>
  <si>
    <t>色杠</t>
  </si>
  <si>
    <t>折痕</t>
  </si>
  <si>
    <t>合计数量</t>
  </si>
  <si>
    <t>备注</t>
  </si>
  <si>
    <t>数量</t>
  </si>
  <si>
    <t>长车染色，无缸号</t>
  </si>
  <si>
    <t>FW010980</t>
  </si>
  <si>
    <t xml:space="preserve">军绿（彩虹无人机绿色 ）    </t>
  </si>
  <si>
    <t>TAEEFK91952
TAEEFK92952</t>
  </si>
  <si>
    <t>亚东(常州）科技有限公司</t>
  </si>
  <si>
    <t>31#</t>
  </si>
  <si>
    <t>纱结4</t>
  </si>
  <si>
    <t>粗纱2</t>
  </si>
  <si>
    <t>断经1</t>
  </si>
  <si>
    <t>YES</t>
  </si>
  <si>
    <t>35#</t>
  </si>
  <si>
    <t>纱结3</t>
  </si>
  <si>
    <t>粗纱4</t>
  </si>
  <si>
    <t>29#</t>
  </si>
  <si>
    <t>24#</t>
  </si>
  <si>
    <t>油污1</t>
  </si>
  <si>
    <t>纱结5</t>
  </si>
  <si>
    <t>粗经/纬 2</t>
  </si>
  <si>
    <t>20#</t>
  </si>
  <si>
    <t>粗经/纬 4</t>
  </si>
  <si>
    <t>制表时间：2023/1/8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</si>
  <si>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</si>
  <si>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</si>
  <si>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</si>
  <si>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</si>
  <si>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</si>
  <si>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</si>
  <si>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</si>
  <si>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</si>
  <si>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</si>
  <si>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</si>
  <si>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彩虹无人机绿色</t>
  </si>
  <si>
    <t xml:space="preserve">TAEEFK91952 
TAEEFK92952 </t>
  </si>
  <si>
    <t>经向1%
纬向3%</t>
  </si>
  <si>
    <t>制表时间：2023/1/13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</si>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</sst>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7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7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12" fillId="0" borderId="0"/>
    <xf numFmtId="0" fontId="42" fillId="0" borderId="7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74" applyNumberFormat="0" applyAlignment="0" applyProtection="0">
      <alignment vertical="center"/>
    </xf>
    <xf numFmtId="0" fontId="44" fillId="16" borderId="70" applyNumberFormat="0" applyAlignment="0" applyProtection="0">
      <alignment vertical="center"/>
    </xf>
    <xf numFmtId="0" fontId="45" fillId="17" borderId="7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0" fillId="0" borderId="0">
      <alignment vertical="center"/>
    </xf>
    <xf numFmtId="0" fontId="12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NumberFormat="1" applyFont="1" applyFill="1" applyBorder="1" applyAlignment="1" applyProtection="1">
      <alignment horizontal="center"/>
    </xf>
    <xf numFmtId="9" fontId="9" fillId="0" borderId="2" xfId="0" applyNumberFormat="1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9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vertical="center"/>
    </xf>
    <xf numFmtId="0" fontId="10" fillId="3" borderId="10" xfId="51" applyFont="1" applyFill="1" applyBorder="1" applyAlignment="1">
      <alignment horizontal="left" vertical="center"/>
    </xf>
    <xf numFmtId="0" fontId="10" fillId="3" borderId="10" xfId="52" applyFont="1" applyFill="1" applyBorder="1" applyAlignment="1">
      <alignment horizontal="center"/>
    </xf>
    <xf numFmtId="0" fontId="11" fillId="3" borderId="10" xfId="51" applyFont="1" applyFill="1" applyBorder="1" applyAlignment="1">
      <alignment horizontal="left" vertic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left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0" fillId="3" borderId="12" xfId="51" applyFont="1" applyFill="1" applyBorder="1" applyAlignment="1">
      <alignment horizontal="center" vertical="center"/>
    </xf>
    <xf numFmtId="0" fontId="11" fillId="3" borderId="13" xfId="52" applyFont="1" applyFill="1" applyBorder="1" applyAlignment="1" applyProtection="1">
      <alignment horizontal="center" vertical="center"/>
    </xf>
    <xf numFmtId="0" fontId="10" fillId="3" borderId="7" xfId="52" applyFont="1" applyFill="1" applyBorder="1" applyAlignment="1" applyProtection="1">
      <alignment horizontal="center" vertical="center"/>
    </xf>
    <xf numFmtId="0" fontId="11" fillId="3" borderId="14" xfId="53" applyFont="1" applyFill="1" applyBorder="1" applyAlignment="1">
      <alignment horizontal="center" vertical="center"/>
    </xf>
    <xf numFmtId="0" fontId="11" fillId="3" borderId="15" xfId="53" applyFont="1" applyFill="1" applyBorder="1" applyAlignment="1">
      <alignment horizontal="center" vertical="center"/>
    </xf>
    <xf numFmtId="49" fontId="11" fillId="3" borderId="15" xfId="53" applyNumberFormat="1" applyFont="1" applyFill="1" applyBorder="1" applyAlignment="1">
      <alignment horizontal="center" vertical="center"/>
    </xf>
    <xf numFmtId="49" fontId="10" fillId="3" borderId="16" xfId="53" applyNumberFormat="1" applyFont="1" applyFill="1" applyBorder="1" applyAlignment="1">
      <alignment horizontal="center" vertical="center"/>
    </xf>
    <xf numFmtId="49" fontId="10" fillId="3" borderId="17" xfId="53" applyNumberFormat="1" applyFont="1" applyFill="1" applyBorder="1" applyAlignment="1">
      <alignment horizontal="center" vertical="center"/>
    </xf>
    <xf numFmtId="49" fontId="11" fillId="3" borderId="17" xfId="53" applyNumberFormat="1" applyFont="1" applyFill="1" applyBorder="1" applyAlignment="1">
      <alignment horizontal="center" vertical="center"/>
    </xf>
    <xf numFmtId="14" fontId="11" fillId="3" borderId="0" xfId="52" applyNumberFormat="1" applyFont="1" applyFill="1"/>
    <xf numFmtId="0" fontId="12" fillId="0" borderId="0" xfId="51" applyFill="1" applyBorder="1" applyAlignment="1">
      <alignment horizontal="left" vertical="center"/>
    </xf>
    <xf numFmtId="0" fontId="12" fillId="0" borderId="0" xfId="51" applyFont="1" applyFill="1" applyAlignment="1">
      <alignment horizontal="left" vertical="center"/>
    </xf>
    <xf numFmtId="0" fontId="12" fillId="0" borderId="0" xfId="51" applyFill="1" applyAlignment="1">
      <alignment horizontal="left" vertical="center"/>
    </xf>
    <xf numFmtId="0" fontId="13" fillId="0" borderId="18" xfId="51" applyFont="1" applyFill="1" applyBorder="1" applyAlignment="1">
      <alignment horizontal="center" vertical="top"/>
    </xf>
    <xf numFmtId="0" fontId="14" fillId="0" borderId="19" xfId="51" applyFont="1" applyFill="1" applyBorder="1" applyAlignment="1">
      <alignment horizontal="left" vertical="center"/>
    </xf>
    <xf numFmtId="0" fontId="15" fillId="0" borderId="20" xfId="51" applyFont="1" applyFill="1" applyBorder="1" applyAlignment="1">
      <alignment horizontal="center" vertical="center"/>
    </xf>
    <xf numFmtId="0" fontId="14" fillId="0" borderId="20" xfId="51" applyFont="1" applyFill="1" applyBorder="1" applyAlignment="1">
      <alignment horizontal="center" vertical="center"/>
    </xf>
    <xf numFmtId="0" fontId="16" fillId="0" borderId="20" xfId="51" applyFont="1" applyFill="1" applyBorder="1" applyAlignment="1">
      <alignment vertical="center"/>
    </xf>
    <xf numFmtId="0" fontId="14" fillId="0" borderId="20" xfId="51" applyFont="1" applyFill="1" applyBorder="1" applyAlignment="1">
      <alignment vertical="center"/>
    </xf>
    <xf numFmtId="0" fontId="16" fillId="0" borderId="20" xfId="51" applyFont="1" applyFill="1" applyBorder="1" applyAlignment="1">
      <alignment horizontal="center" vertical="center"/>
    </xf>
    <xf numFmtId="0" fontId="14" fillId="0" borderId="21" xfId="51" applyFont="1" applyFill="1" applyBorder="1" applyAlignment="1">
      <alignment vertical="center"/>
    </xf>
    <xf numFmtId="0" fontId="15" fillId="0" borderId="22" xfId="51" applyFont="1" applyFill="1" applyBorder="1" applyAlignment="1">
      <alignment horizontal="center" vertical="center"/>
    </xf>
    <xf numFmtId="0" fontId="14" fillId="0" borderId="22" xfId="51" applyFont="1" applyFill="1" applyBorder="1" applyAlignment="1">
      <alignment vertical="center"/>
    </xf>
    <xf numFmtId="49" fontId="16" fillId="0" borderId="22" xfId="51" applyNumberFormat="1" applyFont="1" applyFill="1" applyBorder="1" applyAlignment="1">
      <alignment horizontal="center" vertical="center"/>
    </xf>
    <xf numFmtId="0" fontId="14" fillId="0" borderId="22" xfId="51" applyFont="1" applyFill="1" applyBorder="1" applyAlignment="1">
      <alignment horizontal="center" vertical="center"/>
    </xf>
    <xf numFmtId="0" fontId="14" fillId="0" borderId="21" xfId="51" applyFont="1" applyFill="1" applyBorder="1" applyAlignment="1">
      <alignment horizontal="left" vertical="center"/>
    </xf>
    <xf numFmtId="0" fontId="14" fillId="0" borderId="22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center" vertical="center"/>
    </xf>
    <xf numFmtId="0" fontId="14" fillId="0" borderId="23" xfId="51" applyFont="1" applyFill="1" applyBorder="1" applyAlignment="1">
      <alignment vertical="center"/>
    </xf>
    <xf numFmtId="0" fontId="15" fillId="0" borderId="24" xfId="51" applyFont="1" applyFill="1" applyBorder="1" applyAlignment="1">
      <alignment horizontal="center" vertical="center"/>
    </xf>
    <xf numFmtId="0" fontId="14" fillId="0" borderId="24" xfId="51" applyFont="1" applyFill="1" applyBorder="1" applyAlignment="1">
      <alignment vertical="center"/>
    </xf>
    <xf numFmtId="0" fontId="16" fillId="0" borderId="24" xfId="51" applyFont="1" applyFill="1" applyBorder="1" applyAlignment="1">
      <alignment vertical="center"/>
    </xf>
    <xf numFmtId="0" fontId="16" fillId="0" borderId="24" xfId="51" applyFont="1" applyFill="1" applyBorder="1" applyAlignment="1">
      <alignment horizontal="left" vertical="center"/>
    </xf>
    <xf numFmtId="0" fontId="14" fillId="0" borderId="24" xfId="51" applyFont="1" applyFill="1" applyBorder="1" applyAlignment="1">
      <alignment horizontal="left" vertical="center"/>
    </xf>
    <xf numFmtId="0" fontId="14" fillId="0" borderId="0" xfId="51" applyFont="1" applyFill="1" applyBorder="1" applyAlignment="1">
      <alignment vertical="center"/>
    </xf>
    <xf numFmtId="0" fontId="16" fillId="0" borderId="0" xfId="51" applyFont="1" applyFill="1" applyBorder="1" applyAlignment="1">
      <alignment vertical="center"/>
    </xf>
    <xf numFmtId="0" fontId="16" fillId="0" borderId="0" xfId="51" applyFont="1" applyFill="1" applyAlignment="1">
      <alignment horizontal="left" vertical="center"/>
    </xf>
    <xf numFmtId="0" fontId="14" fillId="0" borderId="19" xfId="51" applyFont="1" applyFill="1" applyBorder="1" applyAlignment="1">
      <alignment vertical="center"/>
    </xf>
    <xf numFmtId="0" fontId="14" fillId="0" borderId="25" xfId="51" applyFont="1" applyFill="1" applyBorder="1" applyAlignment="1">
      <alignment horizontal="left" vertical="center"/>
    </xf>
    <xf numFmtId="0" fontId="14" fillId="0" borderId="26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horizontal="left" vertical="center"/>
    </xf>
    <xf numFmtId="0" fontId="16" fillId="0" borderId="22" xfId="51" applyFont="1" applyFill="1" applyBorder="1" applyAlignment="1">
      <alignment vertical="center"/>
    </xf>
    <xf numFmtId="0" fontId="16" fillId="0" borderId="27" xfId="51" applyFont="1" applyFill="1" applyBorder="1" applyAlignment="1">
      <alignment horizontal="center" vertical="center"/>
    </xf>
    <xf numFmtId="0" fontId="16" fillId="0" borderId="28" xfId="51" applyFont="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6" fillId="0" borderId="0" xfId="51" applyFont="1" applyFill="1" applyBorder="1" applyAlignment="1">
      <alignment horizontal="left" vertical="center"/>
    </xf>
    <xf numFmtId="0" fontId="14" fillId="0" borderId="20" xfId="51" applyFont="1" applyFill="1" applyBorder="1" applyAlignment="1">
      <alignment horizontal="left" vertical="center"/>
    </xf>
    <xf numFmtId="0" fontId="16" fillId="0" borderId="21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1" xfId="51" applyFont="1" applyFill="1" applyBorder="1" applyAlignment="1">
      <alignment horizontal="left" vertical="center" wrapText="1"/>
    </xf>
    <xf numFmtId="0" fontId="16" fillId="0" borderId="22" xfId="51" applyFont="1" applyFill="1" applyBorder="1" applyAlignment="1">
      <alignment horizontal="left" vertical="center" wrapText="1"/>
    </xf>
    <xf numFmtId="0" fontId="14" fillId="0" borderId="23" xfId="51" applyFont="1" applyFill="1" applyBorder="1" applyAlignment="1">
      <alignment horizontal="left" vertical="center"/>
    </xf>
    <xf numFmtId="0" fontId="12" fillId="0" borderId="24" xfId="51" applyFill="1" applyBorder="1" applyAlignment="1">
      <alignment horizontal="center" vertical="center"/>
    </xf>
    <xf numFmtId="0" fontId="14" fillId="0" borderId="30" xfId="51" applyFont="1" applyFill="1" applyBorder="1" applyAlignment="1">
      <alignment horizontal="center" vertical="center"/>
    </xf>
    <xf numFmtId="0" fontId="14" fillId="0" borderId="31" xfId="51" applyFont="1" applyFill="1" applyBorder="1" applyAlignment="1">
      <alignment horizontal="left" vertical="center"/>
    </xf>
    <xf numFmtId="0" fontId="12" fillId="0" borderId="29" xfId="51" applyFont="1" applyFill="1" applyBorder="1" applyAlignment="1">
      <alignment horizontal="left" vertical="center"/>
    </xf>
    <xf numFmtId="0" fontId="12" fillId="0" borderId="28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6" fillId="0" borderId="32" xfId="51" applyFont="1" applyFill="1" applyBorder="1" applyAlignment="1">
      <alignment horizontal="left" vertical="center"/>
    </xf>
    <xf numFmtId="0" fontId="16" fillId="0" borderId="33" xfId="51" applyFont="1" applyFill="1" applyBorder="1" applyAlignment="1">
      <alignment horizontal="left" vertical="center"/>
    </xf>
    <xf numFmtId="0" fontId="17" fillId="0" borderId="19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left" vertical="center"/>
    </xf>
    <xf numFmtId="0" fontId="14" fillId="0" borderId="27" xfId="51" applyFont="1" applyFill="1" applyBorder="1" applyAlignment="1">
      <alignment horizontal="left" vertical="center"/>
    </xf>
    <xf numFmtId="0" fontId="14" fillId="0" borderId="34" xfId="51" applyFont="1" applyFill="1" applyBorder="1" applyAlignment="1">
      <alignment horizontal="left" vertical="center"/>
    </xf>
    <xf numFmtId="0" fontId="16" fillId="0" borderId="24" xfId="51" applyFont="1" applyFill="1" applyBorder="1" applyAlignment="1">
      <alignment horizontal="center" vertical="center"/>
    </xf>
    <xf numFmtId="49" fontId="16" fillId="0" borderId="24" xfId="51" applyNumberFormat="1" applyFont="1" applyFill="1" applyBorder="1" applyAlignment="1">
      <alignment vertical="center"/>
    </xf>
    <xf numFmtId="0" fontId="14" fillId="0" borderId="24" xfId="51" applyFont="1" applyFill="1" applyBorder="1" applyAlignment="1">
      <alignment horizontal="center" vertical="center"/>
    </xf>
    <xf numFmtId="0" fontId="16" fillId="0" borderId="35" xfId="51" applyFont="1" applyFill="1" applyBorder="1" applyAlignment="1">
      <alignment horizontal="center" vertical="center"/>
    </xf>
    <xf numFmtId="0" fontId="14" fillId="0" borderId="36" xfId="51" applyFont="1" applyFill="1" applyBorder="1" applyAlignment="1">
      <alignment horizontal="center" vertical="center"/>
    </xf>
    <xf numFmtId="0" fontId="16" fillId="0" borderId="36" xfId="51" applyFont="1" applyFill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14" fillId="0" borderId="38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center" vertical="center"/>
    </xf>
    <xf numFmtId="0" fontId="17" fillId="0" borderId="39" xfId="51" applyFont="1" applyFill="1" applyBorder="1" applyAlignment="1">
      <alignment horizontal="left" vertical="center"/>
    </xf>
    <xf numFmtId="0" fontId="14" fillId="0" borderId="35" xfId="51" applyFont="1" applyFill="1" applyBorder="1" applyAlignment="1">
      <alignment horizontal="left" vertical="center"/>
    </xf>
    <xf numFmtId="0" fontId="14" fillId="0" borderId="36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 wrapText="1"/>
    </xf>
    <xf numFmtId="0" fontId="12" fillId="0" borderId="37" xfId="51" applyFill="1" applyBorder="1" applyAlignment="1">
      <alignment horizontal="center" vertical="center"/>
    </xf>
    <xf numFmtId="0" fontId="12" fillId="0" borderId="39" xfId="51" applyFont="1" applyFill="1" applyBorder="1" applyAlignment="1">
      <alignment horizontal="left" vertical="center"/>
    </xf>
    <xf numFmtId="0" fontId="16" fillId="0" borderId="40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6" fillId="0" borderId="37" xfId="51" applyFont="1" applyFill="1" applyBorder="1" applyAlignment="1">
      <alignment horizontal="center" vertical="center"/>
    </xf>
    <xf numFmtId="0" fontId="10" fillId="3" borderId="2" xfId="52" applyFont="1" applyFill="1" applyBorder="1" applyAlignment="1" applyProtection="1">
      <alignment horizontal="center" vertical="center"/>
    </xf>
    <xf numFmtId="0" fontId="12" fillId="0" borderId="0" xfId="51" applyFont="1" applyAlignment="1">
      <alignment horizontal="left" vertical="center"/>
    </xf>
    <xf numFmtId="0" fontId="19" fillId="0" borderId="18" xfId="51" applyFont="1" applyBorder="1" applyAlignment="1">
      <alignment horizontal="center" vertical="top"/>
    </xf>
    <xf numFmtId="0" fontId="18" fillId="0" borderId="41" xfId="51" applyFont="1" applyBorder="1" applyAlignment="1">
      <alignment horizontal="left" vertical="center"/>
    </xf>
    <xf numFmtId="0" fontId="15" fillId="0" borderId="42" xfId="51" applyFont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7" fillId="0" borderId="42" xfId="51" applyFont="1" applyBorder="1" applyAlignment="1">
      <alignment horizontal="left" vertical="center"/>
    </xf>
    <xf numFmtId="0" fontId="17" fillId="0" borderId="19" xfId="51" applyFont="1" applyBorder="1" applyAlignment="1">
      <alignment horizontal="center" vertical="center"/>
    </xf>
    <xf numFmtId="0" fontId="17" fillId="0" borderId="20" xfId="51" applyFont="1" applyBorder="1" applyAlignment="1">
      <alignment horizontal="center" vertical="center"/>
    </xf>
    <xf numFmtId="0" fontId="17" fillId="0" borderId="35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8" fillId="0" borderId="20" xfId="51" applyFont="1" applyBorder="1" applyAlignment="1">
      <alignment horizontal="center" vertical="center"/>
    </xf>
    <xf numFmtId="0" fontId="18" fillId="0" borderId="35" xfId="51" applyFont="1" applyBorder="1" applyAlignment="1">
      <alignment horizontal="center" vertical="center"/>
    </xf>
    <xf numFmtId="0" fontId="17" fillId="0" borderId="21" xfId="51" applyFont="1" applyBorder="1" applyAlignment="1">
      <alignment horizontal="left" vertical="center"/>
    </xf>
    <xf numFmtId="0" fontId="15" fillId="0" borderId="22" xfId="51" applyFont="1" applyBorder="1" applyAlignment="1">
      <alignment horizontal="center" vertical="center"/>
    </xf>
    <xf numFmtId="0" fontId="15" fillId="0" borderId="36" xfId="51" applyFont="1" applyBorder="1" applyAlignment="1">
      <alignment horizontal="center" vertical="center"/>
    </xf>
    <xf numFmtId="0" fontId="17" fillId="0" borderId="22" xfId="51" applyFont="1" applyBorder="1" applyAlignment="1">
      <alignment horizontal="left" vertical="center"/>
    </xf>
    <xf numFmtId="14" fontId="15" fillId="0" borderId="22" xfId="51" applyNumberFormat="1" applyFont="1" applyBorder="1" applyAlignment="1">
      <alignment horizontal="center" vertical="center"/>
    </xf>
    <xf numFmtId="14" fontId="15" fillId="0" borderId="36" xfId="51" applyNumberFormat="1" applyFont="1" applyBorder="1" applyAlignment="1">
      <alignment horizontal="center" vertical="center"/>
    </xf>
    <xf numFmtId="0" fontId="17" fillId="0" borderId="21" xfId="51" applyFont="1" applyBorder="1" applyAlignment="1">
      <alignment vertical="center"/>
    </xf>
    <xf numFmtId="9" fontId="15" fillId="0" borderId="22" xfId="51" applyNumberFormat="1" applyFont="1" applyBorder="1" applyAlignment="1">
      <alignment horizontal="center" vertical="center"/>
    </xf>
    <xf numFmtId="0" fontId="15" fillId="0" borderId="22" xfId="51" applyFont="1" applyBorder="1" applyAlignment="1">
      <alignment vertical="center"/>
    </xf>
    <xf numFmtId="0" fontId="17" fillId="0" borderId="21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20" fillId="0" borderId="23" xfId="51" applyFont="1" applyBorder="1" applyAlignment="1">
      <alignment vertical="center"/>
    </xf>
    <xf numFmtId="0" fontId="15" fillId="0" borderId="24" xfId="51" applyFont="1" applyBorder="1" applyAlignment="1">
      <alignment horizontal="center" vertical="center"/>
    </xf>
    <xf numFmtId="0" fontId="15" fillId="0" borderId="37" xfId="51" applyFont="1" applyBorder="1" applyAlignment="1">
      <alignment horizontal="center" vertical="center"/>
    </xf>
    <xf numFmtId="0" fontId="17" fillId="0" borderId="23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14" fontId="15" fillId="0" borderId="24" xfId="51" applyNumberFormat="1" applyFont="1" applyBorder="1" applyAlignment="1">
      <alignment horizontal="center" vertical="center"/>
    </xf>
    <xf numFmtId="14" fontId="15" fillId="0" borderId="37" xfId="51" applyNumberFormat="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12" fillId="0" borderId="20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2" fillId="0" borderId="20" xfId="51" applyFont="1" applyBorder="1" applyAlignment="1">
      <alignment vertical="center"/>
    </xf>
    <xf numFmtId="0" fontId="17" fillId="0" borderId="20" xfId="51" applyFont="1" applyBorder="1" applyAlignment="1">
      <alignment vertical="center"/>
    </xf>
    <xf numFmtId="0" fontId="12" fillId="0" borderId="22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12" fillId="0" borderId="22" xfId="51" applyFont="1" applyBorder="1" applyAlignment="1">
      <alignment vertical="center"/>
    </xf>
    <xf numFmtId="0" fontId="17" fillId="0" borderId="22" xfId="51" applyFont="1" applyBorder="1" applyAlignment="1">
      <alignment vertical="center"/>
    </xf>
    <xf numFmtId="0" fontId="17" fillId="0" borderId="0" xfId="51" applyFont="1" applyBorder="1" applyAlignment="1">
      <alignment horizontal="left" vertical="center"/>
    </xf>
    <xf numFmtId="0" fontId="16" fillId="0" borderId="19" xfId="51" applyFont="1" applyBorder="1" applyAlignment="1">
      <alignment horizontal="left" vertical="center"/>
    </xf>
    <xf numFmtId="0" fontId="16" fillId="0" borderId="20" xfId="51" applyFont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16" fillId="0" borderId="34" xfId="51" applyFont="1" applyBorder="1" applyAlignment="1">
      <alignment horizontal="left" vertical="center"/>
    </xf>
    <xf numFmtId="0" fontId="16" fillId="0" borderId="27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horizontal="left" vertical="center"/>
    </xf>
    <xf numFmtId="0" fontId="17" fillId="0" borderId="23" xfId="51" applyFont="1" applyBorder="1" applyAlignment="1">
      <alignment horizontal="center" vertical="center"/>
    </xf>
    <xf numFmtId="0" fontId="17" fillId="0" borderId="24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5" fillId="0" borderId="31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18" fillId="0" borderId="43" xfId="51" applyFont="1" applyBorder="1" applyAlignment="1">
      <alignment vertical="center"/>
    </xf>
    <xf numFmtId="0" fontId="15" fillId="0" borderId="44" xfId="51" applyFont="1" applyBorder="1" applyAlignment="1">
      <alignment horizontal="center" vertical="center"/>
    </xf>
    <xf numFmtId="0" fontId="18" fillId="0" borderId="44" xfId="51" applyFont="1" applyBorder="1" applyAlignment="1">
      <alignment vertical="center"/>
    </xf>
    <xf numFmtId="0" fontId="15" fillId="0" borderId="44" xfId="51" applyFont="1" applyBorder="1" applyAlignment="1">
      <alignment vertical="center"/>
    </xf>
    <xf numFmtId="58" fontId="12" fillId="0" borderId="44" xfId="51" applyNumberFormat="1" applyFont="1" applyBorder="1" applyAlignment="1">
      <alignment vertical="center"/>
    </xf>
    <xf numFmtId="0" fontId="18" fillId="0" borderId="44" xfId="51" applyFont="1" applyBorder="1" applyAlignment="1">
      <alignment horizontal="center" vertical="center"/>
    </xf>
    <xf numFmtId="0" fontId="18" fillId="0" borderId="45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46" xfId="51" applyFont="1" applyFill="1" applyBorder="1" applyAlignment="1">
      <alignment horizontal="center" vertical="center"/>
    </xf>
    <xf numFmtId="0" fontId="18" fillId="0" borderId="47" xfId="51" applyFont="1" applyFill="1" applyBorder="1" applyAlignment="1">
      <alignment horizontal="center" vertical="center"/>
    </xf>
    <xf numFmtId="0" fontId="18" fillId="0" borderId="23" xfId="51" applyFont="1" applyFill="1" applyBorder="1" applyAlignment="1">
      <alignment horizontal="center" vertical="center"/>
    </xf>
    <xf numFmtId="0" fontId="18" fillId="0" borderId="24" xfId="51" applyFont="1" applyFill="1" applyBorder="1" applyAlignment="1">
      <alignment horizontal="center" vertical="center"/>
    </xf>
    <xf numFmtId="0" fontId="12" fillId="0" borderId="42" xfId="51" applyFont="1" applyBorder="1" applyAlignment="1">
      <alignment horizontal="center" vertical="center"/>
    </xf>
    <xf numFmtId="0" fontId="12" fillId="0" borderId="48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7" fillId="0" borderId="36" xfId="51" applyFont="1" applyBorder="1" applyAlignment="1">
      <alignment horizontal="center" vertical="center"/>
    </xf>
    <xf numFmtId="0" fontId="17" fillId="0" borderId="37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/>
    </xf>
    <xf numFmtId="0" fontId="14" fillId="0" borderId="20" xfId="51" applyFont="1" applyBorder="1" applyAlignment="1">
      <alignment horizontal="left" vertical="center"/>
    </xf>
    <xf numFmtId="0" fontId="14" fillId="0" borderId="35" xfId="51" applyFont="1" applyBorder="1" applyAlignment="1">
      <alignment horizontal="left" vertical="center"/>
    </xf>
    <xf numFmtId="0" fontId="14" fillId="0" borderId="27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14" fillId="0" borderId="39" xfId="51" applyFont="1" applyBorder="1" applyAlignment="1">
      <alignment horizontal="left" vertical="center"/>
    </xf>
    <xf numFmtId="0" fontId="15" fillId="0" borderId="37" xfId="51" applyFont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17" fillId="0" borderId="37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5" fillId="0" borderId="38" xfId="51" applyFont="1" applyFill="1" applyBorder="1" applyAlignment="1">
      <alignment horizontal="left" vertical="center"/>
    </xf>
    <xf numFmtId="0" fontId="15" fillId="0" borderId="39" xfId="51" applyFont="1" applyFill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5" fillId="0" borderId="49" xfId="51" applyFont="1" applyBorder="1" applyAlignment="1">
      <alignment horizontal="center" vertical="center"/>
    </xf>
    <xf numFmtId="0" fontId="18" fillId="0" borderId="50" xfId="51" applyFont="1" applyFill="1" applyBorder="1" applyAlignment="1">
      <alignment horizontal="left" vertical="center"/>
    </xf>
    <xf numFmtId="0" fontId="18" fillId="0" borderId="51" xfId="51" applyFont="1" applyFill="1" applyBorder="1" applyAlignment="1">
      <alignment horizontal="center" vertical="center"/>
    </xf>
    <xf numFmtId="0" fontId="18" fillId="0" borderId="37" xfId="5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left" vertical="center"/>
    </xf>
    <xf numFmtId="0" fontId="10" fillId="3" borderId="12" xfId="51" applyFont="1" applyFill="1" applyBorder="1" applyAlignment="1">
      <alignment horizontal="left" vertical="center"/>
    </xf>
    <xf numFmtId="0" fontId="12" fillId="0" borderId="0" xfId="51" applyFont="1" applyBorder="1" applyAlignment="1">
      <alignment horizontal="left" vertical="center"/>
    </xf>
    <xf numFmtId="0" fontId="21" fillId="0" borderId="18" xfId="51" applyFont="1" applyBorder="1" applyAlignment="1">
      <alignment horizontal="center" vertical="top"/>
    </xf>
    <xf numFmtId="14" fontId="15" fillId="0" borderId="22" xfId="51" applyNumberFormat="1" applyFont="1" applyBorder="1" applyAlignment="1">
      <alignment horizontal="center" vertical="center" wrapText="1"/>
    </xf>
    <xf numFmtId="14" fontId="15" fillId="0" borderId="36" xfId="51" applyNumberFormat="1" applyFont="1" applyBorder="1" applyAlignment="1">
      <alignment horizontal="center" vertical="center" wrapText="1"/>
    </xf>
    <xf numFmtId="0" fontId="15" fillId="0" borderId="27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7" fillId="0" borderId="52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12" fillId="0" borderId="47" xfId="51" applyFont="1" applyBorder="1" applyAlignment="1">
      <alignment horizontal="left" vertical="center"/>
    </xf>
    <xf numFmtId="0" fontId="15" fillId="0" borderId="47" xfId="51" applyFont="1" applyBorder="1" applyAlignment="1">
      <alignment horizontal="left" vertical="center"/>
    </xf>
    <xf numFmtId="0" fontId="12" fillId="0" borderId="47" xfId="51" applyFont="1" applyBorder="1" applyAlignment="1">
      <alignment vertical="center"/>
    </xf>
    <xf numFmtId="0" fontId="17" fillId="0" borderId="47" xfId="51" applyFont="1" applyBorder="1" applyAlignment="1">
      <alignment vertical="center"/>
    </xf>
    <xf numFmtId="0" fontId="17" fillId="0" borderId="46" xfId="51" applyFont="1" applyBorder="1" applyAlignment="1">
      <alignment horizontal="center" vertical="center"/>
    </xf>
    <xf numFmtId="0" fontId="15" fillId="0" borderId="47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12" fillId="0" borderId="47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7" fillId="0" borderId="32" xfId="51" applyFont="1" applyBorder="1" applyAlignment="1">
      <alignment horizontal="left" vertical="center" wrapText="1"/>
    </xf>
    <xf numFmtId="0" fontId="17" fillId="0" borderId="33" xfId="51" applyFont="1" applyBorder="1" applyAlignment="1">
      <alignment horizontal="left" vertical="center" wrapText="1"/>
    </xf>
    <xf numFmtId="0" fontId="17" fillId="0" borderId="46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22" fillId="0" borderId="53" xfId="51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9" fontId="15" fillId="0" borderId="31" xfId="51" applyNumberFormat="1" applyFont="1" applyBorder="1" applyAlignment="1">
      <alignment horizontal="left" vertical="center"/>
    </xf>
    <xf numFmtId="9" fontId="15" fillId="0" borderId="26" xfId="51" applyNumberFormat="1" applyFont="1" applyBorder="1" applyAlignment="1">
      <alignment horizontal="left" vertical="center"/>
    </xf>
    <xf numFmtId="9" fontId="15" fillId="0" borderId="32" xfId="51" applyNumberFormat="1" applyFont="1" applyBorder="1" applyAlignment="1">
      <alignment horizontal="left" vertical="center"/>
    </xf>
    <xf numFmtId="9" fontId="15" fillId="0" borderId="33" xfId="51" applyNumberFormat="1" applyFont="1" applyBorder="1" applyAlignment="1">
      <alignment horizontal="left" vertical="center"/>
    </xf>
    <xf numFmtId="0" fontId="14" fillId="0" borderId="46" xfId="51" applyFont="1" applyFill="1" applyBorder="1" applyAlignment="1">
      <alignment horizontal="left" vertical="center"/>
    </xf>
    <xf numFmtId="0" fontId="14" fillId="0" borderId="47" xfId="51" applyFont="1" applyFill="1" applyBorder="1" applyAlignment="1">
      <alignment horizontal="left" vertical="center"/>
    </xf>
    <xf numFmtId="0" fontId="14" fillId="0" borderId="54" xfId="51" applyFont="1" applyFill="1" applyBorder="1" applyAlignment="1">
      <alignment horizontal="left" vertical="center"/>
    </xf>
    <xf numFmtId="0" fontId="14" fillId="0" borderId="33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15" fillId="0" borderId="55" xfId="51" applyFont="1" applyFill="1" applyBorder="1" applyAlignment="1">
      <alignment horizontal="left" vertical="center"/>
    </xf>
    <xf numFmtId="0" fontId="15" fillId="0" borderId="56" xfId="51" applyFont="1" applyFill="1" applyBorder="1" applyAlignment="1">
      <alignment horizontal="left" vertical="center"/>
    </xf>
    <xf numFmtId="0" fontId="18" fillId="0" borderId="41" xfId="51" applyFont="1" applyBorder="1" applyAlignment="1">
      <alignment vertical="center"/>
    </xf>
    <xf numFmtId="0" fontId="23" fillId="0" borderId="44" xfId="51" applyFont="1" applyBorder="1" applyAlignment="1">
      <alignment horizontal="center" vertical="center"/>
    </xf>
    <xf numFmtId="0" fontId="18" fillId="0" borderId="42" xfId="51" applyFont="1" applyBorder="1" applyAlignment="1">
      <alignment vertical="center"/>
    </xf>
    <xf numFmtId="0" fontId="15" fillId="0" borderId="57" xfId="51" applyFont="1" applyBorder="1" applyAlignment="1">
      <alignment vertical="center"/>
    </xf>
    <xf numFmtId="0" fontId="18" fillId="0" borderId="57" xfId="51" applyFont="1" applyBorder="1" applyAlignment="1">
      <alignment vertical="center"/>
    </xf>
    <xf numFmtId="58" fontId="12" fillId="0" borderId="42" xfId="51" applyNumberFormat="1" applyFont="1" applyBorder="1" applyAlignment="1">
      <alignment vertical="center"/>
    </xf>
    <xf numFmtId="0" fontId="18" fillId="0" borderId="30" xfId="51" applyFont="1" applyBorder="1" applyAlignment="1">
      <alignment horizontal="center" vertical="center"/>
    </xf>
    <xf numFmtId="0" fontId="15" fillId="0" borderId="52" xfId="51" applyFont="1" applyFill="1" applyBorder="1" applyAlignment="1">
      <alignment horizontal="left" vertical="center"/>
    </xf>
    <xf numFmtId="0" fontId="15" fillId="0" borderId="30" xfId="51" applyFont="1" applyFill="1" applyBorder="1" applyAlignment="1">
      <alignment horizontal="left" vertical="center"/>
    </xf>
    <xf numFmtId="0" fontId="12" fillId="0" borderId="57" xfId="51" applyFont="1" applyBorder="1" applyAlignment="1">
      <alignment vertical="center"/>
    </xf>
    <xf numFmtId="0" fontId="17" fillId="0" borderId="58" xfId="51" applyFont="1" applyBorder="1" applyAlignment="1">
      <alignment horizontal="left" vertical="center"/>
    </xf>
    <xf numFmtId="0" fontId="18" fillId="0" borderId="50" xfId="51" applyFont="1" applyBorder="1" applyAlignment="1">
      <alignment horizontal="left" vertical="center"/>
    </xf>
    <xf numFmtId="0" fontId="15" fillId="0" borderId="51" xfId="51" applyFont="1" applyBorder="1" applyAlignment="1">
      <alignment horizontal="left" vertical="center"/>
    </xf>
    <xf numFmtId="0" fontId="17" fillId="0" borderId="0" xfId="51" applyFont="1" applyBorder="1" applyAlignment="1">
      <alignment vertical="center"/>
    </xf>
    <xf numFmtId="0" fontId="17" fillId="0" borderId="40" xfId="51" applyFont="1" applyBorder="1" applyAlignment="1">
      <alignment horizontal="left" vertical="center" wrapText="1"/>
    </xf>
    <xf numFmtId="0" fontId="17" fillId="0" borderId="51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 wrapText="1"/>
    </xf>
    <xf numFmtId="0" fontId="24" fillId="0" borderId="36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5" fillId="0" borderId="38" xfId="51" applyNumberFormat="1" applyFont="1" applyBorder="1" applyAlignment="1">
      <alignment horizontal="left" vertical="center"/>
    </xf>
    <xf numFmtId="9" fontId="15" fillId="0" borderId="40" xfId="51" applyNumberFormat="1" applyFont="1" applyBorder="1" applyAlignment="1">
      <alignment horizontal="left" vertical="center"/>
    </xf>
    <xf numFmtId="0" fontId="14" fillId="0" borderId="51" xfId="51" applyFont="1" applyFill="1" applyBorder="1" applyAlignment="1">
      <alignment horizontal="left" vertical="center"/>
    </xf>
    <xf numFmtId="0" fontId="14" fillId="0" borderId="40" xfId="51" applyFont="1" applyFill="1" applyBorder="1" applyAlignment="1">
      <alignment horizontal="left" vertical="center"/>
    </xf>
    <xf numFmtId="0" fontId="15" fillId="0" borderId="59" xfId="51" applyFont="1" applyFill="1" applyBorder="1" applyAlignment="1">
      <alignment horizontal="left" vertical="center"/>
    </xf>
    <xf numFmtId="0" fontId="18" fillId="0" borderId="60" xfId="51" applyFont="1" applyBorder="1" applyAlignment="1">
      <alignment horizontal="center" vertical="center"/>
    </xf>
    <xf numFmtId="0" fontId="15" fillId="0" borderId="57" xfId="51" applyFont="1" applyBorder="1" applyAlignment="1">
      <alignment horizontal="center" vertical="center"/>
    </xf>
    <xf numFmtId="0" fontId="15" fillId="0" borderId="58" xfId="51" applyFont="1" applyBorder="1" applyAlignment="1">
      <alignment horizontal="center" vertical="center"/>
    </xf>
    <xf numFmtId="0" fontId="15" fillId="0" borderId="58" xfId="51" applyFont="1" applyFill="1" applyBorder="1" applyAlignment="1">
      <alignment horizontal="left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6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6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78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485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485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2645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3145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0145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2745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0945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0945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2745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0945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5745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5745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4845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5745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51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52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52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363855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7045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4845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4845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52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51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51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7345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73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73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596900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596900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596900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48" customWidth="1"/>
    <col min="3" max="3" width="10.1666666666667" customWidth="1"/>
  </cols>
  <sheetData>
    <row r="1" ht="21" customHeight="1" spans="1:2">
      <c r="A1" s="349"/>
      <c r="B1" s="350" t="s">
        <v>0</v>
      </c>
    </row>
    <row r="2" spans="1:2">
      <c r="A2" s="9">
        <v>1</v>
      </c>
      <c r="B2" s="351" t="s">
        <v>1</v>
      </c>
    </row>
    <row r="3" spans="1:2">
      <c r="A3" s="9">
        <v>2</v>
      </c>
      <c r="B3" s="351" t="s">
        <v>2</v>
      </c>
    </row>
    <row r="4" spans="1:2">
      <c r="A4" s="9">
        <v>3</v>
      </c>
      <c r="B4" s="351" t="s">
        <v>3</v>
      </c>
    </row>
    <row r="5" spans="1:2">
      <c r="A5" s="9">
        <v>4</v>
      </c>
      <c r="B5" s="351" t="s">
        <v>4</v>
      </c>
    </row>
    <row r="6" spans="1:2">
      <c r="A6" s="9">
        <v>5</v>
      </c>
      <c r="B6" s="351" t="s">
        <v>5</v>
      </c>
    </row>
    <row r="7" spans="1:2">
      <c r="A7" s="9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9" customHeight="1" spans="1:2">
      <c r="A9" s="349"/>
      <c r="B9" s="354" t="s">
        <v>8</v>
      </c>
    </row>
    <row r="10" ht="16" customHeight="1" spans="1:2">
      <c r="A10" s="9">
        <v>1</v>
      </c>
      <c r="B10" s="355" t="s">
        <v>9</v>
      </c>
    </row>
    <row r="11" spans="1:2">
      <c r="A11" s="9">
        <v>2</v>
      </c>
      <c r="B11" s="351" t="s">
        <v>10</v>
      </c>
    </row>
    <row r="12" spans="1:2">
      <c r="A12" s="9">
        <v>3</v>
      </c>
      <c r="B12" s="353" t="s">
        <v>11</v>
      </c>
    </row>
    <row r="13" spans="1:2">
      <c r="A13" s="9">
        <v>4</v>
      </c>
      <c r="B13" s="351" t="s">
        <v>12</v>
      </c>
    </row>
    <row r="14" spans="1:2">
      <c r="A14" s="9">
        <v>5</v>
      </c>
      <c r="B14" s="351" t="s">
        <v>13</v>
      </c>
    </row>
    <row r="15" spans="1:2">
      <c r="A15" s="9">
        <v>6</v>
      </c>
      <c r="B15" s="351" t="s">
        <v>14</v>
      </c>
    </row>
    <row r="16" spans="1:2">
      <c r="A16" s="9">
        <v>7</v>
      </c>
      <c r="B16" s="351" t="s">
        <v>15</v>
      </c>
    </row>
    <row r="17" spans="1:2">
      <c r="A17" s="9">
        <v>8</v>
      </c>
      <c r="B17" s="351" t="s">
        <v>16</v>
      </c>
    </row>
    <row r="18" spans="1:2">
      <c r="A18" s="9">
        <v>9</v>
      </c>
      <c r="B18" s="351" t="s">
        <v>17</v>
      </c>
    </row>
    <row r="19" spans="1:2">
      <c r="A19" s="9"/>
      <c r="B19" s="351"/>
    </row>
    <row r="20" ht="20.4" spans="1:2">
      <c r="A20" s="349"/>
      <c r="B20" s="350" t="s">
        <v>18</v>
      </c>
    </row>
    <row r="21" spans="1:2">
      <c r="A21" s="9">
        <v>1</v>
      </c>
      <c r="B21" s="356" t="s">
        <v>19</v>
      </c>
    </row>
    <row r="22" spans="1:2">
      <c r="A22" s="9">
        <v>2</v>
      </c>
      <c r="B22" s="351" t="s">
        <v>20</v>
      </c>
    </row>
    <row r="23" spans="1:2">
      <c r="A23" s="9">
        <v>3</v>
      </c>
      <c r="B23" s="351" t="s">
        <v>21</v>
      </c>
    </row>
    <row r="24" spans="1:2">
      <c r="A24" s="9">
        <v>4</v>
      </c>
      <c r="B24" s="351" t="s">
        <v>22</v>
      </c>
    </row>
    <row r="25" spans="1:2">
      <c r="A25" s="9">
        <v>5</v>
      </c>
      <c r="B25" s="351" t="s">
        <v>23</v>
      </c>
    </row>
    <row r="26" spans="1:2">
      <c r="A26" s="9">
        <v>6</v>
      </c>
      <c r="B26" s="351" t="s">
        <v>24</v>
      </c>
    </row>
    <row r="27" customFormat="1" spans="1:2">
      <c r="A27" s="9">
        <v>7</v>
      </c>
      <c r="B27" s="351" t="s">
        <v>25</v>
      </c>
    </row>
    <row r="28" spans="1:2">
      <c r="A28" s="9"/>
      <c r="B28" s="351"/>
    </row>
    <row r="29" ht="20.4" spans="1:2">
      <c r="A29" s="349"/>
      <c r="B29" s="350" t="s">
        <v>26</v>
      </c>
    </row>
    <row r="30" spans="1:2">
      <c r="A30" s="9">
        <v>1</v>
      </c>
      <c r="B30" s="356" t="s">
        <v>27</v>
      </c>
    </row>
    <row r="31" spans="1:2">
      <c r="A31" s="9">
        <v>2</v>
      </c>
      <c r="B31" s="351" t="s">
        <v>28</v>
      </c>
    </row>
    <row r="32" spans="1:2">
      <c r="A32" s="9">
        <v>3</v>
      </c>
      <c r="B32" s="351" t="s">
        <v>29</v>
      </c>
    </row>
    <row r="33" ht="31.2" spans="1:2">
      <c r="A33" s="9">
        <v>4</v>
      </c>
      <c r="B33" s="351" t="s">
        <v>30</v>
      </c>
    </row>
    <row r="34" spans="1:2">
      <c r="A34" s="9">
        <v>5</v>
      </c>
      <c r="B34" s="351" t="s">
        <v>31</v>
      </c>
    </row>
    <row r="35" spans="1:2">
      <c r="A35" s="9">
        <v>6</v>
      </c>
      <c r="B35" s="351" t="s">
        <v>32</v>
      </c>
    </row>
    <row r="36" customFormat="1" spans="1:2">
      <c r="A36" s="9">
        <v>7</v>
      </c>
      <c r="B36" s="351" t="s">
        <v>33</v>
      </c>
    </row>
    <row r="37" spans="1:2">
      <c r="A37" s="9"/>
      <c r="B37" s="351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6" sqref="I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315</v>
      </c>
      <c r="H2" s="4"/>
      <c r="I2" s="4" t="s">
        <v>316</v>
      </c>
      <c r="J2" s="4"/>
      <c r="K2" s="6" t="s">
        <v>317</v>
      </c>
      <c r="L2" s="44" t="s">
        <v>318</v>
      </c>
      <c r="M2" s="17" t="s">
        <v>319</v>
      </c>
    </row>
    <row r="3" s="1" customFormat="1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45"/>
      <c r="M3" s="18"/>
    </row>
    <row r="4" s="37" customFormat="1" ht="48" spans="1:13">
      <c r="A4" s="38">
        <v>1</v>
      </c>
      <c r="B4" s="39" t="s">
        <v>295</v>
      </c>
      <c r="C4" s="40"/>
      <c r="D4" s="40"/>
      <c r="E4" s="41" t="s">
        <v>322</v>
      </c>
      <c r="F4" s="41" t="s">
        <v>323</v>
      </c>
      <c r="G4" s="42">
        <v>0</v>
      </c>
      <c r="H4" s="43">
        <v>0.01</v>
      </c>
      <c r="I4" s="43">
        <v>0.01</v>
      </c>
      <c r="J4" s="43">
        <v>0.02</v>
      </c>
      <c r="K4" s="41" t="s">
        <v>324</v>
      </c>
      <c r="L4" s="40" t="s">
        <v>67</v>
      </c>
      <c r="M4" s="40" t="s">
        <v>300</v>
      </c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325</v>
      </c>
      <c r="B12" s="12"/>
      <c r="C12" s="12"/>
      <c r="D12" s="12"/>
      <c r="E12" s="13"/>
      <c r="F12" s="14"/>
      <c r="G12" s="20"/>
      <c r="H12" s="11" t="s">
        <v>326</v>
      </c>
      <c r="I12" s="12"/>
      <c r="J12" s="12"/>
      <c r="K12" s="13"/>
      <c r="L12" s="46"/>
      <c r="M12" s="19"/>
    </row>
    <row r="13" ht="105" customHeight="1" spans="1:13">
      <c r="A13" s="15" t="s">
        <v>327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8" sqref="A18:W1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329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6" t="s">
        <v>330</v>
      </c>
      <c r="H2" s="27"/>
      <c r="I2" s="35"/>
      <c r="J2" s="26" t="s">
        <v>331</v>
      </c>
      <c r="K2" s="27"/>
      <c r="L2" s="35"/>
      <c r="M2" s="26" t="s">
        <v>332</v>
      </c>
      <c r="N2" s="27"/>
      <c r="O2" s="35"/>
      <c r="P2" s="26" t="s">
        <v>333</v>
      </c>
      <c r="Q2" s="27"/>
      <c r="R2" s="35"/>
      <c r="S2" s="27" t="s">
        <v>334</v>
      </c>
      <c r="T2" s="27"/>
      <c r="U2" s="35"/>
      <c r="V2" s="22" t="s">
        <v>335</v>
      </c>
      <c r="W2" s="22" t="s">
        <v>289</v>
      </c>
    </row>
    <row r="3" s="1" customFormat="1" spans="1:23">
      <c r="A3" s="7"/>
      <c r="B3" s="28"/>
      <c r="C3" s="28"/>
      <c r="D3" s="28"/>
      <c r="E3" s="28"/>
      <c r="F3" s="28"/>
      <c r="G3" s="4" t="s">
        <v>336</v>
      </c>
      <c r="H3" s="4" t="s">
        <v>68</v>
      </c>
      <c r="I3" s="4" t="s">
        <v>280</v>
      </c>
      <c r="J3" s="4" t="s">
        <v>336</v>
      </c>
      <c r="K3" s="4" t="s">
        <v>68</v>
      </c>
      <c r="L3" s="4" t="s">
        <v>280</v>
      </c>
      <c r="M3" s="4" t="s">
        <v>336</v>
      </c>
      <c r="N3" s="4" t="s">
        <v>68</v>
      </c>
      <c r="O3" s="4" t="s">
        <v>280</v>
      </c>
      <c r="P3" s="4" t="s">
        <v>336</v>
      </c>
      <c r="Q3" s="4" t="s">
        <v>68</v>
      </c>
      <c r="R3" s="4" t="s">
        <v>280</v>
      </c>
      <c r="S3" s="4" t="s">
        <v>336</v>
      </c>
      <c r="T3" s="4" t="s">
        <v>68</v>
      </c>
      <c r="U3" s="4" t="s">
        <v>280</v>
      </c>
      <c r="V3" s="36"/>
      <c r="W3" s="36"/>
    </row>
    <row r="4" spans="1:23">
      <c r="A4" s="29" t="s">
        <v>337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338</v>
      </c>
      <c r="H5" s="27"/>
      <c r="I5" s="35"/>
      <c r="J5" s="26" t="s">
        <v>339</v>
      </c>
      <c r="K5" s="27"/>
      <c r="L5" s="35"/>
      <c r="M5" s="26" t="s">
        <v>340</v>
      </c>
      <c r="N5" s="27"/>
      <c r="O5" s="35"/>
      <c r="P5" s="26" t="s">
        <v>341</v>
      </c>
      <c r="Q5" s="27"/>
      <c r="R5" s="35"/>
      <c r="S5" s="27" t="s">
        <v>342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336</v>
      </c>
      <c r="H6" s="4" t="s">
        <v>68</v>
      </c>
      <c r="I6" s="4" t="s">
        <v>280</v>
      </c>
      <c r="J6" s="4" t="s">
        <v>336</v>
      </c>
      <c r="K6" s="4" t="s">
        <v>68</v>
      </c>
      <c r="L6" s="4" t="s">
        <v>280</v>
      </c>
      <c r="M6" s="4" t="s">
        <v>336</v>
      </c>
      <c r="N6" s="4" t="s">
        <v>68</v>
      </c>
      <c r="O6" s="4" t="s">
        <v>280</v>
      </c>
      <c r="P6" s="4" t="s">
        <v>336</v>
      </c>
      <c r="Q6" s="4" t="s">
        <v>68</v>
      </c>
      <c r="R6" s="4" t="s">
        <v>280</v>
      </c>
      <c r="S6" s="4" t="s">
        <v>336</v>
      </c>
      <c r="T6" s="4" t="s">
        <v>68</v>
      </c>
      <c r="U6" s="4" t="s">
        <v>280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343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344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345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346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347</v>
      </c>
      <c r="B17" s="12"/>
      <c r="C17" s="12"/>
      <c r="D17" s="12"/>
      <c r="E17" s="13"/>
      <c r="F17" s="14"/>
      <c r="G17" s="20"/>
      <c r="H17" s="25"/>
      <c r="I17" s="25"/>
      <c r="J17" s="11" t="s">
        <v>348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2" customHeight="1" spans="1:23">
      <c r="A18" s="15" t="s">
        <v>349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351</v>
      </c>
      <c r="B2" s="22" t="s">
        <v>276</v>
      </c>
      <c r="C2" s="22" t="s">
        <v>277</v>
      </c>
      <c r="D2" s="22" t="s">
        <v>278</v>
      </c>
      <c r="E2" s="22" t="s">
        <v>279</v>
      </c>
      <c r="F2" s="22" t="s">
        <v>280</v>
      </c>
      <c r="G2" s="21" t="s">
        <v>352</v>
      </c>
      <c r="H2" s="21" t="s">
        <v>353</v>
      </c>
      <c r="I2" s="21" t="s">
        <v>354</v>
      </c>
      <c r="J2" s="21" t="s">
        <v>353</v>
      </c>
      <c r="K2" s="21" t="s">
        <v>355</v>
      </c>
      <c r="L2" s="21" t="s">
        <v>353</v>
      </c>
      <c r="M2" s="22" t="s">
        <v>335</v>
      </c>
      <c r="N2" s="22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351</v>
      </c>
      <c r="B4" s="24" t="s">
        <v>356</v>
      </c>
      <c r="C4" s="24" t="s">
        <v>336</v>
      </c>
      <c r="D4" s="24" t="s">
        <v>278</v>
      </c>
      <c r="E4" s="22" t="s">
        <v>279</v>
      </c>
      <c r="F4" s="22" t="s">
        <v>280</v>
      </c>
      <c r="G4" s="21" t="s">
        <v>352</v>
      </c>
      <c r="H4" s="21" t="s">
        <v>353</v>
      </c>
      <c r="I4" s="21" t="s">
        <v>354</v>
      </c>
      <c r="J4" s="21" t="s">
        <v>353</v>
      </c>
      <c r="K4" s="21" t="s">
        <v>355</v>
      </c>
      <c r="L4" s="21" t="s">
        <v>353</v>
      </c>
      <c r="M4" s="22" t="s">
        <v>335</v>
      </c>
      <c r="N4" s="22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347</v>
      </c>
      <c r="B11" s="12"/>
      <c r="C11" s="12"/>
      <c r="D11" s="13"/>
      <c r="E11" s="14"/>
      <c r="F11" s="25"/>
      <c r="G11" s="20"/>
      <c r="H11" s="25"/>
      <c r="I11" s="11" t="s">
        <v>348</v>
      </c>
      <c r="J11" s="12"/>
      <c r="K11" s="12"/>
      <c r="L11" s="12"/>
      <c r="M11" s="12"/>
      <c r="N11" s="19"/>
    </row>
    <row r="12" ht="53" customHeight="1" spans="1:14">
      <c r="A12" s="15" t="s">
        <v>357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20" sqref="I20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329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335</v>
      </c>
      <c r="L2" s="5" t="s">
        <v>289</v>
      </c>
    </row>
    <row r="3" spans="1:12">
      <c r="A3" s="9" t="s">
        <v>337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343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344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345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346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347</v>
      </c>
      <c r="B11" s="12"/>
      <c r="C11" s="12"/>
      <c r="D11" s="12"/>
      <c r="E11" s="13"/>
      <c r="F11" s="14"/>
      <c r="G11" s="20"/>
      <c r="H11" s="11" t="s">
        <v>348</v>
      </c>
      <c r="I11" s="12"/>
      <c r="J11" s="12"/>
      <c r="K11" s="12"/>
      <c r="L11" s="19"/>
    </row>
    <row r="12" ht="69" customHeight="1" spans="1:12">
      <c r="A12" s="15" t="s">
        <v>363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275</v>
      </c>
      <c r="B2" s="5" t="s">
        <v>280</v>
      </c>
      <c r="C2" s="5" t="s">
        <v>336</v>
      </c>
      <c r="D2" s="5" t="s">
        <v>278</v>
      </c>
      <c r="E2" s="5" t="s">
        <v>279</v>
      </c>
      <c r="F2" s="4" t="s">
        <v>365</v>
      </c>
      <c r="G2" s="4" t="s">
        <v>316</v>
      </c>
      <c r="H2" s="6" t="s">
        <v>317</v>
      </c>
      <c r="I2" s="17" t="s">
        <v>319</v>
      </c>
    </row>
    <row r="3" s="1" customFormat="1" spans="1:9">
      <c r="A3" s="4"/>
      <c r="B3" s="7"/>
      <c r="C3" s="7"/>
      <c r="D3" s="7"/>
      <c r="E3" s="7"/>
      <c r="F3" s="4" t="s">
        <v>366</v>
      </c>
      <c r="G3" s="4" t="s">
        <v>320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347</v>
      </c>
      <c r="B12" s="12"/>
      <c r="C12" s="12"/>
      <c r="D12" s="13"/>
      <c r="E12" s="14"/>
      <c r="F12" s="11" t="s">
        <v>348</v>
      </c>
      <c r="G12" s="12"/>
      <c r="H12" s="13"/>
      <c r="I12" s="19"/>
    </row>
    <row r="13" ht="44" customHeight="1" spans="1:9">
      <c r="A13" s="15" t="s">
        <v>367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27" t="s">
        <v>35</v>
      </c>
      <c r="C2" s="328"/>
      <c r="D2" s="328"/>
      <c r="E2" s="328"/>
      <c r="F2" s="328"/>
      <c r="G2" s="328"/>
      <c r="H2" s="328"/>
      <c r="I2" s="342"/>
    </row>
    <row r="3" ht="28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43"/>
    </row>
    <row r="4" ht="28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5" t="s">
        <v>41</v>
      </c>
      <c r="G4" s="335" t="s">
        <v>42</v>
      </c>
      <c r="H4" s="330" t="s">
        <v>41</v>
      </c>
      <c r="I4" s="344" t="s">
        <v>42</v>
      </c>
    </row>
    <row r="5" ht="28" customHeight="1" spans="2:9">
      <c r="B5" s="336" t="s">
        <v>43</v>
      </c>
      <c r="C5" s="9">
        <v>13</v>
      </c>
      <c r="D5" s="9">
        <v>0</v>
      </c>
      <c r="E5" s="9">
        <v>1</v>
      </c>
      <c r="F5" s="337">
        <v>0</v>
      </c>
      <c r="G5" s="337">
        <v>1</v>
      </c>
      <c r="H5" s="9">
        <v>1</v>
      </c>
      <c r="I5" s="345">
        <v>2</v>
      </c>
    </row>
    <row r="6" ht="28" customHeight="1" spans="2:9">
      <c r="B6" s="336" t="s">
        <v>44</v>
      </c>
      <c r="C6" s="9">
        <v>20</v>
      </c>
      <c r="D6" s="9">
        <v>0</v>
      </c>
      <c r="E6" s="9">
        <v>1</v>
      </c>
      <c r="F6" s="337">
        <v>1</v>
      </c>
      <c r="G6" s="337">
        <v>2</v>
      </c>
      <c r="H6" s="9">
        <v>2</v>
      </c>
      <c r="I6" s="345">
        <v>3</v>
      </c>
    </row>
    <row r="7" ht="28" customHeight="1" spans="2:9">
      <c r="B7" s="336" t="s">
        <v>45</v>
      </c>
      <c r="C7" s="9">
        <v>32</v>
      </c>
      <c r="D7" s="9">
        <v>0</v>
      </c>
      <c r="E7" s="9">
        <v>1</v>
      </c>
      <c r="F7" s="337">
        <v>2</v>
      </c>
      <c r="G7" s="337">
        <v>3</v>
      </c>
      <c r="H7" s="9">
        <v>3</v>
      </c>
      <c r="I7" s="345">
        <v>4</v>
      </c>
    </row>
    <row r="8" ht="28" customHeight="1" spans="2:9">
      <c r="B8" s="336" t="s">
        <v>46</v>
      </c>
      <c r="C8" s="9">
        <v>50</v>
      </c>
      <c r="D8" s="9">
        <v>1</v>
      </c>
      <c r="E8" s="9">
        <v>2</v>
      </c>
      <c r="F8" s="337">
        <v>3</v>
      </c>
      <c r="G8" s="337">
        <v>4</v>
      </c>
      <c r="H8" s="9">
        <v>5</v>
      </c>
      <c r="I8" s="345">
        <v>6</v>
      </c>
    </row>
    <row r="9" ht="28" customHeight="1" spans="2:9">
      <c r="B9" s="336" t="s">
        <v>47</v>
      </c>
      <c r="C9" s="9">
        <v>80</v>
      </c>
      <c r="D9" s="9">
        <v>2</v>
      </c>
      <c r="E9" s="9">
        <v>3</v>
      </c>
      <c r="F9" s="337">
        <v>5</v>
      </c>
      <c r="G9" s="337">
        <v>6</v>
      </c>
      <c r="H9" s="9">
        <v>7</v>
      </c>
      <c r="I9" s="345">
        <v>8</v>
      </c>
    </row>
    <row r="10" ht="28" customHeight="1" spans="2:9">
      <c r="B10" s="336" t="s">
        <v>48</v>
      </c>
      <c r="C10" s="9">
        <v>125</v>
      </c>
      <c r="D10" s="9">
        <v>3</v>
      </c>
      <c r="E10" s="9">
        <v>4</v>
      </c>
      <c r="F10" s="337">
        <v>7</v>
      </c>
      <c r="G10" s="337">
        <v>8</v>
      </c>
      <c r="H10" s="9">
        <v>10</v>
      </c>
      <c r="I10" s="345">
        <v>11</v>
      </c>
    </row>
    <row r="11" ht="28" customHeight="1" spans="2:9">
      <c r="B11" s="336" t="s">
        <v>49</v>
      </c>
      <c r="C11" s="9">
        <v>200</v>
      </c>
      <c r="D11" s="9">
        <v>5</v>
      </c>
      <c r="E11" s="9">
        <v>6</v>
      </c>
      <c r="F11" s="337">
        <v>10</v>
      </c>
      <c r="G11" s="337">
        <v>11</v>
      </c>
      <c r="H11" s="9">
        <v>14</v>
      </c>
      <c r="I11" s="345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51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58" customWidth="1"/>
    <col min="2" max="9" width="10.3333333333333" style="158"/>
    <col min="10" max="10" width="8.83333333333333" style="158" customWidth="1"/>
    <col min="11" max="11" width="12" style="158" customWidth="1"/>
    <col min="12" max="16384" width="10.3333333333333" style="158"/>
  </cols>
  <sheetData>
    <row r="1" ht="21.1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6.3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235" t="s">
        <v>58</v>
      </c>
      <c r="J2" s="235"/>
      <c r="K2" s="236"/>
    </row>
    <row r="3" ht="15.6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.6" spans="1:11">
      <c r="A4" s="170" t="s">
        <v>62</v>
      </c>
      <c r="B4" s="195" t="s">
        <v>63</v>
      </c>
      <c r="C4" s="237"/>
      <c r="D4" s="170" t="s">
        <v>64</v>
      </c>
      <c r="E4" s="173"/>
      <c r="F4" s="262">
        <v>45021</v>
      </c>
      <c r="G4" s="263"/>
      <c r="H4" s="170" t="s">
        <v>65</v>
      </c>
      <c r="I4" s="173"/>
      <c r="J4" s="195" t="s">
        <v>66</v>
      </c>
      <c r="K4" s="237" t="s">
        <v>67</v>
      </c>
    </row>
    <row r="5" ht="15.6" spans="1:11">
      <c r="A5" s="176" t="s">
        <v>68</v>
      </c>
      <c r="B5" s="195" t="s">
        <v>69</v>
      </c>
      <c r="C5" s="237"/>
      <c r="D5" s="170" t="s">
        <v>70</v>
      </c>
      <c r="E5" s="173"/>
      <c r="F5" s="174">
        <v>44967</v>
      </c>
      <c r="G5" s="175"/>
      <c r="H5" s="170" t="s">
        <v>71</v>
      </c>
      <c r="I5" s="173"/>
      <c r="J5" s="195" t="s">
        <v>66</v>
      </c>
      <c r="K5" s="237" t="s">
        <v>67</v>
      </c>
    </row>
    <row r="6" ht="15.6" spans="1:11">
      <c r="A6" s="170" t="s">
        <v>72</v>
      </c>
      <c r="B6" s="171">
        <v>1</v>
      </c>
      <c r="C6" s="172">
        <v>5</v>
      </c>
      <c r="D6" s="176" t="s">
        <v>73</v>
      </c>
      <c r="E6" s="197"/>
      <c r="F6" s="174"/>
      <c r="G6" s="175"/>
      <c r="H6" s="170" t="s">
        <v>74</v>
      </c>
      <c r="I6" s="173"/>
      <c r="J6" s="195" t="s">
        <v>66</v>
      </c>
      <c r="K6" s="237" t="s">
        <v>67</v>
      </c>
    </row>
    <row r="7" ht="15.6" spans="1:11">
      <c r="A7" s="170" t="s">
        <v>75</v>
      </c>
      <c r="B7" s="264">
        <v>72</v>
      </c>
      <c r="C7" s="265"/>
      <c r="D7" s="176" t="s">
        <v>76</v>
      </c>
      <c r="E7" s="196"/>
      <c r="F7" s="174"/>
      <c r="G7" s="175"/>
      <c r="H7" s="170" t="s">
        <v>77</v>
      </c>
      <c r="I7" s="173"/>
      <c r="J7" s="195" t="s">
        <v>66</v>
      </c>
      <c r="K7" s="237" t="s">
        <v>67</v>
      </c>
    </row>
    <row r="8" ht="16.35" spans="1:11">
      <c r="A8" s="181" t="s">
        <v>78</v>
      </c>
      <c r="B8" s="182"/>
      <c r="C8" s="183"/>
      <c r="D8" s="184" t="s">
        <v>79</v>
      </c>
      <c r="E8" s="185"/>
      <c r="F8" s="186"/>
      <c r="G8" s="187"/>
      <c r="H8" s="184" t="s">
        <v>80</v>
      </c>
      <c r="I8" s="185"/>
      <c r="J8" s="206" t="s">
        <v>66</v>
      </c>
      <c r="K8" s="246" t="s">
        <v>67</v>
      </c>
    </row>
    <row r="9" ht="16.35" spans="1:11">
      <c r="A9" s="266" t="s">
        <v>81</v>
      </c>
      <c r="B9" s="267"/>
      <c r="C9" s="267"/>
      <c r="D9" s="267"/>
      <c r="E9" s="267"/>
      <c r="F9" s="267"/>
      <c r="G9" s="267"/>
      <c r="H9" s="267"/>
      <c r="I9" s="267"/>
      <c r="J9" s="267"/>
      <c r="K9" s="308"/>
    </row>
    <row r="10" ht="16.35" spans="1:11">
      <c r="A10" s="268" t="s">
        <v>82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09"/>
    </row>
    <row r="11" ht="15.6" spans="1:11">
      <c r="A11" s="270" t="s">
        <v>83</v>
      </c>
      <c r="B11" s="271" t="s">
        <v>84</v>
      </c>
      <c r="C11" s="272" t="s">
        <v>85</v>
      </c>
      <c r="D11" s="273"/>
      <c r="E11" s="274" t="s">
        <v>86</v>
      </c>
      <c r="F11" s="271" t="s">
        <v>84</v>
      </c>
      <c r="G11" s="272" t="s">
        <v>85</v>
      </c>
      <c r="H11" s="272" t="s">
        <v>87</v>
      </c>
      <c r="I11" s="274" t="s">
        <v>88</v>
      </c>
      <c r="J11" s="271" t="s">
        <v>84</v>
      </c>
      <c r="K11" s="310" t="s">
        <v>85</v>
      </c>
    </row>
    <row r="12" ht="15.6" spans="1:11">
      <c r="A12" s="176" t="s">
        <v>89</v>
      </c>
      <c r="B12" s="194" t="s">
        <v>84</v>
      </c>
      <c r="C12" s="195" t="s">
        <v>85</v>
      </c>
      <c r="D12" s="196"/>
      <c r="E12" s="197" t="s">
        <v>90</v>
      </c>
      <c r="F12" s="194" t="s">
        <v>84</v>
      </c>
      <c r="G12" s="195" t="s">
        <v>85</v>
      </c>
      <c r="H12" s="195" t="s">
        <v>87</v>
      </c>
      <c r="I12" s="197" t="s">
        <v>91</v>
      </c>
      <c r="J12" s="194" t="s">
        <v>84</v>
      </c>
      <c r="K12" s="237" t="s">
        <v>85</v>
      </c>
    </row>
    <row r="13" ht="15.6" spans="1:11">
      <c r="A13" s="176" t="s">
        <v>92</v>
      </c>
      <c r="B13" s="194" t="s">
        <v>84</v>
      </c>
      <c r="C13" s="195" t="s">
        <v>85</v>
      </c>
      <c r="D13" s="196"/>
      <c r="E13" s="197" t="s">
        <v>93</v>
      </c>
      <c r="F13" s="195" t="s">
        <v>94</v>
      </c>
      <c r="G13" s="195" t="s">
        <v>95</v>
      </c>
      <c r="H13" s="195" t="s">
        <v>87</v>
      </c>
      <c r="I13" s="197" t="s">
        <v>96</v>
      </c>
      <c r="J13" s="194" t="s">
        <v>84</v>
      </c>
      <c r="K13" s="237" t="s">
        <v>85</v>
      </c>
    </row>
    <row r="14" ht="16.35" spans="1:11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9"/>
    </row>
    <row r="15" ht="16.35" spans="1:11">
      <c r="A15" s="268" t="s">
        <v>98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09"/>
    </row>
    <row r="16" ht="15.6" spans="1:11">
      <c r="A16" s="275" t="s">
        <v>99</v>
      </c>
      <c r="B16" s="272" t="s">
        <v>94</v>
      </c>
      <c r="C16" s="272" t="s">
        <v>95</v>
      </c>
      <c r="D16" s="276"/>
      <c r="E16" s="277" t="s">
        <v>100</v>
      </c>
      <c r="F16" s="272" t="s">
        <v>94</v>
      </c>
      <c r="G16" s="272" t="s">
        <v>95</v>
      </c>
      <c r="H16" s="278"/>
      <c r="I16" s="277" t="s">
        <v>101</v>
      </c>
      <c r="J16" s="272" t="s">
        <v>94</v>
      </c>
      <c r="K16" s="310" t="s">
        <v>95</v>
      </c>
    </row>
    <row r="17" customHeight="1" spans="1:22">
      <c r="A17" s="179" t="s">
        <v>102</v>
      </c>
      <c r="B17" s="195" t="s">
        <v>94</v>
      </c>
      <c r="C17" s="195" t="s">
        <v>95</v>
      </c>
      <c r="D17" s="171"/>
      <c r="E17" s="212" t="s">
        <v>103</v>
      </c>
      <c r="F17" s="195" t="s">
        <v>94</v>
      </c>
      <c r="G17" s="195" t="s">
        <v>95</v>
      </c>
      <c r="H17" s="279"/>
      <c r="I17" s="212" t="s">
        <v>104</v>
      </c>
      <c r="J17" s="195" t="s">
        <v>94</v>
      </c>
      <c r="K17" s="237" t="s">
        <v>95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80" t="s">
        <v>105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2"/>
    </row>
    <row r="19" s="260" customFormat="1" ht="18" customHeight="1" spans="1:11">
      <c r="A19" s="268" t="s">
        <v>106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09"/>
    </row>
    <row r="20" customHeight="1" spans="1:11">
      <c r="A20" s="282" t="s">
        <v>107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3"/>
    </row>
    <row r="21" ht="21.75" customHeight="1" spans="1:11">
      <c r="A21" s="284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/>
      <c r="H21" s="212"/>
      <c r="I21" s="212"/>
      <c r="J21" s="212"/>
      <c r="K21" s="249" t="s">
        <v>114</v>
      </c>
    </row>
    <row r="22" customHeight="1" spans="1:11">
      <c r="A22" s="180" t="s">
        <v>115</v>
      </c>
      <c r="B22" s="177">
        <v>1</v>
      </c>
      <c r="C22" s="177">
        <v>1</v>
      </c>
      <c r="D22" s="177">
        <v>1</v>
      </c>
      <c r="E22" s="177">
        <v>1</v>
      </c>
      <c r="F22" s="177">
        <v>1</v>
      </c>
      <c r="G22" s="177"/>
      <c r="H22" s="177"/>
      <c r="I22" s="177"/>
      <c r="J22" s="177"/>
      <c r="K22" s="314"/>
    </row>
    <row r="23" customHeight="1" spans="1:11">
      <c r="A23" s="180"/>
      <c r="B23" s="177"/>
      <c r="C23" s="177"/>
      <c r="D23" s="177"/>
      <c r="E23" s="177"/>
      <c r="F23" s="177"/>
      <c r="G23" s="177"/>
      <c r="H23" s="177"/>
      <c r="I23" s="177"/>
      <c r="J23" s="177"/>
      <c r="K23" s="315"/>
    </row>
    <row r="24" customHeight="1" spans="1:11">
      <c r="A24" s="180"/>
      <c r="B24" s="177"/>
      <c r="C24" s="177"/>
      <c r="D24" s="177"/>
      <c r="E24" s="177"/>
      <c r="F24" s="177"/>
      <c r="G24" s="177"/>
      <c r="H24" s="177"/>
      <c r="I24" s="177"/>
      <c r="J24" s="177"/>
      <c r="K24" s="315"/>
    </row>
    <row r="25" customHeight="1" spans="1:11">
      <c r="A25" s="180"/>
      <c r="B25" s="177"/>
      <c r="C25" s="177"/>
      <c r="D25" s="177"/>
      <c r="E25" s="177"/>
      <c r="F25" s="177"/>
      <c r="G25" s="177"/>
      <c r="H25" s="177"/>
      <c r="I25" s="177"/>
      <c r="J25" s="177"/>
      <c r="K25" s="316"/>
    </row>
    <row r="26" customHeight="1" spans="1:11">
      <c r="A26" s="180"/>
      <c r="B26" s="177"/>
      <c r="C26" s="177"/>
      <c r="D26" s="177"/>
      <c r="E26" s="177"/>
      <c r="F26" s="177"/>
      <c r="G26" s="177"/>
      <c r="H26" s="177"/>
      <c r="I26" s="177"/>
      <c r="J26" s="177"/>
      <c r="K26" s="316"/>
    </row>
    <row r="27" customHeight="1" spans="1:11">
      <c r="A27" s="180"/>
      <c r="B27" s="177"/>
      <c r="C27" s="177"/>
      <c r="D27" s="177"/>
      <c r="E27" s="177"/>
      <c r="F27" s="177"/>
      <c r="G27" s="177"/>
      <c r="H27" s="177"/>
      <c r="I27" s="177"/>
      <c r="J27" s="177"/>
      <c r="K27" s="316"/>
    </row>
    <row r="28" customHeight="1" spans="1:11">
      <c r="A28" s="180"/>
      <c r="B28" s="177"/>
      <c r="C28" s="177"/>
      <c r="D28" s="177"/>
      <c r="E28" s="177"/>
      <c r="F28" s="177"/>
      <c r="G28" s="177"/>
      <c r="H28" s="177"/>
      <c r="I28" s="177"/>
      <c r="J28" s="177"/>
      <c r="K28" s="316"/>
    </row>
    <row r="29" ht="18" customHeight="1" spans="1:11">
      <c r="A29" s="285" t="s">
        <v>116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7"/>
    </row>
    <row r="30" ht="18.75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18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9"/>
    </row>
    <row r="32" ht="18" customHeight="1" spans="1:11">
      <c r="A32" s="285" t="s">
        <v>117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17"/>
    </row>
    <row r="33" ht="15.6" spans="1:11">
      <c r="A33" s="291" t="s">
        <v>118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0"/>
    </row>
    <row r="34" ht="16.35" spans="1:11">
      <c r="A34" s="97" t="s">
        <v>119</v>
      </c>
      <c r="B34" s="98"/>
      <c r="C34" s="195" t="s">
        <v>66</v>
      </c>
      <c r="D34" s="195" t="s">
        <v>67</v>
      </c>
      <c r="E34" s="293" t="s">
        <v>120</v>
      </c>
      <c r="F34" s="294"/>
      <c r="G34" s="294"/>
      <c r="H34" s="294"/>
      <c r="I34" s="294"/>
      <c r="J34" s="294"/>
      <c r="K34" s="321"/>
    </row>
    <row r="35" ht="16.35" spans="1:11">
      <c r="A35" s="295" t="s">
        <v>121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5.6" spans="1:11">
      <c r="A36" s="296" t="s">
        <v>122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2"/>
    </row>
    <row r="37" ht="15.6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2"/>
    </row>
    <row r="38" ht="15.6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2"/>
    </row>
    <row r="39" ht="15.6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2"/>
    </row>
    <row r="40" ht="15.6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2"/>
    </row>
    <row r="41" ht="15.6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2"/>
    </row>
    <row r="42" ht="15.6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2"/>
    </row>
    <row r="43" ht="16.35" spans="1:11">
      <c r="A43" s="214" t="s">
        <v>123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50"/>
    </row>
    <row r="44" ht="16.35" spans="1:11">
      <c r="A44" s="268" t="s">
        <v>124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09"/>
    </row>
    <row r="45" ht="15.6" spans="1:11">
      <c r="A45" s="275" t="s">
        <v>125</v>
      </c>
      <c r="B45" s="272" t="s">
        <v>94</v>
      </c>
      <c r="C45" s="272" t="s">
        <v>95</v>
      </c>
      <c r="D45" s="272" t="s">
        <v>87</v>
      </c>
      <c r="E45" s="277" t="s">
        <v>126</v>
      </c>
      <c r="F45" s="272" t="s">
        <v>94</v>
      </c>
      <c r="G45" s="272" t="s">
        <v>95</v>
      </c>
      <c r="H45" s="272" t="s">
        <v>87</v>
      </c>
      <c r="I45" s="277" t="s">
        <v>127</v>
      </c>
      <c r="J45" s="272" t="s">
        <v>94</v>
      </c>
      <c r="K45" s="310" t="s">
        <v>95</v>
      </c>
    </row>
    <row r="46" ht="15.6" spans="1:11">
      <c r="A46" s="179" t="s">
        <v>86</v>
      </c>
      <c r="B46" s="195" t="s">
        <v>94</v>
      </c>
      <c r="C46" s="195" t="s">
        <v>95</v>
      </c>
      <c r="D46" s="195" t="s">
        <v>87</v>
      </c>
      <c r="E46" s="212" t="s">
        <v>93</v>
      </c>
      <c r="F46" s="195" t="s">
        <v>94</v>
      </c>
      <c r="G46" s="195" t="s">
        <v>95</v>
      </c>
      <c r="H46" s="195" t="s">
        <v>87</v>
      </c>
      <c r="I46" s="212" t="s">
        <v>104</v>
      </c>
      <c r="J46" s="195" t="s">
        <v>94</v>
      </c>
      <c r="K46" s="237" t="s">
        <v>95</v>
      </c>
    </row>
    <row r="47" ht="16.35" spans="1:11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9"/>
    </row>
    <row r="48" ht="16.35" spans="1:11">
      <c r="A48" s="295" t="s">
        <v>128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6.35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322"/>
    </row>
    <row r="50" ht="16.35" spans="1:11">
      <c r="A50" s="298" t="s">
        <v>129</v>
      </c>
      <c r="B50" s="299" t="s">
        <v>130</v>
      </c>
      <c r="C50" s="299"/>
      <c r="D50" s="300" t="s">
        <v>131</v>
      </c>
      <c r="E50" s="301"/>
      <c r="F50" s="302" t="s">
        <v>132</v>
      </c>
      <c r="G50" s="303" t="s">
        <v>133</v>
      </c>
      <c r="H50" s="304" t="s">
        <v>134</v>
      </c>
      <c r="I50" s="323"/>
      <c r="J50" s="324" t="s">
        <v>135</v>
      </c>
      <c r="K50" s="325"/>
    </row>
    <row r="51" ht="16.35" spans="1:11">
      <c r="A51" s="295" t="s">
        <v>136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6.3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26"/>
    </row>
    <row r="53" ht="16.35" spans="1:11">
      <c r="A53" s="298" t="s">
        <v>129</v>
      </c>
      <c r="B53" s="299" t="s">
        <v>130</v>
      </c>
      <c r="C53" s="299"/>
      <c r="D53" s="300" t="s">
        <v>131</v>
      </c>
      <c r="E53" s="307"/>
      <c r="F53" s="302" t="s">
        <v>137</v>
      </c>
      <c r="G53" s="303"/>
      <c r="H53" s="304" t="s">
        <v>134</v>
      </c>
      <c r="I53" s="323"/>
      <c r="J53" s="324" t="s">
        <v>135</v>
      </c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K13" sqref="K13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3" customWidth="1"/>
    <col min="9" max="9" width="17" style="53" customWidth="1"/>
    <col min="10" max="10" width="18.5" style="53" customWidth="1"/>
    <col min="11" max="11" width="16.6666666666667" style="53" customWidth="1"/>
    <col min="12" max="12" width="14.1666666666667" style="53" customWidth="1"/>
    <col min="13" max="13" width="16.3333333333333" style="53" customWidth="1"/>
    <col min="14" max="16384" width="9" style="53"/>
  </cols>
  <sheetData>
    <row r="1" ht="30" customHeight="1" spans="1:13">
      <c r="A1" s="54" t="s">
        <v>138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3">
      <c r="A2" s="56" t="s">
        <v>62</v>
      </c>
      <c r="B2" s="56" t="str">
        <f>首期!B4</f>
        <v>TAEEFK92952 </v>
      </c>
      <c r="C2" s="56"/>
      <c r="D2" s="58" t="s">
        <v>68</v>
      </c>
      <c r="E2" s="59" t="str">
        <f>首期!B5</f>
        <v>女式外套</v>
      </c>
      <c r="F2" s="59"/>
      <c r="G2" s="60"/>
      <c r="H2" s="61" t="s">
        <v>57</v>
      </c>
      <c r="I2" s="59" t="s">
        <v>58</v>
      </c>
      <c r="J2" s="59"/>
      <c r="K2" s="59"/>
      <c r="L2" s="59"/>
      <c r="M2" s="259"/>
    </row>
    <row r="3" ht="29" customHeight="1" spans="1:13">
      <c r="A3" s="62" t="s">
        <v>139</v>
      </c>
      <c r="B3" s="258" t="s">
        <v>140</v>
      </c>
      <c r="C3" s="258"/>
      <c r="D3" s="258"/>
      <c r="E3" s="258"/>
      <c r="F3" s="258"/>
      <c r="G3" s="64"/>
      <c r="H3" s="65" t="s">
        <v>141</v>
      </c>
      <c r="I3" s="65"/>
      <c r="J3" s="65"/>
      <c r="K3" s="65"/>
      <c r="L3" s="65"/>
      <c r="M3" s="73"/>
    </row>
    <row r="4" ht="29" customHeight="1" spans="1:13">
      <c r="A4" s="62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4"/>
      <c r="H4" s="157" t="s">
        <v>142</v>
      </c>
      <c r="I4" s="157" t="s">
        <v>143</v>
      </c>
      <c r="J4" s="157"/>
      <c r="K4" s="157"/>
      <c r="L4" s="157"/>
      <c r="M4" s="74"/>
    </row>
    <row r="5" ht="29" customHeight="1" spans="1:13">
      <c r="A5" s="62"/>
      <c r="B5" s="66" t="s">
        <v>144</v>
      </c>
      <c r="C5" s="66" t="s">
        <v>145</v>
      </c>
      <c r="D5" s="66" t="s">
        <v>146</v>
      </c>
      <c r="E5" s="66" t="s">
        <v>147</v>
      </c>
      <c r="F5" s="66" t="s">
        <v>148</v>
      </c>
      <c r="G5" s="64"/>
      <c r="H5" s="66" t="s">
        <v>149</v>
      </c>
      <c r="I5" s="66"/>
      <c r="J5" s="66"/>
      <c r="K5" s="66"/>
      <c r="L5" s="66"/>
      <c r="M5" s="75"/>
    </row>
    <row r="6" ht="29" customHeight="1" spans="1:13">
      <c r="A6" s="67" t="s">
        <v>150</v>
      </c>
      <c r="B6" s="66">
        <f>C6-2</f>
        <v>59</v>
      </c>
      <c r="C6" s="66">
        <v>61</v>
      </c>
      <c r="D6" s="66">
        <f>C6+2</f>
        <v>63</v>
      </c>
      <c r="E6" s="66">
        <f>D6+2</f>
        <v>65</v>
      </c>
      <c r="F6" s="66">
        <f>E6+1</f>
        <v>66</v>
      </c>
      <c r="G6" s="64"/>
      <c r="H6" s="68" t="s">
        <v>151</v>
      </c>
      <c r="I6" s="66">
        <v>-0.5</v>
      </c>
      <c r="J6" s="66"/>
      <c r="K6" s="66"/>
      <c r="L6" s="66"/>
      <c r="M6" s="76"/>
    </row>
    <row r="7" ht="29" customHeight="1" spans="1:13">
      <c r="A7" s="67" t="s">
        <v>152</v>
      </c>
      <c r="B7" s="66">
        <f>C7-2</f>
        <v>52</v>
      </c>
      <c r="C7" s="66">
        <v>54</v>
      </c>
      <c r="D7" s="66">
        <f>C7+2</f>
        <v>56</v>
      </c>
      <c r="E7" s="66">
        <f>D7+2</f>
        <v>58</v>
      </c>
      <c r="F7" s="66">
        <f>E7+1</f>
        <v>59</v>
      </c>
      <c r="G7" s="64"/>
      <c r="H7" s="68" t="s">
        <v>153</v>
      </c>
      <c r="I7" s="66">
        <v>0</v>
      </c>
      <c r="J7" s="66"/>
      <c r="K7" s="66"/>
      <c r="L7" s="66"/>
      <c r="M7" s="76"/>
    </row>
    <row r="8" ht="29" customHeight="1" spans="1:13">
      <c r="A8" s="67" t="s">
        <v>154</v>
      </c>
      <c r="B8" s="66">
        <f t="shared" ref="B8:B10" si="0">C8-4</f>
        <v>98</v>
      </c>
      <c r="C8" s="66">
        <v>102</v>
      </c>
      <c r="D8" s="66">
        <f t="shared" ref="D8:D10" si="1">C8+4</f>
        <v>106</v>
      </c>
      <c r="E8" s="66">
        <f>D8+4</f>
        <v>110</v>
      </c>
      <c r="F8" s="66">
        <f t="shared" ref="F8:F10" si="2">E8+6</f>
        <v>116</v>
      </c>
      <c r="G8" s="64"/>
      <c r="H8" s="68" t="s">
        <v>155</v>
      </c>
      <c r="I8" s="66">
        <v>-1</v>
      </c>
      <c r="J8" s="66"/>
      <c r="K8" s="66"/>
      <c r="L8" s="66"/>
      <c r="M8" s="76"/>
    </row>
    <row r="9" ht="29" customHeight="1" spans="1:13">
      <c r="A9" s="67" t="s">
        <v>156</v>
      </c>
      <c r="B9" s="66">
        <f t="shared" si="0"/>
        <v>92</v>
      </c>
      <c r="C9" s="66">
        <v>96</v>
      </c>
      <c r="D9" s="66">
        <f t="shared" si="1"/>
        <v>100</v>
      </c>
      <c r="E9" s="66">
        <f>D9+5</f>
        <v>105</v>
      </c>
      <c r="F9" s="66">
        <f t="shared" si="2"/>
        <v>111</v>
      </c>
      <c r="G9" s="64"/>
      <c r="H9" s="68" t="s">
        <v>153</v>
      </c>
      <c r="I9" s="66">
        <v>-1.5</v>
      </c>
      <c r="J9" s="66"/>
      <c r="K9" s="66"/>
      <c r="L9" s="66"/>
      <c r="M9" s="76"/>
    </row>
    <row r="10" ht="29" customHeight="1" spans="1:13">
      <c r="A10" s="67" t="s">
        <v>157</v>
      </c>
      <c r="B10" s="66">
        <f t="shared" si="0"/>
        <v>96</v>
      </c>
      <c r="C10" s="66">
        <v>100</v>
      </c>
      <c r="D10" s="66">
        <f t="shared" si="1"/>
        <v>104</v>
      </c>
      <c r="E10" s="66">
        <f>D10+5</f>
        <v>109</v>
      </c>
      <c r="F10" s="66">
        <f t="shared" si="2"/>
        <v>115</v>
      </c>
      <c r="G10" s="64"/>
      <c r="H10" s="68" t="s">
        <v>158</v>
      </c>
      <c r="I10" s="66">
        <v>0</v>
      </c>
      <c r="J10" s="66"/>
      <c r="K10" s="66"/>
      <c r="L10" s="66"/>
      <c r="M10" s="76"/>
    </row>
    <row r="11" ht="29" customHeight="1" spans="1:13">
      <c r="A11" s="67" t="s">
        <v>159</v>
      </c>
      <c r="B11" s="66">
        <f t="shared" ref="B11:B15" si="3">C11-1</f>
        <v>38.5</v>
      </c>
      <c r="C11" s="66">
        <v>39.5</v>
      </c>
      <c r="D11" s="66">
        <f t="shared" ref="D11:D15" si="4">C11+1</f>
        <v>40.5</v>
      </c>
      <c r="E11" s="66">
        <f t="shared" ref="E11:E15" si="5">D11+1</f>
        <v>41.5</v>
      </c>
      <c r="F11" s="66">
        <f>E11+1.2</f>
        <v>42.7</v>
      </c>
      <c r="G11" s="64"/>
      <c r="H11" s="68" t="s">
        <v>160</v>
      </c>
      <c r="I11" s="66">
        <v>-0.8</v>
      </c>
      <c r="J11" s="66"/>
      <c r="K11" s="66"/>
      <c r="L11" s="66"/>
      <c r="M11" s="76"/>
    </row>
    <row r="12" ht="29" customHeight="1" spans="1:13">
      <c r="A12" s="67" t="s">
        <v>161</v>
      </c>
      <c r="B12" s="66">
        <f>C12</f>
        <v>7.5</v>
      </c>
      <c r="C12" s="66">
        <v>7.5</v>
      </c>
      <c r="D12" s="66">
        <f>C12</f>
        <v>7.5</v>
      </c>
      <c r="E12" s="66">
        <f>D12</f>
        <v>7.5</v>
      </c>
      <c r="F12" s="66">
        <f>E12</f>
        <v>7.5</v>
      </c>
      <c r="G12" s="64"/>
      <c r="H12" s="68" t="s">
        <v>153</v>
      </c>
      <c r="I12" s="66">
        <v>0</v>
      </c>
      <c r="J12" s="66"/>
      <c r="K12" s="66"/>
      <c r="L12" s="66"/>
      <c r="M12" s="76"/>
    </row>
    <row r="13" ht="29" customHeight="1" spans="1:13">
      <c r="A13" s="67" t="s">
        <v>162</v>
      </c>
      <c r="B13" s="66">
        <v>8.5</v>
      </c>
      <c r="C13" s="66">
        <v>8.5</v>
      </c>
      <c r="D13" s="66">
        <v>8.5</v>
      </c>
      <c r="E13" s="66">
        <v>8.5</v>
      </c>
      <c r="F13" s="66">
        <v>8.5</v>
      </c>
      <c r="G13" s="64"/>
      <c r="H13" s="68" t="s">
        <v>153</v>
      </c>
      <c r="I13" s="66">
        <v>0</v>
      </c>
      <c r="J13" s="66"/>
      <c r="K13" s="66"/>
      <c r="L13" s="66"/>
      <c r="M13" s="76"/>
    </row>
    <row r="14" ht="29" customHeight="1" spans="1:13">
      <c r="A14" s="67" t="s">
        <v>163</v>
      </c>
      <c r="B14" s="66">
        <f t="shared" si="3"/>
        <v>43</v>
      </c>
      <c r="C14" s="66">
        <v>44</v>
      </c>
      <c r="D14" s="66">
        <f t="shared" si="4"/>
        <v>45</v>
      </c>
      <c r="E14" s="66">
        <f t="shared" si="5"/>
        <v>46</v>
      </c>
      <c r="F14" s="66">
        <f>E14+1</f>
        <v>47</v>
      </c>
      <c r="G14" s="64"/>
      <c r="H14" s="68" t="s">
        <v>158</v>
      </c>
      <c r="I14" s="66">
        <v>-1</v>
      </c>
      <c r="J14" s="66"/>
      <c r="K14" s="66"/>
      <c r="L14" s="66"/>
      <c r="M14" s="76"/>
    </row>
    <row r="15" ht="29" customHeight="1" spans="1:13">
      <c r="A15" s="67" t="s">
        <v>164</v>
      </c>
      <c r="B15" s="66">
        <f t="shared" si="3"/>
        <v>58</v>
      </c>
      <c r="C15" s="66">
        <v>59</v>
      </c>
      <c r="D15" s="66">
        <f t="shared" si="4"/>
        <v>60</v>
      </c>
      <c r="E15" s="66">
        <f t="shared" si="5"/>
        <v>61</v>
      </c>
      <c r="F15" s="66">
        <f>E15+0.5</f>
        <v>61.5</v>
      </c>
      <c r="G15" s="64"/>
      <c r="H15" s="68" t="s">
        <v>153</v>
      </c>
      <c r="I15" s="66">
        <v>-1</v>
      </c>
      <c r="J15" s="66"/>
      <c r="K15" s="66"/>
      <c r="L15" s="66"/>
      <c r="M15" s="76"/>
    </row>
    <row r="16" ht="29" customHeight="1" spans="1:13">
      <c r="A16" s="67" t="s">
        <v>165</v>
      </c>
      <c r="B16" s="66">
        <f>C16-0.8</f>
        <v>18.7</v>
      </c>
      <c r="C16" s="66">
        <v>19.5</v>
      </c>
      <c r="D16" s="66">
        <f>C16+0.8</f>
        <v>20.3</v>
      </c>
      <c r="E16" s="66">
        <f>D16+0.8</f>
        <v>21.1</v>
      </c>
      <c r="F16" s="66">
        <f>E16+1.1</f>
        <v>22.2</v>
      </c>
      <c r="G16" s="64"/>
      <c r="H16" s="68" t="s">
        <v>153</v>
      </c>
      <c r="I16" s="68" t="s">
        <v>166</v>
      </c>
      <c r="J16" s="68"/>
      <c r="K16" s="68"/>
      <c r="L16" s="68"/>
      <c r="M16" s="77"/>
    </row>
    <row r="17" ht="29" customHeight="1" spans="1:13">
      <c r="A17" s="67" t="s">
        <v>167</v>
      </c>
      <c r="B17" s="66">
        <f>C17-0.6</f>
        <v>16.4</v>
      </c>
      <c r="C17" s="66">
        <v>17</v>
      </c>
      <c r="D17" s="66">
        <f>C17+0.6</f>
        <v>17.6</v>
      </c>
      <c r="E17" s="66">
        <f>D17+0.6</f>
        <v>18.2</v>
      </c>
      <c r="F17" s="66">
        <f>E17+0.95</f>
        <v>19.15</v>
      </c>
      <c r="G17" s="64"/>
      <c r="H17" s="69" t="s">
        <v>160</v>
      </c>
      <c r="I17" s="69" t="s">
        <v>168</v>
      </c>
      <c r="J17" s="69"/>
      <c r="K17" s="69"/>
      <c r="L17" s="69"/>
      <c r="M17" s="78"/>
    </row>
    <row r="18" ht="29" customHeight="1" spans="1:13">
      <c r="A18" s="67" t="s">
        <v>169</v>
      </c>
      <c r="B18" s="66">
        <f>C18-0.4</f>
        <v>13.1</v>
      </c>
      <c r="C18" s="66">
        <v>13.5</v>
      </c>
      <c r="D18" s="66">
        <f>C18+0.4</f>
        <v>13.9</v>
      </c>
      <c r="E18" s="66">
        <f>D18+0.4</f>
        <v>14.3</v>
      </c>
      <c r="F18" s="66">
        <f>E18+0.6</f>
        <v>14.9</v>
      </c>
      <c r="G18" s="64"/>
      <c r="H18" s="69" t="s">
        <v>170</v>
      </c>
      <c r="I18" s="69" t="s">
        <v>153</v>
      </c>
      <c r="J18" s="69"/>
      <c r="K18" s="69"/>
      <c r="L18" s="69"/>
      <c r="M18" s="79"/>
    </row>
    <row r="19" ht="29" customHeight="1" spans="1:13">
      <c r="A19" s="67" t="s">
        <v>171</v>
      </c>
      <c r="B19" s="66">
        <f>D19-1</f>
        <v>15</v>
      </c>
      <c r="C19" s="66">
        <v>16</v>
      </c>
      <c r="D19" s="66">
        <f>C19</f>
        <v>16</v>
      </c>
      <c r="E19" s="66">
        <f>C19+1.5</f>
        <v>17.5</v>
      </c>
      <c r="F19" s="66">
        <f>E19</f>
        <v>17.5</v>
      </c>
      <c r="G19" s="64"/>
      <c r="H19" s="68" t="s">
        <v>160</v>
      </c>
      <c r="I19" s="68" t="s">
        <v>160</v>
      </c>
      <c r="J19" s="68"/>
      <c r="K19" s="68"/>
      <c r="L19" s="68"/>
      <c r="M19" s="80"/>
    </row>
    <row r="20" ht="29" customHeight="1" spans="1:13">
      <c r="A20" s="67" t="s">
        <v>172</v>
      </c>
      <c r="B20" s="66">
        <f>D20-1</f>
        <v>14</v>
      </c>
      <c r="C20" s="66">
        <v>15</v>
      </c>
      <c r="D20" s="66">
        <f>C20</f>
        <v>15</v>
      </c>
      <c r="E20" s="66">
        <f>C20+1.5</f>
        <v>16.5</v>
      </c>
      <c r="F20" s="66">
        <f>E20</f>
        <v>16.5</v>
      </c>
      <c r="G20" s="64"/>
      <c r="H20" s="69" t="s">
        <v>153</v>
      </c>
      <c r="I20" s="69" t="s">
        <v>153</v>
      </c>
      <c r="J20" s="69"/>
      <c r="K20" s="69"/>
      <c r="L20" s="69"/>
      <c r="M20" s="79"/>
    </row>
    <row r="21" ht="15.6" spans="1:13">
      <c r="A21" s="70" t="s">
        <v>120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ht="15.6" spans="1:13">
      <c r="A22" s="53" t="s">
        <v>173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ht="15.6" spans="1:13">
      <c r="A23" s="71"/>
      <c r="B23" s="71"/>
      <c r="C23" s="71"/>
      <c r="D23" s="71"/>
      <c r="E23" s="71"/>
      <c r="F23" s="71"/>
      <c r="G23" s="71"/>
      <c r="H23" s="70" t="s">
        <v>174</v>
      </c>
      <c r="I23" s="81" t="s">
        <v>133</v>
      </c>
      <c r="J23" s="70" t="s">
        <v>175</v>
      </c>
      <c r="K23" s="70" t="s">
        <v>176</v>
      </c>
      <c r="L23" s="70" t="s">
        <v>177</v>
      </c>
      <c r="M23" s="53" t="s">
        <v>135</v>
      </c>
    </row>
  </sheetData>
  <mergeCells count="7">
    <mergeCell ref="A1:M1"/>
    <mergeCell ref="E2:F2"/>
    <mergeCell ref="I2:M2"/>
    <mergeCell ref="B3:F3"/>
    <mergeCell ref="H3:M3"/>
    <mergeCell ref="A3:A5"/>
    <mergeCell ref="G2:G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ht="22.5" customHeight="1" spans="1:11">
      <c r="A1" s="159" t="s">
        <v>178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tr">
        <f>首期!B2</f>
        <v>路探者集团客户</v>
      </c>
      <c r="C2" s="161"/>
      <c r="D2" s="162" t="s">
        <v>55</v>
      </c>
      <c r="E2" s="162"/>
      <c r="F2" s="161"/>
      <c r="G2" s="161"/>
      <c r="H2" s="163" t="s">
        <v>57</v>
      </c>
      <c r="I2" s="235" t="s">
        <v>58</v>
      </c>
      <c r="J2" s="235"/>
      <c r="K2" s="236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tr">
        <f>首期!B4</f>
        <v>TAEEFK92952 </v>
      </c>
      <c r="C4" s="172"/>
      <c r="D4" s="170" t="s">
        <v>64</v>
      </c>
      <c r="E4" s="173"/>
      <c r="F4" s="174">
        <v>45021</v>
      </c>
      <c r="G4" s="175"/>
      <c r="H4" s="170" t="s">
        <v>179</v>
      </c>
      <c r="I4" s="173"/>
      <c r="J4" s="195" t="s">
        <v>66</v>
      </c>
      <c r="K4" s="237" t="s">
        <v>67</v>
      </c>
    </row>
    <row r="5" customHeight="1" spans="1:11">
      <c r="A5" s="176" t="s">
        <v>68</v>
      </c>
      <c r="B5" s="171" t="str">
        <f>首期!B5</f>
        <v>女式外套</v>
      </c>
      <c r="C5" s="172"/>
      <c r="D5" s="170" t="s">
        <v>180</v>
      </c>
      <c r="E5" s="173"/>
      <c r="F5" s="177">
        <v>1</v>
      </c>
      <c r="G5" s="172"/>
      <c r="H5" s="170" t="s">
        <v>181</v>
      </c>
      <c r="I5" s="173"/>
      <c r="J5" s="195" t="s">
        <v>66</v>
      </c>
      <c r="K5" s="237" t="s">
        <v>67</v>
      </c>
    </row>
    <row r="6" customHeight="1" spans="1:11">
      <c r="A6" s="170" t="s">
        <v>72</v>
      </c>
      <c r="B6" s="178">
        <f>首期!B6</f>
        <v>1</v>
      </c>
      <c r="C6" s="178">
        <f>首期!C6</f>
        <v>5</v>
      </c>
      <c r="D6" s="170" t="s">
        <v>182</v>
      </c>
      <c r="E6" s="173"/>
      <c r="F6" s="171"/>
      <c r="G6" s="172"/>
      <c r="H6" s="179" t="s">
        <v>183</v>
      </c>
      <c r="I6" s="212"/>
      <c r="J6" s="212"/>
      <c r="K6" s="238"/>
    </row>
    <row r="7" customHeight="1" spans="1:11">
      <c r="A7" s="170" t="s">
        <v>75</v>
      </c>
      <c r="B7" s="171">
        <f>首期!B7</f>
        <v>72</v>
      </c>
      <c r="C7" s="172"/>
      <c r="D7" s="170" t="s">
        <v>184</v>
      </c>
      <c r="E7" s="173"/>
      <c r="F7" s="171"/>
      <c r="G7" s="172"/>
      <c r="H7" s="180"/>
      <c r="I7" s="195"/>
      <c r="J7" s="195"/>
      <c r="K7" s="237"/>
    </row>
    <row r="8" customHeight="1" spans="1:11">
      <c r="A8" s="181" t="s">
        <v>78</v>
      </c>
      <c r="B8" s="182"/>
      <c r="C8" s="183"/>
      <c r="D8" s="184" t="s">
        <v>79</v>
      </c>
      <c r="E8" s="185"/>
      <c r="F8" s="186">
        <v>45017</v>
      </c>
      <c r="G8" s="187"/>
      <c r="H8" s="184"/>
      <c r="I8" s="185"/>
      <c r="J8" s="185"/>
      <c r="K8" s="239"/>
    </row>
    <row r="9" customHeight="1" spans="1:11">
      <c r="A9" s="188" t="s">
        <v>185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83</v>
      </c>
      <c r="B10" s="190" t="s">
        <v>84</v>
      </c>
      <c r="C10" s="191" t="s">
        <v>85</v>
      </c>
      <c r="D10" s="192"/>
      <c r="E10" s="193" t="s">
        <v>88</v>
      </c>
      <c r="F10" s="190" t="s">
        <v>84</v>
      </c>
      <c r="G10" s="191" t="s">
        <v>85</v>
      </c>
      <c r="H10" s="190"/>
      <c r="I10" s="193" t="s">
        <v>86</v>
      </c>
      <c r="J10" s="190" t="s">
        <v>84</v>
      </c>
      <c r="K10" s="240" t="s">
        <v>85</v>
      </c>
    </row>
    <row r="11" customHeight="1" spans="1:11">
      <c r="A11" s="176" t="s">
        <v>89</v>
      </c>
      <c r="B11" s="194" t="s">
        <v>84</v>
      </c>
      <c r="C11" s="195" t="s">
        <v>85</v>
      </c>
      <c r="D11" s="196"/>
      <c r="E11" s="197" t="s">
        <v>91</v>
      </c>
      <c r="F11" s="194" t="s">
        <v>84</v>
      </c>
      <c r="G11" s="195" t="s">
        <v>85</v>
      </c>
      <c r="H11" s="194"/>
      <c r="I11" s="197" t="s">
        <v>96</v>
      </c>
      <c r="J11" s="194" t="s">
        <v>84</v>
      </c>
      <c r="K11" s="237" t="s">
        <v>85</v>
      </c>
    </row>
    <row r="12" customHeight="1" spans="1:11">
      <c r="A12" s="184" t="s">
        <v>120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9"/>
    </row>
    <row r="13" customHeight="1" spans="1:11">
      <c r="A13" s="198" t="s">
        <v>186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/>
      <c r="B14" s="200"/>
      <c r="C14" s="200"/>
      <c r="D14" s="200"/>
      <c r="E14" s="200"/>
      <c r="F14" s="200"/>
      <c r="G14" s="200"/>
      <c r="H14" s="200"/>
      <c r="I14" s="241"/>
      <c r="J14" s="241"/>
      <c r="K14" s="242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43"/>
      <c r="J15" s="244"/>
      <c r="K15" s="245"/>
    </row>
    <row r="16" customHeight="1" spans="1:11">
      <c r="A16" s="205"/>
      <c r="B16" s="206"/>
      <c r="C16" s="206"/>
      <c r="D16" s="206"/>
      <c r="E16" s="206"/>
      <c r="F16" s="206"/>
      <c r="G16" s="206"/>
      <c r="H16" s="206"/>
      <c r="I16" s="206"/>
      <c r="J16" s="206"/>
      <c r="K16" s="246"/>
    </row>
    <row r="17" customHeight="1" spans="1:11">
      <c r="A17" s="198" t="s">
        <v>187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/>
      <c r="B18" s="200"/>
      <c r="C18" s="200"/>
      <c r="D18" s="200"/>
      <c r="E18" s="200"/>
      <c r="F18" s="200"/>
      <c r="G18" s="200"/>
      <c r="H18" s="200"/>
      <c r="I18" s="241"/>
      <c r="J18" s="241"/>
      <c r="K18" s="242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43"/>
      <c r="J19" s="244"/>
      <c r="K19" s="245"/>
    </row>
    <row r="20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46"/>
    </row>
    <row r="21" customHeight="1" spans="1:11">
      <c r="A21" s="207" t="s">
        <v>117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86" t="s">
        <v>118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8"/>
    </row>
    <row r="23" customHeight="1" spans="1:11">
      <c r="A23" s="97" t="s">
        <v>119</v>
      </c>
      <c r="B23" s="98"/>
      <c r="C23" s="195" t="s">
        <v>66</v>
      </c>
      <c r="D23" s="195" t="s">
        <v>67</v>
      </c>
      <c r="E23" s="96"/>
      <c r="F23" s="96"/>
      <c r="G23" s="96"/>
      <c r="H23" s="96"/>
      <c r="I23" s="96"/>
      <c r="J23" s="96"/>
      <c r="K23" s="142"/>
    </row>
    <row r="24" customHeight="1" spans="1:11">
      <c r="A24" s="208" t="s">
        <v>188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47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48"/>
    </row>
    <row r="26" customHeight="1" spans="1:11">
      <c r="A26" s="188" t="s">
        <v>124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4" t="s">
        <v>125</v>
      </c>
      <c r="B27" s="191" t="s">
        <v>94</v>
      </c>
      <c r="C27" s="191" t="s">
        <v>95</v>
      </c>
      <c r="D27" s="191" t="s">
        <v>87</v>
      </c>
      <c r="E27" s="165" t="s">
        <v>126</v>
      </c>
      <c r="F27" s="191" t="s">
        <v>94</v>
      </c>
      <c r="G27" s="191" t="s">
        <v>95</v>
      </c>
      <c r="H27" s="191" t="s">
        <v>87</v>
      </c>
      <c r="I27" s="165" t="s">
        <v>127</v>
      </c>
      <c r="J27" s="191" t="s">
        <v>94</v>
      </c>
      <c r="K27" s="240" t="s">
        <v>95</v>
      </c>
    </row>
    <row r="28" customHeight="1" spans="1:11">
      <c r="A28" s="179" t="s">
        <v>86</v>
      </c>
      <c r="B28" s="195" t="s">
        <v>94</v>
      </c>
      <c r="C28" s="195" t="s">
        <v>95</v>
      </c>
      <c r="D28" s="195" t="s">
        <v>87</v>
      </c>
      <c r="E28" s="212" t="s">
        <v>93</v>
      </c>
      <c r="F28" s="195" t="s">
        <v>94</v>
      </c>
      <c r="G28" s="195" t="s">
        <v>95</v>
      </c>
      <c r="H28" s="195" t="s">
        <v>87</v>
      </c>
      <c r="I28" s="212" t="s">
        <v>104</v>
      </c>
      <c r="J28" s="195" t="s">
        <v>94</v>
      </c>
      <c r="K28" s="237" t="s">
        <v>95</v>
      </c>
    </row>
    <row r="29" customHeight="1" spans="1:11">
      <c r="A29" s="170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49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50"/>
    </row>
    <row r="31" customHeight="1" spans="1:11">
      <c r="A31" s="216" t="s">
        <v>189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17" t="s">
        <v>190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51"/>
    </row>
    <row r="33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52"/>
    </row>
    <row r="34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52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52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52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2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2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2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2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2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2"/>
    </row>
    <row r="43" ht="17.25" customHeight="1" spans="1:11">
      <c r="A43" s="214" t="s">
        <v>123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50"/>
    </row>
    <row r="44" customHeight="1" spans="1:11">
      <c r="A44" s="216" t="s">
        <v>191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221" t="s">
        <v>120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53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53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48"/>
    </row>
    <row r="48" ht="21" customHeight="1" spans="1:11">
      <c r="A48" s="223" t="s">
        <v>129</v>
      </c>
      <c r="B48" s="224" t="s">
        <v>130</v>
      </c>
      <c r="C48" s="224"/>
      <c r="D48" s="225" t="s">
        <v>131</v>
      </c>
      <c r="E48" s="226"/>
      <c r="F48" s="225" t="s">
        <v>132</v>
      </c>
      <c r="G48" s="227">
        <v>45006</v>
      </c>
      <c r="H48" s="228" t="s">
        <v>134</v>
      </c>
      <c r="I48" s="228"/>
      <c r="J48" s="224" t="s">
        <v>192</v>
      </c>
      <c r="K48" s="254"/>
    </row>
    <row r="49" customHeight="1" spans="1:11">
      <c r="A49" s="229" t="s">
        <v>136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55"/>
    </row>
    <row r="50" customHeight="1" spans="1:11">
      <c r="A50" s="231"/>
      <c r="B50" s="232"/>
      <c r="C50" s="232"/>
      <c r="D50" s="232"/>
      <c r="E50" s="232"/>
      <c r="F50" s="232"/>
      <c r="G50" s="232"/>
      <c r="H50" s="232"/>
      <c r="I50" s="232"/>
      <c r="J50" s="232"/>
      <c r="K50" s="256"/>
    </row>
    <row r="51" customHeight="1" spans="1:11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57"/>
    </row>
    <row r="52" ht="21" customHeight="1" spans="1:11">
      <c r="A52" s="223" t="s">
        <v>129</v>
      </c>
      <c r="B52" s="224" t="s">
        <v>130</v>
      </c>
      <c r="C52" s="224"/>
      <c r="D52" s="225" t="s">
        <v>131</v>
      </c>
      <c r="E52" s="225"/>
      <c r="F52" s="225" t="s">
        <v>132</v>
      </c>
      <c r="G52" s="227">
        <v>45006</v>
      </c>
      <c r="H52" s="228" t="s">
        <v>134</v>
      </c>
      <c r="I52" s="228"/>
      <c r="J52" s="224" t="s">
        <v>192</v>
      </c>
      <c r="K52" s="25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opLeftCell="A2" workbookViewId="0">
      <selection activeCell="J19" sqref="J19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3" customWidth="1"/>
    <col min="9" max="9" width="17" style="53" customWidth="1"/>
    <col min="10" max="10" width="18.5" style="53" customWidth="1"/>
    <col min="11" max="11" width="16.6666666666667" style="53" customWidth="1"/>
    <col min="12" max="12" width="14.1666666666667" style="53" customWidth="1"/>
    <col min="13" max="13" width="16.3333333333333" style="53" customWidth="1"/>
    <col min="14" max="16384" width="9" style="53"/>
  </cols>
  <sheetData>
    <row r="1" ht="30" customHeight="1" spans="1:13">
      <c r="A1" s="54" t="s">
        <v>138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3">
      <c r="A2" s="56" t="s">
        <v>62</v>
      </c>
      <c r="B2" s="57" t="str">
        <f>'验货尺寸表 '!B2</f>
        <v>TAEEFK92952 </v>
      </c>
      <c r="C2" s="57"/>
      <c r="D2" s="58" t="s">
        <v>68</v>
      </c>
      <c r="E2" s="59" t="str">
        <f>'验货尺寸表 '!E2</f>
        <v>女式外套</v>
      </c>
      <c r="F2" s="59"/>
      <c r="G2" s="60"/>
      <c r="H2" s="61" t="s">
        <v>57</v>
      </c>
      <c r="I2" s="57" t="str">
        <f>'验货尺寸表 '!I2</f>
        <v>大连新帛制衣有限公司</v>
      </c>
      <c r="J2" s="57"/>
      <c r="K2" s="57"/>
      <c r="L2" s="57"/>
      <c r="M2" s="72"/>
    </row>
    <row r="3" ht="29" customHeight="1" spans="1:13">
      <c r="A3" s="62" t="s">
        <v>139</v>
      </c>
      <c r="B3" s="63" t="s">
        <v>140</v>
      </c>
      <c r="C3" s="63"/>
      <c r="D3" s="63"/>
      <c r="E3" s="63"/>
      <c r="F3" s="63"/>
      <c r="G3" s="64"/>
      <c r="H3" s="65" t="s">
        <v>141</v>
      </c>
      <c r="I3" s="65"/>
      <c r="J3" s="65"/>
      <c r="K3" s="65"/>
      <c r="L3" s="65"/>
      <c r="M3" s="73"/>
    </row>
    <row r="4" ht="29" customHeight="1" spans="1:13">
      <c r="A4" s="62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4"/>
      <c r="H4" s="157" t="s">
        <v>193</v>
      </c>
      <c r="I4" s="157" t="s">
        <v>194</v>
      </c>
      <c r="J4" s="157" t="s">
        <v>195</v>
      </c>
      <c r="K4" s="157" t="s">
        <v>196</v>
      </c>
      <c r="L4" s="157"/>
      <c r="M4" s="74"/>
    </row>
    <row r="5" ht="29" customHeight="1" spans="1:13">
      <c r="A5" s="62"/>
      <c r="B5" s="66" t="s">
        <v>144</v>
      </c>
      <c r="C5" s="66" t="s">
        <v>145</v>
      </c>
      <c r="D5" s="66" t="s">
        <v>146</v>
      </c>
      <c r="E5" s="66" t="s">
        <v>147</v>
      </c>
      <c r="F5" s="66" t="s">
        <v>148</v>
      </c>
      <c r="G5" s="64"/>
      <c r="H5" s="68" t="s">
        <v>170</v>
      </c>
      <c r="I5" s="66">
        <v>-0.5</v>
      </c>
      <c r="J5" s="68" t="s">
        <v>151</v>
      </c>
      <c r="K5" s="66">
        <v>-0.5</v>
      </c>
      <c r="L5" s="66"/>
      <c r="M5" s="75"/>
    </row>
    <row r="6" ht="29" customHeight="1" spans="1:13">
      <c r="A6" s="67" t="s">
        <v>150</v>
      </c>
      <c r="B6" s="66">
        <f>C6-2</f>
        <v>59</v>
      </c>
      <c r="C6" s="66">
        <v>61</v>
      </c>
      <c r="D6" s="66">
        <f>C6+2</f>
        <v>63</v>
      </c>
      <c r="E6" s="66">
        <f>D6+2</f>
        <v>65</v>
      </c>
      <c r="F6" s="66">
        <f>E6+1</f>
        <v>66</v>
      </c>
      <c r="G6" s="64"/>
      <c r="H6" s="68" t="s">
        <v>153</v>
      </c>
      <c r="I6" s="66">
        <v>0</v>
      </c>
      <c r="J6" s="68" t="s">
        <v>153</v>
      </c>
      <c r="K6" s="66">
        <v>0</v>
      </c>
      <c r="L6" s="66"/>
      <c r="M6" s="76"/>
    </row>
    <row r="7" ht="29" customHeight="1" spans="1:13">
      <c r="A7" s="67" t="s">
        <v>152</v>
      </c>
      <c r="B7" s="66">
        <f>C7-2</f>
        <v>52</v>
      </c>
      <c r="C7" s="66">
        <v>54</v>
      </c>
      <c r="D7" s="66">
        <f>C7+2</f>
        <v>56</v>
      </c>
      <c r="E7" s="66">
        <f>D7+2</f>
        <v>58</v>
      </c>
      <c r="F7" s="66">
        <f>E7+1</f>
        <v>59</v>
      </c>
      <c r="G7" s="64"/>
      <c r="H7" s="68" t="s">
        <v>197</v>
      </c>
      <c r="I7" s="66">
        <v>-0.2</v>
      </c>
      <c r="J7" s="68" t="s">
        <v>160</v>
      </c>
      <c r="K7" s="66">
        <v>-0.5</v>
      </c>
      <c r="L7" s="66"/>
      <c r="M7" s="76"/>
    </row>
    <row r="8" ht="29" customHeight="1" spans="1:13">
      <c r="A8" s="67" t="s">
        <v>154</v>
      </c>
      <c r="B8" s="66">
        <f t="shared" ref="B8:B10" si="0">C8-4</f>
        <v>98</v>
      </c>
      <c r="C8" s="66">
        <v>102</v>
      </c>
      <c r="D8" s="66">
        <f t="shared" ref="D8:D10" si="1">C8+4</f>
        <v>106</v>
      </c>
      <c r="E8" s="66">
        <f>D8+4</f>
        <v>110</v>
      </c>
      <c r="F8" s="66">
        <f t="shared" ref="F8:F10" si="2">E8+6</f>
        <v>116</v>
      </c>
      <c r="G8" s="64"/>
      <c r="H8" s="68" t="s">
        <v>153</v>
      </c>
      <c r="I8" s="66">
        <v>-1.2</v>
      </c>
      <c r="J8" s="68" t="s">
        <v>153</v>
      </c>
      <c r="K8" s="66">
        <v>-1.2</v>
      </c>
      <c r="L8" s="66"/>
      <c r="M8" s="76"/>
    </row>
    <row r="9" ht="29" customHeight="1" spans="1:13">
      <c r="A9" s="67" t="s">
        <v>156</v>
      </c>
      <c r="B9" s="66">
        <f t="shared" si="0"/>
        <v>92</v>
      </c>
      <c r="C9" s="66">
        <v>96</v>
      </c>
      <c r="D9" s="66">
        <f t="shared" si="1"/>
        <v>100</v>
      </c>
      <c r="E9" s="66">
        <f>D9+5</f>
        <v>105</v>
      </c>
      <c r="F9" s="66">
        <f t="shared" si="2"/>
        <v>111</v>
      </c>
      <c r="G9" s="64"/>
      <c r="H9" s="68" t="s">
        <v>151</v>
      </c>
      <c r="I9" s="66">
        <v>-0.5</v>
      </c>
      <c r="J9" s="68" t="s">
        <v>158</v>
      </c>
      <c r="K9" s="66">
        <v>0</v>
      </c>
      <c r="L9" s="66"/>
      <c r="M9" s="76"/>
    </row>
    <row r="10" ht="29" customHeight="1" spans="1:13">
      <c r="A10" s="67" t="s">
        <v>157</v>
      </c>
      <c r="B10" s="66">
        <f t="shared" si="0"/>
        <v>96</v>
      </c>
      <c r="C10" s="66">
        <v>100</v>
      </c>
      <c r="D10" s="66">
        <f t="shared" si="1"/>
        <v>104</v>
      </c>
      <c r="E10" s="66">
        <f>D10+5</f>
        <v>109</v>
      </c>
      <c r="F10" s="66">
        <f t="shared" si="2"/>
        <v>115</v>
      </c>
      <c r="G10" s="64"/>
      <c r="H10" s="68" t="s">
        <v>158</v>
      </c>
      <c r="I10" s="66">
        <v>1</v>
      </c>
      <c r="J10" s="68" t="s">
        <v>151</v>
      </c>
      <c r="K10" s="66">
        <v>1</v>
      </c>
      <c r="L10" s="66"/>
      <c r="M10" s="76"/>
    </row>
    <row r="11" ht="29" customHeight="1" spans="1:13">
      <c r="A11" s="67" t="s">
        <v>159</v>
      </c>
      <c r="B11" s="66">
        <f t="shared" ref="B11:B15" si="3">C11-1</f>
        <v>38.5</v>
      </c>
      <c r="C11" s="66">
        <v>39.5</v>
      </c>
      <c r="D11" s="66">
        <f t="shared" ref="D11:D15" si="4">C11+1</f>
        <v>40.5</v>
      </c>
      <c r="E11" s="66">
        <f t="shared" ref="E11:E15" si="5">D11+1</f>
        <v>41.5</v>
      </c>
      <c r="F11" s="66">
        <f>E11+1.2</f>
        <v>42.7</v>
      </c>
      <c r="G11" s="64"/>
      <c r="H11" s="68" t="s">
        <v>160</v>
      </c>
      <c r="I11" s="66">
        <v>-0.5</v>
      </c>
      <c r="J11" s="68" t="s">
        <v>160</v>
      </c>
      <c r="K11" s="66">
        <v>-0.5</v>
      </c>
      <c r="L11" s="66"/>
      <c r="M11" s="76"/>
    </row>
    <row r="12" ht="29" customHeight="1" spans="1:13">
      <c r="A12" s="67" t="s">
        <v>161</v>
      </c>
      <c r="B12" s="66">
        <f>C12</f>
        <v>7.5</v>
      </c>
      <c r="C12" s="66">
        <v>7.5</v>
      </c>
      <c r="D12" s="66">
        <f>C12</f>
        <v>7.5</v>
      </c>
      <c r="E12" s="66">
        <f>D12</f>
        <v>7.5</v>
      </c>
      <c r="F12" s="66">
        <f>E12</f>
        <v>7.5</v>
      </c>
      <c r="G12" s="64"/>
      <c r="H12" s="68" t="s">
        <v>153</v>
      </c>
      <c r="I12" s="66">
        <v>0</v>
      </c>
      <c r="J12" s="68" t="s">
        <v>153</v>
      </c>
      <c r="K12" s="66">
        <v>0</v>
      </c>
      <c r="L12" s="66"/>
      <c r="M12" s="76"/>
    </row>
    <row r="13" ht="29" customHeight="1" spans="1:13">
      <c r="A13" s="67" t="s">
        <v>162</v>
      </c>
      <c r="B13" s="66">
        <v>8.5</v>
      </c>
      <c r="C13" s="66">
        <v>8.5</v>
      </c>
      <c r="D13" s="66">
        <v>8.5</v>
      </c>
      <c r="E13" s="66">
        <v>8.5</v>
      </c>
      <c r="F13" s="66">
        <v>8.5</v>
      </c>
      <c r="G13" s="64"/>
      <c r="H13" s="68" t="s">
        <v>151</v>
      </c>
      <c r="I13" s="66">
        <v>-0.5</v>
      </c>
      <c r="J13" s="68" t="s">
        <v>151</v>
      </c>
      <c r="K13" s="66">
        <v>-0.5</v>
      </c>
      <c r="L13" s="66"/>
      <c r="M13" s="76"/>
    </row>
    <row r="14" ht="29" customHeight="1" spans="1:13">
      <c r="A14" s="67" t="s">
        <v>163</v>
      </c>
      <c r="B14" s="66">
        <f t="shared" si="3"/>
        <v>43</v>
      </c>
      <c r="C14" s="66">
        <v>44</v>
      </c>
      <c r="D14" s="66">
        <f t="shared" si="4"/>
        <v>45</v>
      </c>
      <c r="E14" s="66">
        <f t="shared" si="5"/>
        <v>46</v>
      </c>
      <c r="F14" s="66">
        <f>E14+1</f>
        <v>47</v>
      </c>
      <c r="G14" s="64"/>
      <c r="H14" s="68" t="s">
        <v>153</v>
      </c>
      <c r="I14" s="66">
        <v>-1</v>
      </c>
      <c r="J14" s="68" t="s">
        <v>153</v>
      </c>
      <c r="K14" s="66">
        <v>-1</v>
      </c>
      <c r="L14" s="66"/>
      <c r="M14" s="76"/>
    </row>
    <row r="15" ht="29" customHeight="1" spans="1:13">
      <c r="A15" s="67" t="s">
        <v>164</v>
      </c>
      <c r="B15" s="66">
        <f t="shared" si="3"/>
        <v>58</v>
      </c>
      <c r="C15" s="66">
        <v>59</v>
      </c>
      <c r="D15" s="66">
        <f t="shared" si="4"/>
        <v>60</v>
      </c>
      <c r="E15" s="66">
        <f t="shared" si="5"/>
        <v>61</v>
      </c>
      <c r="F15" s="66">
        <f>E15+0.5</f>
        <v>61.5</v>
      </c>
      <c r="G15" s="64"/>
      <c r="H15" s="68" t="s">
        <v>153</v>
      </c>
      <c r="I15" s="68" t="s">
        <v>166</v>
      </c>
      <c r="J15" s="68" t="s">
        <v>153</v>
      </c>
      <c r="K15" s="68" t="s">
        <v>166</v>
      </c>
      <c r="L15" s="68"/>
      <c r="M15" s="77"/>
    </row>
    <row r="16" ht="29" customHeight="1" spans="1:13">
      <c r="A16" s="67" t="s">
        <v>165</v>
      </c>
      <c r="B16" s="66">
        <f>C16-0.8</f>
        <v>18.7</v>
      </c>
      <c r="C16" s="66">
        <v>19.5</v>
      </c>
      <c r="D16" s="66">
        <f>C16+0.8</f>
        <v>20.3</v>
      </c>
      <c r="E16" s="66">
        <f>D16+0.8</f>
        <v>21.1</v>
      </c>
      <c r="F16" s="66">
        <f>E16+1.1</f>
        <v>22.2</v>
      </c>
      <c r="G16" s="64"/>
      <c r="H16" s="69" t="s">
        <v>160</v>
      </c>
      <c r="I16" s="69" t="s">
        <v>198</v>
      </c>
      <c r="J16" s="69" t="s">
        <v>160</v>
      </c>
      <c r="K16" s="69" t="s">
        <v>198</v>
      </c>
      <c r="L16" s="69"/>
      <c r="M16" s="78"/>
    </row>
    <row r="17" ht="29" customHeight="1" spans="1:13">
      <c r="A17" s="67" t="s">
        <v>167</v>
      </c>
      <c r="B17" s="66">
        <f>C17-0.6</f>
        <v>16.4</v>
      </c>
      <c r="C17" s="66">
        <v>17</v>
      </c>
      <c r="D17" s="66">
        <f>C17+0.6</f>
        <v>17.6</v>
      </c>
      <c r="E17" s="66">
        <f>D17+0.6</f>
        <v>18.2</v>
      </c>
      <c r="F17" s="66">
        <f>E17+0.95</f>
        <v>19.15</v>
      </c>
      <c r="G17" s="64"/>
      <c r="H17" s="69" t="s">
        <v>170</v>
      </c>
      <c r="I17" s="69" t="s">
        <v>153</v>
      </c>
      <c r="J17" s="69" t="s">
        <v>170</v>
      </c>
      <c r="K17" s="69" t="s">
        <v>153</v>
      </c>
      <c r="L17" s="69"/>
      <c r="M17" s="79"/>
    </row>
    <row r="18" ht="29" customHeight="1" spans="1:13">
      <c r="A18" s="67" t="s">
        <v>169</v>
      </c>
      <c r="B18" s="66">
        <f>C18-0.4</f>
        <v>13.1</v>
      </c>
      <c r="C18" s="66">
        <v>13.5</v>
      </c>
      <c r="D18" s="66">
        <f>C18+0.4</f>
        <v>13.9</v>
      </c>
      <c r="E18" s="66">
        <f>D18+0.4</f>
        <v>14.3</v>
      </c>
      <c r="F18" s="66">
        <f>E18+0.6</f>
        <v>14.9</v>
      </c>
      <c r="G18" s="64"/>
      <c r="H18" s="68" t="s">
        <v>153</v>
      </c>
      <c r="I18" s="68" t="s">
        <v>153</v>
      </c>
      <c r="J18" s="68" t="s">
        <v>153</v>
      </c>
      <c r="K18" s="68" t="s">
        <v>153</v>
      </c>
      <c r="L18" s="68"/>
      <c r="M18" s="80"/>
    </row>
    <row r="19" ht="29" customHeight="1" spans="1:13">
      <c r="A19" s="67" t="s">
        <v>171</v>
      </c>
      <c r="B19" s="66">
        <f>D19-1</f>
        <v>15</v>
      </c>
      <c r="C19" s="66">
        <v>16</v>
      </c>
      <c r="D19" s="66">
        <f>C19</f>
        <v>16</v>
      </c>
      <c r="E19" s="66">
        <f>C19+1.5</f>
        <v>17.5</v>
      </c>
      <c r="F19" s="66">
        <f>E19</f>
        <v>17.5</v>
      </c>
      <c r="G19" s="64"/>
      <c r="H19" s="69" t="s">
        <v>166</v>
      </c>
      <c r="I19" s="69" t="s">
        <v>166</v>
      </c>
      <c r="J19" s="69" t="s">
        <v>153</v>
      </c>
      <c r="K19" s="69" t="s">
        <v>153</v>
      </c>
      <c r="L19" s="69"/>
      <c r="M19" s="79"/>
    </row>
    <row r="20" ht="29" customHeight="1" spans="1:13">
      <c r="A20" s="67" t="s">
        <v>172</v>
      </c>
      <c r="B20" s="66">
        <f>D20-1</f>
        <v>14</v>
      </c>
      <c r="C20" s="66">
        <v>15</v>
      </c>
      <c r="D20" s="66">
        <f>C20</f>
        <v>15</v>
      </c>
      <c r="E20" s="66">
        <f>C20+1.5</f>
        <v>16.5</v>
      </c>
      <c r="F20" s="66">
        <f>E20</f>
        <v>16.5</v>
      </c>
      <c r="G20" s="64"/>
      <c r="H20" s="69" t="s">
        <v>153</v>
      </c>
      <c r="I20" s="69" t="s">
        <v>153</v>
      </c>
      <c r="J20" s="69" t="s">
        <v>153</v>
      </c>
      <c r="K20" s="69" t="s">
        <v>153</v>
      </c>
      <c r="L20" s="69"/>
      <c r="M20" s="79"/>
    </row>
    <row r="21" ht="15.6" spans="1:13">
      <c r="A21" s="70" t="s">
        <v>120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ht="15.6" spans="1:13">
      <c r="A22" s="53" t="s">
        <v>199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ht="15.6" spans="1:12">
      <c r="A23" s="71"/>
      <c r="B23" s="71"/>
      <c r="C23" s="71"/>
      <c r="D23" s="71"/>
      <c r="E23" s="71"/>
      <c r="F23" s="71"/>
      <c r="G23" s="71"/>
      <c r="H23" s="70" t="s">
        <v>200</v>
      </c>
      <c r="I23" s="81"/>
      <c r="J23" s="70" t="s">
        <v>201</v>
      </c>
      <c r="K23" s="70"/>
      <c r="L23" s="70" t="s">
        <v>177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8" sqref="A18:K18"/>
    </sheetView>
  </sheetViews>
  <sheetFormatPr defaultColWidth="10.1666666666667" defaultRowHeight="15.6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0.5583333333333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55" spans="1:11">
      <c r="A1" s="85" t="s">
        <v>202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tr">
        <f>首期!B2</f>
        <v>路探者集团客户</v>
      </c>
      <c r="C2" s="87"/>
      <c r="D2" s="88" t="s">
        <v>62</v>
      </c>
      <c r="E2" s="89" t="str">
        <f>首期!B4</f>
        <v>TAEEFK92952 </v>
      </c>
      <c r="F2" s="90" t="s">
        <v>203</v>
      </c>
      <c r="G2" s="91" t="str">
        <f>首期!B5</f>
        <v>女式外套</v>
      </c>
      <c r="H2" s="91"/>
      <c r="I2" s="119" t="s">
        <v>57</v>
      </c>
      <c r="J2" s="91" t="str">
        <f>首期!I2</f>
        <v>大连新帛制衣有限公司</v>
      </c>
      <c r="K2" s="141"/>
    </row>
    <row r="3" spans="1:11">
      <c r="A3" s="92" t="s">
        <v>75</v>
      </c>
      <c r="B3" s="93">
        <v>72</v>
      </c>
      <c r="C3" s="93"/>
      <c r="D3" s="94" t="s">
        <v>204</v>
      </c>
      <c r="E3" s="95" t="s">
        <v>205</v>
      </c>
      <c r="F3" s="95"/>
      <c r="G3" s="95"/>
      <c r="H3" s="96" t="s">
        <v>206</v>
      </c>
      <c r="I3" s="96"/>
      <c r="J3" s="96"/>
      <c r="K3" s="142"/>
    </row>
    <row r="4" spans="1:11">
      <c r="A4" s="97" t="s">
        <v>72</v>
      </c>
      <c r="B4" s="93">
        <v>1</v>
      </c>
      <c r="C4" s="93">
        <v>5</v>
      </c>
      <c r="D4" s="98" t="s">
        <v>207</v>
      </c>
      <c r="E4" s="99"/>
      <c r="F4" s="99"/>
      <c r="G4" s="99"/>
      <c r="H4" s="98" t="s">
        <v>208</v>
      </c>
      <c r="I4" s="98"/>
      <c r="J4" s="112" t="s">
        <v>66</v>
      </c>
      <c r="K4" s="143" t="s">
        <v>67</v>
      </c>
    </row>
    <row r="5" spans="1:11">
      <c r="A5" s="97" t="s">
        <v>209</v>
      </c>
      <c r="B5" s="93">
        <v>1</v>
      </c>
      <c r="C5" s="93"/>
      <c r="D5" s="94" t="s">
        <v>210</v>
      </c>
      <c r="E5" s="94" t="s">
        <v>211</v>
      </c>
      <c r="F5" s="94" t="s">
        <v>212</v>
      </c>
      <c r="G5" s="94" t="s">
        <v>213</v>
      </c>
      <c r="H5" s="98" t="s">
        <v>214</v>
      </c>
      <c r="I5" s="98"/>
      <c r="J5" s="112" t="s">
        <v>66</v>
      </c>
      <c r="K5" s="143" t="s">
        <v>67</v>
      </c>
    </row>
    <row r="6" spans="1:11">
      <c r="A6" s="100" t="s">
        <v>215</v>
      </c>
      <c r="B6" s="101">
        <v>33</v>
      </c>
      <c r="C6" s="101"/>
      <c r="D6" s="102" t="s">
        <v>216</v>
      </c>
      <c r="E6" s="103"/>
      <c r="F6" s="104"/>
      <c r="G6" s="102">
        <v>72</v>
      </c>
      <c r="H6" s="105" t="s">
        <v>217</v>
      </c>
      <c r="I6" s="105"/>
      <c r="J6" s="104" t="s">
        <v>66</v>
      </c>
      <c r="K6" s="144" t="s">
        <v>67</v>
      </c>
    </row>
    <row r="7" ht="16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218</v>
      </c>
      <c r="B8" s="90" t="s">
        <v>219</v>
      </c>
      <c r="C8" s="90" t="s">
        <v>220</v>
      </c>
      <c r="D8" s="90" t="s">
        <v>221</v>
      </c>
      <c r="E8" s="90" t="s">
        <v>222</v>
      </c>
      <c r="F8" s="90" t="s">
        <v>223</v>
      </c>
      <c r="G8" s="110" t="s">
        <v>224</v>
      </c>
      <c r="H8" s="111"/>
      <c r="I8" s="111"/>
      <c r="J8" s="111"/>
      <c r="K8" s="145"/>
    </row>
    <row r="9" spans="1:11">
      <c r="A9" s="97" t="s">
        <v>225</v>
      </c>
      <c r="B9" s="98"/>
      <c r="C9" s="112" t="s">
        <v>66</v>
      </c>
      <c r="D9" s="112" t="s">
        <v>67</v>
      </c>
      <c r="E9" s="94" t="s">
        <v>226</v>
      </c>
      <c r="F9" s="113" t="s">
        <v>227</v>
      </c>
      <c r="G9" s="114"/>
      <c r="H9" s="115"/>
      <c r="I9" s="115"/>
      <c r="J9" s="115"/>
      <c r="K9" s="146"/>
    </row>
    <row r="10" spans="1:11">
      <c r="A10" s="97" t="s">
        <v>228</v>
      </c>
      <c r="B10" s="98"/>
      <c r="C10" s="112" t="s">
        <v>66</v>
      </c>
      <c r="D10" s="112" t="s">
        <v>67</v>
      </c>
      <c r="E10" s="94" t="s">
        <v>229</v>
      </c>
      <c r="F10" s="113" t="s">
        <v>230</v>
      </c>
      <c r="G10" s="114" t="s">
        <v>231</v>
      </c>
      <c r="H10" s="115"/>
      <c r="I10" s="115"/>
      <c r="J10" s="115"/>
      <c r="K10" s="146"/>
    </row>
    <row r="11" spans="1:11">
      <c r="A11" s="116" t="s">
        <v>185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pans="1:11">
      <c r="A12" s="92" t="s">
        <v>88</v>
      </c>
      <c r="B12" s="112" t="s">
        <v>84</v>
      </c>
      <c r="C12" s="112" t="s">
        <v>85</v>
      </c>
      <c r="D12" s="113"/>
      <c r="E12" s="94" t="s">
        <v>86</v>
      </c>
      <c r="F12" s="112" t="s">
        <v>84</v>
      </c>
      <c r="G12" s="112" t="s">
        <v>85</v>
      </c>
      <c r="H12" s="112"/>
      <c r="I12" s="94" t="s">
        <v>232</v>
      </c>
      <c r="J12" s="112" t="s">
        <v>84</v>
      </c>
      <c r="K12" s="143" t="s">
        <v>85</v>
      </c>
    </row>
    <row r="13" spans="1:11">
      <c r="A13" s="92" t="s">
        <v>91</v>
      </c>
      <c r="B13" s="112" t="s">
        <v>84</v>
      </c>
      <c r="C13" s="112" t="s">
        <v>85</v>
      </c>
      <c r="D13" s="113"/>
      <c r="E13" s="94" t="s">
        <v>96</v>
      </c>
      <c r="F13" s="112" t="s">
        <v>84</v>
      </c>
      <c r="G13" s="112" t="s">
        <v>85</v>
      </c>
      <c r="H13" s="112"/>
      <c r="I13" s="94" t="s">
        <v>233</v>
      </c>
      <c r="J13" s="112" t="s">
        <v>84</v>
      </c>
      <c r="K13" s="143" t="s">
        <v>85</v>
      </c>
    </row>
    <row r="14" ht="16.35" spans="1:11">
      <c r="A14" s="100" t="s">
        <v>234</v>
      </c>
      <c r="B14" s="104" t="s">
        <v>84</v>
      </c>
      <c r="C14" s="104" t="s">
        <v>85</v>
      </c>
      <c r="D14" s="103"/>
      <c r="E14" s="102" t="s">
        <v>235</v>
      </c>
      <c r="F14" s="104" t="s">
        <v>84</v>
      </c>
      <c r="G14" s="104" t="s">
        <v>85</v>
      </c>
      <c r="H14" s="104"/>
      <c r="I14" s="102" t="s">
        <v>236</v>
      </c>
      <c r="J14" s="104" t="s">
        <v>84</v>
      </c>
      <c r="K14" s="144" t="s">
        <v>85</v>
      </c>
    </row>
    <row r="15" ht="16.3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2" customFormat="1" spans="1:11">
      <c r="A16" s="86" t="s">
        <v>237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8"/>
    </row>
    <row r="17" spans="1:11">
      <c r="A17" s="97" t="s">
        <v>238</v>
      </c>
      <c r="B17" s="98"/>
      <c r="C17" s="98"/>
      <c r="D17" s="98"/>
      <c r="E17" s="98"/>
      <c r="F17" s="98"/>
      <c r="G17" s="98"/>
      <c r="H17" s="98"/>
      <c r="I17" s="98"/>
      <c r="J17" s="98"/>
      <c r="K17" s="149"/>
    </row>
    <row r="18" spans="1:11">
      <c r="A18" s="97" t="s">
        <v>239</v>
      </c>
      <c r="B18" s="98"/>
      <c r="C18" s="98"/>
      <c r="D18" s="98"/>
      <c r="E18" s="98"/>
      <c r="F18" s="98"/>
      <c r="G18" s="98"/>
      <c r="H18" s="98"/>
      <c r="I18" s="98"/>
      <c r="J18" s="98"/>
      <c r="K18" s="149"/>
    </row>
    <row r="19" spans="1:11">
      <c r="A19" s="120" t="s">
        <v>240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1"/>
    </row>
    <row r="24" spans="1:11">
      <c r="A24" s="97" t="s">
        <v>119</v>
      </c>
      <c r="B24" s="98"/>
      <c r="C24" s="112" t="s">
        <v>66</v>
      </c>
      <c r="D24" s="112" t="s">
        <v>67</v>
      </c>
      <c r="E24" s="96"/>
      <c r="F24" s="96"/>
      <c r="G24" s="96"/>
      <c r="H24" s="96"/>
      <c r="I24" s="96"/>
      <c r="J24" s="96"/>
      <c r="K24" s="142"/>
    </row>
    <row r="25" ht="16.35" spans="1:11">
      <c r="A25" s="125" t="s">
        <v>241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2"/>
    </row>
    <row r="26" ht="16.3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242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5"/>
    </row>
    <row r="28" spans="1:11">
      <c r="A28" s="129" t="s">
        <v>243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3"/>
    </row>
    <row r="29" spans="1:11">
      <c r="A29" s="129" t="s">
        <v>244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3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3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3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3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3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4"/>
    </row>
    <row r="37" ht="18.75" customHeight="1" spans="1:11">
      <c r="A37" s="134" t="s">
        <v>245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5"/>
    </row>
    <row r="38" s="83" customFormat="1" ht="18.75" customHeight="1" spans="1:11">
      <c r="A38" s="97" t="s">
        <v>246</v>
      </c>
      <c r="B38" s="98"/>
      <c r="C38" s="98"/>
      <c r="D38" s="96" t="s">
        <v>247</v>
      </c>
      <c r="E38" s="96"/>
      <c r="F38" s="136" t="s">
        <v>248</v>
      </c>
      <c r="G38" s="137"/>
      <c r="H38" s="98" t="s">
        <v>249</v>
      </c>
      <c r="I38" s="98"/>
      <c r="J38" s="98" t="s">
        <v>250</v>
      </c>
      <c r="K38" s="149"/>
    </row>
    <row r="39" ht="18.75" customHeight="1" spans="1:13">
      <c r="A39" s="97" t="s">
        <v>120</v>
      </c>
      <c r="B39" s="98" t="s">
        <v>251</v>
      </c>
      <c r="C39" s="98"/>
      <c r="D39" s="98"/>
      <c r="E39" s="98"/>
      <c r="F39" s="98"/>
      <c r="G39" s="98"/>
      <c r="H39" s="98"/>
      <c r="I39" s="98"/>
      <c r="J39" s="98"/>
      <c r="K39" s="149"/>
      <c r="M39" s="83"/>
    </row>
    <row r="40" ht="31" customHeight="1" spans="1:11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149"/>
    </row>
    <row r="41" ht="18.75" customHeight="1" spans="1:11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149"/>
    </row>
    <row r="42" ht="32" customHeight="1" spans="1:11">
      <c r="A42" s="100" t="s">
        <v>129</v>
      </c>
      <c r="B42" s="138" t="s">
        <v>252</v>
      </c>
      <c r="C42" s="138"/>
      <c r="D42" s="102" t="s">
        <v>253</v>
      </c>
      <c r="E42" s="103" t="s">
        <v>176</v>
      </c>
      <c r="F42" s="102" t="s">
        <v>132</v>
      </c>
      <c r="G42" s="139" t="s">
        <v>254</v>
      </c>
      <c r="H42" s="140" t="s">
        <v>134</v>
      </c>
      <c r="I42" s="140"/>
      <c r="J42" s="138" t="s">
        <v>135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363855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I8" sqref="I8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3" customWidth="1"/>
    <col min="9" max="9" width="17" style="53" customWidth="1"/>
    <col min="10" max="10" width="18.5" style="53" customWidth="1"/>
    <col min="11" max="11" width="16.6666666666667" style="53" customWidth="1"/>
    <col min="12" max="12" width="14.1666666666667" style="53" customWidth="1"/>
    <col min="13" max="13" width="16.3333333333333" style="53" customWidth="1"/>
    <col min="14" max="16384" width="9" style="53"/>
  </cols>
  <sheetData>
    <row r="1" ht="30" customHeight="1" spans="1:13">
      <c r="A1" s="54" t="s">
        <v>138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3">
      <c r="A2" s="56" t="s">
        <v>62</v>
      </c>
      <c r="B2" s="57" t="str">
        <f>'验货尺寸表 '!B2</f>
        <v>TAEEFK92952 </v>
      </c>
      <c r="C2" s="57"/>
      <c r="D2" s="58" t="s">
        <v>68</v>
      </c>
      <c r="E2" s="59" t="str">
        <f>'验货尺寸表 '!E2</f>
        <v>女式外套</v>
      </c>
      <c r="F2" s="59"/>
      <c r="G2" s="60"/>
      <c r="H2" s="61" t="s">
        <v>57</v>
      </c>
      <c r="I2" s="57" t="str">
        <f>'验货尺寸表 '!I2</f>
        <v>大连新帛制衣有限公司</v>
      </c>
      <c r="J2" s="57"/>
      <c r="K2" s="57"/>
      <c r="L2" s="57"/>
      <c r="M2" s="72"/>
    </row>
    <row r="3" ht="29" customHeight="1" spans="1:13">
      <c r="A3" s="62" t="s">
        <v>139</v>
      </c>
      <c r="B3" s="63" t="s">
        <v>140</v>
      </c>
      <c r="C3" s="63"/>
      <c r="D3" s="63"/>
      <c r="E3" s="63"/>
      <c r="F3" s="63"/>
      <c r="G3" s="64"/>
      <c r="H3" s="65" t="s">
        <v>141</v>
      </c>
      <c r="I3" s="65"/>
      <c r="J3" s="65"/>
      <c r="K3" s="65"/>
      <c r="L3" s="65"/>
      <c r="M3" s="73"/>
    </row>
    <row r="4" ht="29" customHeight="1" spans="1:13">
      <c r="A4" s="62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4"/>
      <c r="H4" s="66" t="s">
        <v>109</v>
      </c>
      <c r="I4" s="66" t="s">
        <v>110</v>
      </c>
      <c r="J4" s="66" t="s">
        <v>111</v>
      </c>
      <c r="K4" s="66" t="s">
        <v>112</v>
      </c>
      <c r="L4" s="66" t="s">
        <v>113</v>
      </c>
      <c r="M4" s="74"/>
    </row>
    <row r="5" ht="29" customHeight="1" spans="1:13">
      <c r="A5" s="62"/>
      <c r="B5" s="66" t="s">
        <v>144</v>
      </c>
      <c r="C5" s="66" t="s">
        <v>145</v>
      </c>
      <c r="D5" s="66" t="s">
        <v>146</v>
      </c>
      <c r="E5" s="66" t="s">
        <v>147</v>
      </c>
      <c r="F5" s="66" t="s">
        <v>148</v>
      </c>
      <c r="G5" s="64"/>
      <c r="H5" s="66" t="s">
        <v>144</v>
      </c>
      <c r="I5" s="66" t="s">
        <v>145</v>
      </c>
      <c r="J5" s="66" t="s">
        <v>146</v>
      </c>
      <c r="K5" s="66" t="s">
        <v>147</v>
      </c>
      <c r="L5" s="66" t="s">
        <v>148</v>
      </c>
      <c r="M5" s="75"/>
    </row>
    <row r="6" ht="29" customHeight="1" spans="1:13">
      <c r="A6" s="67" t="s">
        <v>150</v>
      </c>
      <c r="B6" s="66">
        <f>C6-2</f>
        <v>59</v>
      </c>
      <c r="C6" s="66">
        <v>61</v>
      </c>
      <c r="D6" s="66">
        <f>C6+2</f>
        <v>63</v>
      </c>
      <c r="E6" s="66">
        <f>D6+2</f>
        <v>65</v>
      </c>
      <c r="F6" s="66">
        <f>E6+1</f>
        <v>66</v>
      </c>
      <c r="G6" s="64"/>
      <c r="H6" s="68" t="s">
        <v>255</v>
      </c>
      <c r="I6" s="68">
        <v>-0.5</v>
      </c>
      <c r="J6" s="68" t="s">
        <v>151</v>
      </c>
      <c r="K6" s="68">
        <v>-0.5</v>
      </c>
      <c r="L6" s="68">
        <f>-0.5/0.5</f>
        <v>-1</v>
      </c>
      <c r="M6" s="76"/>
    </row>
    <row r="7" ht="29" customHeight="1" spans="1:13">
      <c r="A7" s="67" t="s">
        <v>152</v>
      </c>
      <c r="B7" s="66">
        <f>C7-2</f>
        <v>52</v>
      </c>
      <c r="C7" s="66">
        <v>54</v>
      </c>
      <c r="D7" s="66">
        <f>C7+2</f>
        <v>56</v>
      </c>
      <c r="E7" s="66">
        <f>D7+2</f>
        <v>58</v>
      </c>
      <c r="F7" s="66">
        <f>E7+1</f>
        <v>59</v>
      </c>
      <c r="G7" s="64"/>
      <c r="H7" s="68" t="s">
        <v>256</v>
      </c>
      <c r="I7" s="68" t="s">
        <v>256</v>
      </c>
      <c r="J7" s="68" t="s">
        <v>256</v>
      </c>
      <c r="K7" s="68" t="s">
        <v>256</v>
      </c>
      <c r="L7" s="68" t="s">
        <v>256</v>
      </c>
      <c r="M7" s="76"/>
    </row>
    <row r="8" ht="29" customHeight="1" spans="1:13">
      <c r="A8" s="67" t="s">
        <v>154</v>
      </c>
      <c r="B8" s="66">
        <f t="shared" ref="B8:B10" si="0">C8-4</f>
        <v>98</v>
      </c>
      <c r="C8" s="66">
        <v>102</v>
      </c>
      <c r="D8" s="66">
        <f t="shared" ref="D8:D10" si="1">C8+4</f>
        <v>106</v>
      </c>
      <c r="E8" s="66">
        <f>D8+4</f>
        <v>110</v>
      </c>
      <c r="F8" s="66">
        <f t="shared" ref="F8:F10" si="2">E8+6</f>
        <v>116</v>
      </c>
      <c r="G8" s="64"/>
      <c r="H8" s="68" t="s">
        <v>257</v>
      </c>
      <c r="I8" s="68" t="s">
        <v>258</v>
      </c>
      <c r="J8" s="68" t="s">
        <v>259</v>
      </c>
      <c r="K8" s="68" t="s">
        <v>259</v>
      </c>
      <c r="L8" s="68" t="s">
        <v>259</v>
      </c>
      <c r="M8" s="76"/>
    </row>
    <row r="9" ht="29" customHeight="1" spans="1:13">
      <c r="A9" s="67" t="s">
        <v>156</v>
      </c>
      <c r="B9" s="66">
        <f t="shared" si="0"/>
        <v>92</v>
      </c>
      <c r="C9" s="66">
        <v>96</v>
      </c>
      <c r="D9" s="66">
        <f t="shared" si="1"/>
        <v>100</v>
      </c>
      <c r="E9" s="66">
        <f>D9+5</f>
        <v>105</v>
      </c>
      <c r="F9" s="66">
        <f t="shared" si="2"/>
        <v>111</v>
      </c>
      <c r="G9" s="64"/>
      <c r="H9" s="68" t="s">
        <v>256</v>
      </c>
      <c r="I9" s="68" t="s">
        <v>256</v>
      </c>
      <c r="J9" s="68" t="s">
        <v>256</v>
      </c>
      <c r="K9" s="68" t="s">
        <v>260</v>
      </c>
      <c r="L9" s="68" t="s">
        <v>256</v>
      </c>
      <c r="M9" s="76"/>
    </row>
    <row r="10" ht="29" customHeight="1" spans="1:13">
      <c r="A10" s="67" t="s">
        <v>157</v>
      </c>
      <c r="B10" s="66">
        <f t="shared" si="0"/>
        <v>96</v>
      </c>
      <c r="C10" s="66">
        <v>100</v>
      </c>
      <c r="D10" s="66">
        <f t="shared" si="1"/>
        <v>104</v>
      </c>
      <c r="E10" s="66">
        <f>D10+5</f>
        <v>109</v>
      </c>
      <c r="F10" s="66">
        <f t="shared" si="2"/>
        <v>115</v>
      </c>
      <c r="G10" s="64"/>
      <c r="H10" s="68" t="s">
        <v>261</v>
      </c>
      <c r="I10" s="68" t="s">
        <v>262</v>
      </c>
      <c r="J10" s="68" t="s">
        <v>260</v>
      </c>
      <c r="K10" s="68" t="s">
        <v>260</v>
      </c>
      <c r="L10" s="68" t="s">
        <v>263</v>
      </c>
      <c r="M10" s="76"/>
    </row>
    <row r="11" ht="29" customHeight="1" spans="1:13">
      <c r="A11" s="67" t="s">
        <v>159</v>
      </c>
      <c r="B11" s="66">
        <f t="shared" ref="B11:B15" si="3">C11-1</f>
        <v>38.5</v>
      </c>
      <c r="C11" s="66">
        <v>39.5</v>
      </c>
      <c r="D11" s="66">
        <f t="shared" ref="D11:D15" si="4">C11+1</f>
        <v>40.5</v>
      </c>
      <c r="E11" s="66">
        <f t="shared" ref="E11:E15" si="5">D11+1</f>
        <v>41.5</v>
      </c>
      <c r="F11" s="66">
        <f>E11+1.2</f>
        <v>42.7</v>
      </c>
      <c r="G11" s="64"/>
      <c r="H11" s="68" t="s">
        <v>256</v>
      </c>
      <c r="I11" s="68" t="s">
        <v>264</v>
      </c>
      <c r="J11" s="68" t="s">
        <v>160</v>
      </c>
      <c r="K11" s="68" t="s">
        <v>259</v>
      </c>
      <c r="L11" s="68" t="s">
        <v>259</v>
      </c>
      <c r="M11" s="76"/>
    </row>
    <row r="12" ht="29" customHeight="1" spans="1:13">
      <c r="A12" s="67" t="s">
        <v>161</v>
      </c>
      <c r="B12" s="66">
        <f>C12</f>
        <v>7.5</v>
      </c>
      <c r="C12" s="66">
        <v>7.5</v>
      </c>
      <c r="D12" s="66">
        <f>C12</f>
        <v>7.5</v>
      </c>
      <c r="E12" s="66">
        <f>D12</f>
        <v>7.5</v>
      </c>
      <c r="F12" s="66">
        <f>E12</f>
        <v>7.5</v>
      </c>
      <c r="G12" s="64"/>
      <c r="H12" s="68" t="s">
        <v>256</v>
      </c>
      <c r="I12" s="68" t="s">
        <v>256</v>
      </c>
      <c r="J12" s="68" t="s">
        <v>256</v>
      </c>
      <c r="K12" s="68" t="s">
        <v>256</v>
      </c>
      <c r="L12" s="68" t="s">
        <v>256</v>
      </c>
      <c r="M12" s="76"/>
    </row>
    <row r="13" ht="29" customHeight="1" spans="1:13">
      <c r="A13" s="67" t="s">
        <v>162</v>
      </c>
      <c r="B13" s="66">
        <v>8.5</v>
      </c>
      <c r="C13" s="66">
        <v>8.5</v>
      </c>
      <c r="D13" s="66">
        <v>8.5</v>
      </c>
      <c r="E13" s="66">
        <v>8.5</v>
      </c>
      <c r="F13" s="66">
        <v>8.5</v>
      </c>
      <c r="G13" s="64"/>
      <c r="H13" s="68" t="s">
        <v>256</v>
      </c>
      <c r="I13" s="68" t="s">
        <v>256</v>
      </c>
      <c r="J13" s="68" t="s">
        <v>265</v>
      </c>
      <c r="K13" s="68" t="s">
        <v>258</v>
      </c>
      <c r="L13" s="68" t="s">
        <v>256</v>
      </c>
      <c r="M13" s="76"/>
    </row>
    <row r="14" ht="29" customHeight="1" spans="1:13">
      <c r="A14" s="67" t="s">
        <v>163</v>
      </c>
      <c r="B14" s="66">
        <f t="shared" si="3"/>
        <v>43</v>
      </c>
      <c r="C14" s="66">
        <v>44</v>
      </c>
      <c r="D14" s="66">
        <f t="shared" si="4"/>
        <v>45</v>
      </c>
      <c r="E14" s="66">
        <f t="shared" si="5"/>
        <v>46</v>
      </c>
      <c r="F14" s="66">
        <f>E14+1</f>
        <v>47</v>
      </c>
      <c r="G14" s="64"/>
      <c r="H14" s="68" t="s">
        <v>151</v>
      </c>
      <c r="I14" s="68">
        <v>-0.5</v>
      </c>
      <c r="J14" s="68" t="s">
        <v>151</v>
      </c>
      <c r="K14" s="68">
        <v>-0.5</v>
      </c>
      <c r="L14" s="68">
        <v>-0.5</v>
      </c>
      <c r="M14" s="77"/>
    </row>
    <row r="15" ht="29" customHeight="1" spans="1:13">
      <c r="A15" s="67" t="s">
        <v>164</v>
      </c>
      <c r="B15" s="66">
        <f t="shared" si="3"/>
        <v>58</v>
      </c>
      <c r="C15" s="66">
        <v>59</v>
      </c>
      <c r="D15" s="66">
        <f t="shared" si="4"/>
        <v>60</v>
      </c>
      <c r="E15" s="66">
        <f t="shared" si="5"/>
        <v>61</v>
      </c>
      <c r="F15" s="66">
        <f>E15+0.5</f>
        <v>61.5</v>
      </c>
      <c r="G15" s="64"/>
      <c r="H15" s="68" t="s">
        <v>266</v>
      </c>
      <c r="I15" s="68" t="s">
        <v>259</v>
      </c>
      <c r="J15" s="68" t="s">
        <v>267</v>
      </c>
      <c r="K15" s="68" t="s">
        <v>259</v>
      </c>
      <c r="L15" s="68" t="s">
        <v>266</v>
      </c>
      <c r="M15" s="78"/>
    </row>
    <row r="16" ht="29" customHeight="1" spans="1:13">
      <c r="A16" s="67" t="s">
        <v>165</v>
      </c>
      <c r="B16" s="66">
        <f>C16-0.8</f>
        <v>18.7</v>
      </c>
      <c r="C16" s="66">
        <v>19.5</v>
      </c>
      <c r="D16" s="66">
        <f>C16+0.8</f>
        <v>20.3</v>
      </c>
      <c r="E16" s="66">
        <f>D16+0.8</f>
        <v>21.1</v>
      </c>
      <c r="F16" s="66">
        <f>E16+1.1</f>
        <v>22.2</v>
      </c>
      <c r="G16" s="64"/>
      <c r="H16" s="68" t="s">
        <v>268</v>
      </c>
      <c r="I16" s="68" t="s">
        <v>268</v>
      </c>
      <c r="J16" s="68" t="s">
        <v>256</v>
      </c>
      <c r="K16" s="68" t="s">
        <v>269</v>
      </c>
      <c r="L16" s="68" t="s">
        <v>268</v>
      </c>
      <c r="M16" s="79"/>
    </row>
    <row r="17" ht="29" customHeight="1" spans="1:13">
      <c r="A17" s="67" t="s">
        <v>167</v>
      </c>
      <c r="B17" s="66">
        <f>C17-0.6</f>
        <v>16.4</v>
      </c>
      <c r="C17" s="66">
        <v>17</v>
      </c>
      <c r="D17" s="66">
        <f>C17+0.6</f>
        <v>17.6</v>
      </c>
      <c r="E17" s="66">
        <f>D17+0.6</f>
        <v>18.2</v>
      </c>
      <c r="F17" s="66">
        <f>E17+0.95</f>
        <v>19.15</v>
      </c>
      <c r="G17" s="64"/>
      <c r="H17" s="69" t="s">
        <v>266</v>
      </c>
      <c r="I17" s="69" t="s">
        <v>264</v>
      </c>
      <c r="J17" s="69" t="s">
        <v>270</v>
      </c>
      <c r="K17" s="69" t="s">
        <v>271</v>
      </c>
      <c r="L17" s="69" t="s">
        <v>266</v>
      </c>
      <c r="M17" s="80"/>
    </row>
    <row r="18" ht="29" customHeight="1" spans="1:13">
      <c r="A18" s="67" t="s">
        <v>169</v>
      </c>
      <c r="B18" s="66">
        <f>C18-0.4</f>
        <v>13.1</v>
      </c>
      <c r="C18" s="66">
        <v>13.5</v>
      </c>
      <c r="D18" s="66">
        <f>C18+0.4</f>
        <v>13.9</v>
      </c>
      <c r="E18" s="66">
        <f>D18+0.4</f>
        <v>14.3</v>
      </c>
      <c r="F18" s="66">
        <f>E18+0.6</f>
        <v>14.9</v>
      </c>
      <c r="G18" s="64"/>
      <c r="H18" s="69" t="s">
        <v>170</v>
      </c>
      <c r="I18" s="69" t="s">
        <v>153</v>
      </c>
      <c r="J18" s="69" t="s">
        <v>170</v>
      </c>
      <c r="K18" s="69" t="s">
        <v>153</v>
      </c>
      <c r="L18" s="69" t="s">
        <v>153</v>
      </c>
      <c r="M18" s="79"/>
    </row>
    <row r="19" ht="29" customHeight="1" spans="1:13">
      <c r="A19" s="67" t="s">
        <v>171</v>
      </c>
      <c r="B19" s="66">
        <f>D19-1</f>
        <v>15</v>
      </c>
      <c r="C19" s="66">
        <v>16</v>
      </c>
      <c r="D19" s="66">
        <f>C19</f>
        <v>16</v>
      </c>
      <c r="E19" s="66">
        <f>C19+1.5</f>
        <v>17.5</v>
      </c>
      <c r="F19" s="66">
        <f>E19</f>
        <v>17.5</v>
      </c>
      <c r="G19" s="64"/>
      <c r="H19" s="68" t="s">
        <v>259</v>
      </c>
      <c r="I19" s="68" t="s">
        <v>256</v>
      </c>
      <c r="J19" s="68" t="s">
        <v>259</v>
      </c>
      <c r="K19" s="68" t="s">
        <v>259</v>
      </c>
      <c r="L19" s="68" t="s">
        <v>266</v>
      </c>
      <c r="M19" s="79"/>
    </row>
    <row r="20" ht="29" customHeight="1" spans="1:13">
      <c r="A20" s="67" t="s">
        <v>172</v>
      </c>
      <c r="B20" s="66">
        <f>D20-1</f>
        <v>14</v>
      </c>
      <c r="C20" s="66">
        <v>15</v>
      </c>
      <c r="D20" s="66">
        <f>C20</f>
        <v>15</v>
      </c>
      <c r="E20" s="66">
        <f>C20+1.5</f>
        <v>16.5</v>
      </c>
      <c r="F20" s="66">
        <f>E20</f>
        <v>16.5</v>
      </c>
      <c r="G20" s="64"/>
      <c r="H20" s="69" t="s">
        <v>153</v>
      </c>
      <c r="I20" s="69" t="s">
        <v>153</v>
      </c>
      <c r="J20" s="69" t="s">
        <v>153</v>
      </c>
      <c r="K20" s="69" t="s">
        <v>153</v>
      </c>
      <c r="L20" s="69" t="s">
        <v>153</v>
      </c>
      <c r="M20" s="79"/>
    </row>
    <row r="21" ht="15.6" spans="1:12">
      <c r="A21" s="70" t="s">
        <v>120</v>
      </c>
      <c r="D21" s="71"/>
      <c r="E21" s="71"/>
      <c r="F21" s="71"/>
      <c r="G21" s="71"/>
      <c r="H21" s="71"/>
      <c r="I21" s="71"/>
      <c r="J21" s="71"/>
      <c r="K21" s="71"/>
      <c r="L21" s="70"/>
    </row>
    <row r="22" ht="15.6" spans="1:13">
      <c r="A22" s="53" t="s">
        <v>272</v>
      </c>
      <c r="D22" s="71"/>
      <c r="E22" s="71"/>
      <c r="F22" s="71"/>
      <c r="G22" s="71"/>
      <c r="H22" s="70" t="s">
        <v>273</v>
      </c>
      <c r="I22" s="81"/>
      <c r="J22" s="70" t="s">
        <v>201</v>
      </c>
      <c r="K22" s="70"/>
      <c r="L22" s="70" t="s">
        <v>177</v>
      </c>
      <c r="M22" s="53" t="s">
        <v>135</v>
      </c>
    </row>
    <row r="23" ht="15.6" spans="1:12">
      <c r="A23" s="71"/>
      <c r="B23" s="71"/>
      <c r="C23" s="71"/>
      <c r="D23" s="71"/>
      <c r="E23" s="71"/>
      <c r="F23" s="71"/>
      <c r="G23" s="71"/>
      <c r="L23" s="70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C8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spans="1:15">
      <c r="A3" s="5"/>
      <c r="B3" s="28"/>
      <c r="C3" s="28"/>
      <c r="D3" s="28"/>
      <c r="E3" s="28"/>
      <c r="F3" s="28"/>
      <c r="G3" s="28"/>
      <c r="H3" s="28"/>
      <c r="I3" s="5" t="s">
        <v>290</v>
      </c>
      <c r="J3" s="5" t="s">
        <v>290</v>
      </c>
      <c r="K3" s="5" t="s">
        <v>290</v>
      </c>
      <c r="L3" s="5" t="s">
        <v>290</v>
      </c>
      <c r="M3" s="5" t="s">
        <v>290</v>
      </c>
      <c r="N3" s="28"/>
      <c r="O3" s="28"/>
    </row>
    <row r="4" s="47" customFormat="1" ht="46.8" spans="1:15">
      <c r="A4" s="49">
        <v>1</v>
      </c>
      <c r="B4" s="50" t="s">
        <v>291</v>
      </c>
      <c r="C4" s="49" t="s">
        <v>292</v>
      </c>
      <c r="D4" s="50" t="s">
        <v>293</v>
      </c>
      <c r="E4" s="50" t="s">
        <v>294</v>
      </c>
      <c r="F4" s="51" t="s">
        <v>295</v>
      </c>
      <c r="G4" s="49"/>
      <c r="H4" s="49" t="s">
        <v>296</v>
      </c>
      <c r="I4" s="49"/>
      <c r="J4" s="49" t="s">
        <v>297</v>
      </c>
      <c r="K4" s="49" t="s">
        <v>298</v>
      </c>
      <c r="L4" s="49" t="s">
        <v>299</v>
      </c>
      <c r="M4" s="49"/>
      <c r="N4" s="49">
        <v>127.5</v>
      </c>
      <c r="O4" s="49" t="s">
        <v>300</v>
      </c>
    </row>
    <row r="5" s="47" customFormat="1" ht="46.8" spans="1:15">
      <c r="A5" s="49">
        <v>2</v>
      </c>
      <c r="B5" s="50" t="s">
        <v>291</v>
      </c>
      <c r="C5" s="49" t="s">
        <v>292</v>
      </c>
      <c r="D5" s="50" t="s">
        <v>293</v>
      </c>
      <c r="E5" s="50" t="s">
        <v>294</v>
      </c>
      <c r="F5" s="51" t="s">
        <v>295</v>
      </c>
      <c r="G5" s="49"/>
      <c r="H5" s="49" t="s">
        <v>301</v>
      </c>
      <c r="I5" s="49">
        <v>1</v>
      </c>
      <c r="J5" s="49" t="s">
        <v>302</v>
      </c>
      <c r="K5" s="49" t="s">
        <v>303</v>
      </c>
      <c r="L5" s="49"/>
      <c r="M5" s="49"/>
      <c r="N5" s="49">
        <v>131</v>
      </c>
      <c r="O5" s="49" t="s">
        <v>300</v>
      </c>
    </row>
    <row r="6" s="47" customFormat="1" ht="46.8" spans="1:15">
      <c r="A6" s="49">
        <v>3</v>
      </c>
      <c r="B6" s="50" t="s">
        <v>291</v>
      </c>
      <c r="C6" s="49" t="s">
        <v>292</v>
      </c>
      <c r="D6" s="50" t="s">
        <v>293</v>
      </c>
      <c r="E6" s="50" t="s">
        <v>294</v>
      </c>
      <c r="F6" s="51" t="s">
        <v>295</v>
      </c>
      <c r="G6" s="49"/>
      <c r="H6" s="49" t="s">
        <v>304</v>
      </c>
      <c r="I6" s="49">
        <v>1</v>
      </c>
      <c r="J6" s="49" t="s">
        <v>297</v>
      </c>
      <c r="K6" s="49" t="s">
        <v>298</v>
      </c>
      <c r="L6" s="49"/>
      <c r="M6" s="49"/>
      <c r="N6" s="49">
        <v>136</v>
      </c>
      <c r="O6" s="49" t="s">
        <v>300</v>
      </c>
    </row>
    <row r="7" s="47" customFormat="1" ht="46.8" spans="1:15">
      <c r="A7" s="49">
        <v>4</v>
      </c>
      <c r="B7" s="50" t="s">
        <v>291</v>
      </c>
      <c r="C7" s="49" t="s">
        <v>292</v>
      </c>
      <c r="D7" s="50" t="s">
        <v>293</v>
      </c>
      <c r="E7" s="50" t="s">
        <v>294</v>
      </c>
      <c r="F7" s="51" t="s">
        <v>295</v>
      </c>
      <c r="G7" s="49"/>
      <c r="H7" s="49" t="s">
        <v>305</v>
      </c>
      <c r="I7" s="49" t="s">
        <v>306</v>
      </c>
      <c r="J7" s="49" t="s">
        <v>307</v>
      </c>
      <c r="K7" s="49" t="s">
        <v>298</v>
      </c>
      <c r="L7" s="49" t="s">
        <v>308</v>
      </c>
      <c r="M7" s="49"/>
      <c r="N7" s="49">
        <v>134</v>
      </c>
      <c r="O7" s="49" t="s">
        <v>300</v>
      </c>
    </row>
    <row r="8" s="48" customFormat="1" ht="46.8" spans="1:15">
      <c r="A8" s="49">
        <v>5</v>
      </c>
      <c r="B8" s="50" t="s">
        <v>291</v>
      </c>
      <c r="C8" s="49" t="s">
        <v>292</v>
      </c>
      <c r="D8" s="50" t="s">
        <v>293</v>
      </c>
      <c r="E8" s="50" t="s">
        <v>294</v>
      </c>
      <c r="F8" s="51" t="s">
        <v>295</v>
      </c>
      <c r="G8" s="9"/>
      <c r="H8" s="49" t="s">
        <v>309</v>
      </c>
      <c r="I8" s="9"/>
      <c r="J8" s="49" t="s">
        <v>302</v>
      </c>
      <c r="K8" s="49" t="s">
        <v>298</v>
      </c>
      <c r="L8" s="49" t="s">
        <v>310</v>
      </c>
      <c r="M8" s="9"/>
      <c r="N8" s="49">
        <v>137.5</v>
      </c>
      <c r="O8" s="49" t="s">
        <v>300</v>
      </c>
    </row>
    <row r="9" spans="1: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311</v>
      </c>
      <c r="B12" s="12"/>
      <c r="C12" s="12"/>
      <c r="D12" s="13"/>
      <c r="E12" s="14"/>
      <c r="F12" s="25"/>
      <c r="G12" s="25"/>
      <c r="H12" s="25"/>
      <c r="I12" s="20"/>
      <c r="J12" s="11" t="s">
        <v>312</v>
      </c>
      <c r="K12" s="12"/>
      <c r="L12" s="12"/>
      <c r="M12" s="13"/>
      <c r="N12" s="12"/>
      <c r="O12" s="19"/>
    </row>
    <row r="13" ht="49" customHeight="1" spans="1:15">
      <c r="A13" s="15" t="s">
        <v>313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2023-03-31T05:56:15Z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6A4765DDB1104F4498E29EFA6B9FC062</vt:lpwstr>
  </property>
</Properties>
</file>