
<file path=[Content_Types].xml><?xml version="1.0" encoding="utf-8"?>
<Types xmlns="http://schemas.openxmlformats.org/package/2006/content-types">
  <Default Extension="wmf" ContentType="image/x-wmf"/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 tabRatio="727" activeTab="6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" sheetId="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calcPr calcId="144525" concurrentCalc="0"/>
</workbook>
</file>

<file path=xl/sharedStrings.xml><?xml version="1.0" encoding="utf-8"?>
<sst xmlns="http://schemas.openxmlformats.org/spreadsheetml/2006/main" count="948" uniqueCount="379">
  <si>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</si>
  <si>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</si>
  <si>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</si>
  <si>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</si>
  <si>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</si>
  <si>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</si>
  <si>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</si>
  <si>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</si>
  <si>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</si>
  <si>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</si>
  <si>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</si>
  <si>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</si>
  <si>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</si>
  <si>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</si>
  <si>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</si>
  <si>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</si>
  <si>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</si>
  <si>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</si>
  <si>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</si>
  <si>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</si>
  <si>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</si>
  <si>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</si>
  <si>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</si>
  <si>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</si>
  <si>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</si>
  <si>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</si>
  <si>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</si>
  <si>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</si>
  <si>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</si>
  <si>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</si>
  <si>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</si>
  <si>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</si>
  <si>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</si>
  <si>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</si>
  <si>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</si>
  <si>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</si>
  <si>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</si>
  <si>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</si>
  <si>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</si>
  <si>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</si>
  <si>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</si>
  <si>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</si>
  <si>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</si>
  <si>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</si>
  <si>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</si>
  <si>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</si>
  <si>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</si>
  <si>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</si>
  <si>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</si>
  <si>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</si>
  <si>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</si>
  <si>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</si>
  <si>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</si>
  <si>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</si>
  <si>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路探者集团客户</t>
  </si>
  <si>
    <t>合同签订方</t>
  </si>
  <si>
    <t>大连蒂安缇服装有限公司</t>
  </si>
  <si>
    <t>生产工厂</t>
  </si>
  <si>
    <t>大连新帛制衣有限公司</t>
  </si>
  <si>
    <t>订单基础信息</t>
  </si>
  <si>
    <t>生产•出货进度</t>
  </si>
  <si>
    <t>指示•确认资料</t>
  </si>
  <si>
    <t>款号</t>
  </si>
  <si>
    <t xml:space="preserve">TAEEFK91952 </t>
  </si>
  <si>
    <t>合同交期</t>
  </si>
  <si>
    <t>产前确认样</t>
  </si>
  <si>
    <t>有</t>
  </si>
  <si>
    <t>无</t>
  </si>
  <si>
    <t>品名</t>
  </si>
  <si>
    <t>男式外套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</si>
  <si>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</si>
  <si>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</si>
  <si>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</si>
  <si>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</si>
  <si>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</si>
  <si>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</si>
  <si>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</si>
  <si>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</si>
  <si>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</si>
  <si>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</si>
  <si>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</si>
  <si>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</si>
  <si>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</si>
  <si>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</si>
  <si>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</si>
  <si>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</si>
  <si>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</si>
  <si>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</si>
  <si>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</si>
  <si>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</si>
  <si>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</si>
  <si>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</si>
  <si>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</si>
  <si>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</si>
  <si>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</si>
  <si>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</si>
  <si>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</si>
  <si>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</si>
  <si>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</si>
  <si>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</si>
  <si>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</si>
  <si>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</si>
  <si>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</si>
  <si>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</si>
  <si>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</si>
  <si>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</si>
  <si>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</si>
  <si>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</si>
  <si>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</si>
  <si>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</si>
  <si>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</si>
  <si>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</si>
  <si>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</si>
  <si>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</si>
  <si>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XXXL</t>
  </si>
  <si>
    <t>XXXXL(特体9件）</t>
  </si>
  <si>
    <t>未裁齐原因</t>
  </si>
  <si>
    <t>军绿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</si>
  <si>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</si>
  <si>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</si>
  <si>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</si>
  <si>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</si>
  <si>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</si>
  <si>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</si>
  <si>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魔术贴加加固线</t>
  </si>
  <si>
    <t>门襟下口少套结，明线宽窄不匀</t>
  </si>
  <si>
    <t>盾牌魔术贴和国旗下面的魔术贴双线固定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</si>
  <si>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</si>
  <si>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</si>
  <si>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</si>
  <si>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</si>
  <si>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</si>
  <si>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</si>
  <si>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</si>
  <si>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</si>
  <si>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</si>
  <si>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</si>
  <si>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2023.2.28</t>
  </si>
  <si>
    <t>工厂负责人</t>
  </si>
  <si>
    <t>孙晓伟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</si>
  <si>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</si>
  <si>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</si>
  <si>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</si>
  <si>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</si>
  <si>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</si>
  <si>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</si>
  <si>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 xml:space="preserve">洗前 </t>
  </si>
  <si>
    <t>洗后</t>
  </si>
  <si>
    <t>165/88B</t>
  </si>
  <si>
    <t>170/92B</t>
  </si>
  <si>
    <t>175/96B</t>
  </si>
  <si>
    <t>180/100B</t>
  </si>
  <si>
    <t>185/104B</t>
  </si>
  <si>
    <t>190/108B</t>
  </si>
  <si>
    <t>XL(180/100B</t>
  </si>
  <si>
    <t>后中长</t>
  </si>
  <si>
    <t>+1</t>
  </si>
  <si>
    <t>前中拉链长</t>
  </si>
  <si>
    <t>0</t>
  </si>
  <si>
    <t>胸围</t>
  </si>
  <si>
    <t>腰围</t>
  </si>
  <si>
    <t>摆围（平量）</t>
  </si>
  <si>
    <t>肩宽</t>
  </si>
  <si>
    <t>-0.7</t>
  </si>
  <si>
    <t>前领高</t>
  </si>
  <si>
    <t>-0.2</t>
  </si>
  <si>
    <t>后领高</t>
  </si>
  <si>
    <t>下领围</t>
  </si>
  <si>
    <t>肩点袖长</t>
  </si>
  <si>
    <t>+0.8</t>
  </si>
  <si>
    <t>袖肥/2（参考值）</t>
  </si>
  <si>
    <t>袖肘围/2</t>
  </si>
  <si>
    <t>袖口围/2(松量)</t>
  </si>
  <si>
    <t>袖口围/2(拉量)</t>
  </si>
  <si>
    <t>插手袋长</t>
  </si>
  <si>
    <t>-0.5</t>
  </si>
  <si>
    <t>胸袋长</t>
  </si>
  <si>
    <t xml:space="preserve">     初期请洗测2-3件，有问题的另加测量数量。</t>
  </si>
  <si>
    <t>验货时间：</t>
  </si>
  <si>
    <t>跟单QC:周苑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</si>
  <si>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</si>
  <si>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</si>
  <si>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</si>
  <si>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</si>
  <si>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</si>
  <si>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</si>
  <si>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</si>
  <si>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</si>
  <si>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</si>
  <si>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</si>
  <si>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</si>
  <si>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</si>
  <si>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</si>
  <si>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注意线头</t>
  </si>
  <si>
    <t>注意脏污</t>
  </si>
  <si>
    <t>【整改的严重缺陷及整改复核时间】</t>
  </si>
  <si>
    <t>0/0</t>
  </si>
  <si>
    <t>0.5/0</t>
  </si>
  <si>
    <t>-0.5/-0.5</t>
  </si>
  <si>
    <t>+1.5/0</t>
  </si>
  <si>
    <t>+1/0</t>
  </si>
  <si>
    <t>-1/0</t>
  </si>
  <si>
    <t>-0.8/-0.8</t>
  </si>
  <si>
    <t>-0.5/0</t>
  </si>
  <si>
    <t>-0.2/0</t>
  </si>
  <si>
    <t>+0.2/0</t>
  </si>
  <si>
    <t>+1/+0.5</t>
  </si>
  <si>
    <t>+0.5/+0.5</t>
  </si>
  <si>
    <t>0/+1</t>
  </si>
  <si>
    <t>-0.4/-0.3</t>
  </si>
  <si>
    <t>-0.5-0.5</t>
  </si>
  <si>
    <t xml:space="preserve">     齐色齐码请洗测2-3件，有问题的另加测量数量。</t>
  </si>
  <si>
    <t>验货时间：2023-3-21</t>
  </si>
  <si>
    <t>QC出货报告书</t>
  </si>
  <si>
    <t>产品名称</t>
  </si>
  <si>
    <t>合同日期</t>
  </si>
  <si>
    <t>2023/4/5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</si>
  <si>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</si>
  <si>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</si>
  <si>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</si>
  <si>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</si>
  <si>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</si>
  <si>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</si>
  <si>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</si>
  <si>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</si>
  <si>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</si>
  <si>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</si>
  <si>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</si>
  <si>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</si>
  <si>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</si>
  <si>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</si>
  <si>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</si>
  <si>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</si>
  <si>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</si>
  <si>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</si>
  <si>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采购凭证编号：CGDD23021300009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</si>
  <si>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</si>
  <si>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</si>
  <si>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</si>
  <si>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</si>
  <si>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</si>
  <si>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</si>
  <si>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</si>
  <si>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</si>
  <si>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</si>
  <si>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</si>
  <si>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</si>
  <si>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</si>
  <si>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</si>
  <si>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</si>
  <si>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</si>
  <si>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军绿色 ：S#2件,M#10件，L#20件,XL20件,XXL#20件,XXXL#8件</t>
  </si>
  <si>
    <t>情况说明：</t>
  </si>
  <si>
    <t xml:space="preserve">【问题点描述】  </t>
  </si>
  <si>
    <t>浮线头处理干净</t>
  </si>
  <si>
    <t>臂兜顶端线头处理干净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</si>
  <si>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</si>
  <si>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</si>
  <si>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</si>
  <si>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</si>
  <si>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</si>
  <si>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</si>
  <si>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</si>
  <si>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</si>
  <si>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</si>
  <si>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周苑</t>
  </si>
  <si>
    <t>2023/3/31</t>
  </si>
  <si>
    <t>0/-0.5</t>
  </si>
  <si>
    <t>+0.5/-0.5</t>
  </si>
  <si>
    <t>+2/0</t>
  </si>
  <si>
    <t>0/+2</t>
  </si>
  <si>
    <t>0/+0.5</t>
  </si>
  <si>
    <t>0/-1</t>
  </si>
  <si>
    <t>+1/+1</t>
  </si>
  <si>
    <t>-0.8/0</t>
  </si>
  <si>
    <t>0/-0.4</t>
  </si>
  <si>
    <t>0/+0.2</t>
  </si>
  <si>
    <t>-0.1/-0.1</t>
  </si>
  <si>
    <t>+0.5/0</t>
  </si>
  <si>
    <t>-0.5/-0.2</t>
  </si>
  <si>
    <t>-0.8/-0.5</t>
  </si>
  <si>
    <t>0/-0.2</t>
  </si>
  <si>
    <t>-0.3/0</t>
  </si>
  <si>
    <t xml:space="preserve">     齐色齐码各2-3件，有问题的另加测量数量。</t>
  </si>
  <si>
    <t>验货时间：2023-3-31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</si>
  <si>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</si>
  <si>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</si>
  <si>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</si>
  <si>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</si>
  <si>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</si>
  <si>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</si>
  <si>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</si>
  <si>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</si>
  <si>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</si>
  <si>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脏污</t>
  </si>
  <si>
    <t>断纱</t>
  </si>
  <si>
    <t>色点</t>
  </si>
  <si>
    <t>色杠</t>
  </si>
  <si>
    <t>折痕</t>
  </si>
  <si>
    <t>合计数量</t>
  </si>
  <si>
    <t>备注</t>
  </si>
  <si>
    <t>数量</t>
  </si>
  <si>
    <t>长车染色，无缸号</t>
  </si>
  <si>
    <t>FW010980</t>
  </si>
  <si>
    <t xml:space="preserve">军绿（彩虹无人机绿色 ）    </t>
  </si>
  <si>
    <t>TAEEFK91952
TAEEFK92952</t>
  </si>
  <si>
    <t>亚东(常州）科技有限公司</t>
  </si>
  <si>
    <t>31#</t>
  </si>
  <si>
    <t>纱结4</t>
  </si>
  <si>
    <t>粗纱2</t>
  </si>
  <si>
    <t>断经1</t>
  </si>
  <si>
    <t>YES</t>
  </si>
  <si>
    <t>35#</t>
  </si>
  <si>
    <t>纱结3</t>
  </si>
  <si>
    <t>粗纱4</t>
  </si>
  <si>
    <t>29#</t>
  </si>
  <si>
    <t>24#</t>
  </si>
  <si>
    <t>油污1</t>
  </si>
  <si>
    <t>纱结5</t>
  </si>
  <si>
    <t>粗经/纬 2</t>
  </si>
  <si>
    <t>20#</t>
  </si>
  <si>
    <t>粗经/纬 4</t>
  </si>
  <si>
    <t>制表时间：2023/1/8</t>
  </si>
  <si>
    <t>测试人签名：姚伟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</si>
  <si>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</si>
  <si>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</si>
  <si>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</si>
  <si>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</si>
  <si>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</si>
  <si>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</si>
  <si>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</si>
  <si>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</si>
  <si>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</si>
  <si>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彩虹无人机绿色</t>
  </si>
  <si>
    <t xml:space="preserve">TAEEFK91952 
TAEEFK92952 </t>
  </si>
  <si>
    <t>经向1%
纬向3%</t>
  </si>
  <si>
    <t>制表时间：2023/1/13</t>
  </si>
  <si>
    <t>测试人签名：孙晓伟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</si>
  <si>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3、先烫缩后水洗【同一块面料进行两种测试】。（烫缩：110°-120度；洗缩：30°40分钟洗缩）梭织烫缩2%+洗缩1%，小于等于3%；针织烫缩3%+洗缩2%，小于等于5%。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</si>
  <si>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</si>
  <si>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</si>
  <si>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</si>
  <si>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</si>
  <si>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</si>
  <si>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</si>
  <si>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</si>
  <si>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</si>
  <si>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</si>
  <si>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</si>
  <si>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</si>
  <si>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</si>
  <si>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</si>
  <si>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</si>
  <si>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</si>
  <si>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</si>
  <si>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</si>
  <si>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</si>
  <si>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</si>
  <si>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</si>
  <si>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</si>
  <si>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1、面辅料到厂第一时间做测试，根据面辅料的实际应用量情况，每色每缸做。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</si>
  <si>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</si>
  <si>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</si>
  <si>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</si>
  <si>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</si>
  <si>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</si>
  <si>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</si>
  <si>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</si>
  <si>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测试要求：压胶面料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</si>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</sst>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1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2"/>
      <name val="宋体"/>
      <charset val="134"/>
      <scheme val="major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3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/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2" fontId="31" fillId="0" borderId="0" applyFont="0" applyFill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78" applyNumberFormat="0" applyAlignment="0" applyProtection="0">
      <alignment vertical="center"/>
    </xf>
    <xf numFmtId="44" fontId="31" fillId="0" borderId="0" applyFont="0" applyFill="0" applyBorder="0" applyAlignment="0" applyProtection="0">
      <alignment vertical="center"/>
    </xf>
    <xf numFmtId="41" fontId="31" fillId="0" borderId="0" applyFont="0" applyFill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1" fillId="0" borderId="0">
      <alignment vertical="center"/>
    </xf>
    <xf numFmtId="9" fontId="31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1" fillId="12" borderId="79" applyNumberFormat="0" applyFont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80" applyNumberFormat="0" applyFill="0" applyAlignment="0" applyProtection="0">
      <alignment vertical="center"/>
    </xf>
    <xf numFmtId="0" fontId="43" fillId="0" borderId="80" applyNumberFormat="0" applyFill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8" fillId="0" borderId="81" applyNumberFormat="0" applyFill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44" fillId="16" borderId="82" applyNumberFormat="0" applyAlignment="0" applyProtection="0">
      <alignment vertical="center"/>
    </xf>
    <xf numFmtId="0" fontId="45" fillId="16" borderId="78" applyNumberFormat="0" applyAlignment="0" applyProtection="0">
      <alignment vertical="center"/>
    </xf>
    <xf numFmtId="0" fontId="46" fillId="17" borderId="83" applyNumberFormat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47" fillId="0" borderId="84" applyNumberFormat="0" applyFill="0" applyAlignment="0" applyProtection="0">
      <alignment vertical="center"/>
    </xf>
    <xf numFmtId="0" fontId="48" fillId="0" borderId="85" applyNumberFormat="0" applyFill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/>
    <xf numFmtId="0" fontId="31" fillId="0" borderId="0">
      <alignment vertical="center"/>
    </xf>
    <xf numFmtId="0" fontId="13" fillId="0" borderId="0">
      <alignment vertical="center"/>
    </xf>
  </cellStyleXfs>
  <cellXfs count="384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9" fillId="0" borderId="0" xfId="0" applyFont="1"/>
    <xf numFmtId="0" fontId="9" fillId="0" borderId="2" xfId="0" applyFont="1" applyBorder="1"/>
    <xf numFmtId="0" fontId="9" fillId="0" borderId="2" xfId="0" applyFont="1" applyBorder="1" applyAlignment="1">
      <alignment wrapText="1"/>
    </xf>
    <xf numFmtId="0" fontId="9" fillId="0" borderId="2" xfId="0" applyFont="1" applyBorder="1" applyAlignment="1">
      <alignment horizontal="center"/>
    </xf>
    <xf numFmtId="0" fontId="9" fillId="0" borderId="2" xfId="0" applyFont="1" applyBorder="1" applyAlignment="1">
      <alignment horizontal="center" wrapText="1"/>
    </xf>
    <xf numFmtId="0" fontId="9" fillId="0" borderId="2" xfId="0" applyNumberFormat="1" applyFont="1" applyFill="1" applyBorder="1" applyAlignment="1" applyProtection="1">
      <alignment horizontal="center"/>
    </xf>
    <xf numFmtId="9" fontId="9" fillId="0" borderId="2" xfId="0" applyNumberFormat="1" applyFont="1" applyBorder="1" applyAlignment="1">
      <alignment horizont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0" xfId="0" applyBorder="1"/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0" fillId="0" borderId="4" xfId="0" applyBorder="1"/>
    <xf numFmtId="0" fontId="10" fillId="3" borderId="0" xfId="51" applyFont="1" applyFill="1"/>
    <xf numFmtId="0" fontId="11" fillId="3" borderId="0" xfId="51" applyFont="1" applyFill="1" applyBorder="1" applyAlignment="1">
      <alignment horizontal="center"/>
    </xf>
    <xf numFmtId="0" fontId="10" fillId="3" borderId="0" xfId="51" applyFont="1" applyFill="1" applyBorder="1" applyAlignment="1">
      <alignment horizontal="center"/>
    </xf>
    <xf numFmtId="0" fontId="11" fillId="3" borderId="9" xfId="50" applyFont="1" applyFill="1" applyBorder="1" applyAlignment="1">
      <alignment horizontal="left" vertical="center"/>
    </xf>
    <xf numFmtId="0" fontId="10" fillId="3" borderId="10" xfId="50" applyFont="1" applyFill="1" applyBorder="1" applyAlignment="1">
      <alignment horizontal="center" vertical="center"/>
    </xf>
    <xf numFmtId="0" fontId="11" fillId="3" borderId="10" xfId="50" applyFont="1" applyFill="1" applyBorder="1" applyAlignment="1">
      <alignment vertical="center"/>
    </xf>
    <xf numFmtId="0" fontId="10" fillId="3" borderId="10" xfId="50" applyFont="1" applyFill="1" applyBorder="1" applyAlignment="1">
      <alignment horizontal="left" vertical="center"/>
    </xf>
    <xf numFmtId="0" fontId="10" fillId="3" borderId="10" xfId="51" applyFont="1" applyFill="1" applyBorder="1" applyAlignment="1">
      <alignment horizontal="center"/>
    </xf>
    <xf numFmtId="0" fontId="11" fillId="3" borderId="11" xfId="51" applyFont="1" applyFill="1" applyBorder="1" applyAlignment="1" applyProtection="1">
      <alignment horizontal="center" vertical="center"/>
    </xf>
    <xf numFmtId="0" fontId="11" fillId="3" borderId="2" xfId="51" applyFont="1" applyFill="1" applyBorder="1" applyAlignment="1">
      <alignment horizontal="center" vertical="center"/>
    </xf>
    <xf numFmtId="0" fontId="10" fillId="3" borderId="2" xfId="51" applyFont="1" applyFill="1" applyBorder="1" applyAlignment="1">
      <alignment horizontal="center"/>
    </xf>
    <xf numFmtId="0" fontId="12" fillId="0" borderId="2" xfId="53" applyFont="1" applyBorder="1" applyAlignment="1">
      <alignment horizontal="center"/>
    </xf>
    <xf numFmtId="0" fontId="12" fillId="0" borderId="2" xfId="53" applyFont="1" applyFill="1" applyBorder="1" applyAlignment="1">
      <alignment horizontal="left"/>
    </xf>
    <xf numFmtId="0" fontId="12" fillId="0" borderId="2" xfId="53" applyFont="1" applyFill="1" applyBorder="1" applyAlignment="1">
      <alignment horizontal="center"/>
    </xf>
    <xf numFmtId="0" fontId="10" fillId="3" borderId="12" xfId="51" applyFont="1" applyFill="1" applyBorder="1" applyAlignment="1"/>
    <xf numFmtId="49" fontId="10" fillId="3" borderId="13" xfId="52" applyNumberFormat="1" applyFont="1" applyFill="1" applyBorder="1" applyAlignment="1">
      <alignment horizontal="center" vertical="center"/>
    </xf>
    <xf numFmtId="49" fontId="10" fillId="3" borderId="13" xfId="52" applyNumberFormat="1" applyFont="1" applyFill="1" applyBorder="1" applyAlignment="1">
      <alignment horizontal="right" vertical="center"/>
    </xf>
    <xf numFmtId="49" fontId="10" fillId="3" borderId="14" xfId="52" applyNumberFormat="1" applyFont="1" applyFill="1" applyBorder="1" applyAlignment="1">
      <alignment horizontal="right" vertical="center"/>
    </xf>
    <xf numFmtId="0" fontId="10" fillId="3" borderId="15" xfId="51" applyFont="1" applyFill="1" applyBorder="1" applyAlignment="1"/>
    <xf numFmtId="49" fontId="10" fillId="3" borderId="16" xfId="51" applyNumberFormat="1" applyFont="1" applyFill="1" applyBorder="1" applyAlignment="1">
      <alignment horizontal="center"/>
    </xf>
    <xf numFmtId="49" fontId="10" fillId="3" borderId="16" xfId="51" applyNumberFormat="1" applyFont="1" applyFill="1" applyBorder="1" applyAlignment="1">
      <alignment horizontal="right"/>
    </xf>
    <xf numFmtId="49" fontId="10" fillId="3" borderId="16" xfId="51" applyNumberFormat="1" applyFont="1" applyFill="1" applyBorder="1" applyAlignment="1">
      <alignment horizontal="right" vertical="center"/>
    </xf>
    <xf numFmtId="49" fontId="10" fillId="3" borderId="17" xfId="51" applyNumberFormat="1" applyFont="1" applyFill="1" applyBorder="1" applyAlignment="1">
      <alignment horizontal="right" vertical="center"/>
    </xf>
    <xf numFmtId="0" fontId="10" fillId="3" borderId="18" xfId="51" applyFont="1" applyFill="1" applyBorder="1" applyAlignment="1">
      <alignment horizontal="center"/>
    </xf>
    <xf numFmtId="0" fontId="11" fillId="3" borderId="0" xfId="51" applyFont="1" applyFill="1"/>
    <xf numFmtId="0" fontId="0" fillId="3" borderId="0" xfId="52" applyFont="1" applyFill="1">
      <alignment vertical="center"/>
    </xf>
    <xf numFmtId="0" fontId="11" fillId="3" borderId="10" xfId="50" applyFont="1" applyFill="1" applyBorder="1" applyAlignment="1">
      <alignment horizontal="left" vertical="center"/>
    </xf>
    <xf numFmtId="0" fontId="10" fillId="3" borderId="19" xfId="50" applyFont="1" applyFill="1" applyBorder="1" applyAlignment="1">
      <alignment horizontal="center" vertical="center"/>
    </xf>
    <xf numFmtId="0" fontId="11" fillId="3" borderId="2" xfId="51" applyFont="1" applyFill="1" applyBorder="1" applyAlignment="1" applyProtection="1">
      <alignment horizontal="center" vertical="center"/>
    </xf>
    <xf numFmtId="0" fontId="11" fillId="3" borderId="20" xfId="51" applyFont="1" applyFill="1" applyBorder="1" applyAlignment="1" applyProtection="1">
      <alignment horizontal="center" vertical="center"/>
    </xf>
    <xf numFmtId="49" fontId="11" fillId="3" borderId="2" xfId="52" applyNumberFormat="1" applyFont="1" applyFill="1" applyBorder="1" applyAlignment="1">
      <alignment horizontal="center" vertical="center"/>
    </xf>
    <xf numFmtId="49" fontId="11" fillId="3" borderId="21" xfId="52" applyNumberFormat="1" applyFont="1" applyFill="1" applyBorder="1" applyAlignment="1">
      <alignment horizontal="center" vertical="center"/>
    </xf>
    <xf numFmtId="0" fontId="11" fillId="3" borderId="2" xfId="52" applyFont="1" applyFill="1" applyBorder="1" applyAlignment="1">
      <alignment horizontal="center" vertical="center"/>
    </xf>
    <xf numFmtId="49" fontId="10" fillId="3" borderId="2" xfId="52" applyNumberFormat="1" applyFont="1" applyFill="1" applyBorder="1" applyAlignment="1">
      <alignment horizontal="center" vertical="center"/>
    </xf>
    <xf numFmtId="49" fontId="10" fillId="3" borderId="22" xfId="52" applyNumberFormat="1" applyFont="1" applyFill="1" applyBorder="1" applyAlignment="1">
      <alignment horizontal="center" vertical="center"/>
    </xf>
    <xf numFmtId="49" fontId="10" fillId="3" borderId="23" xfId="51" applyNumberFormat="1" applyFont="1" applyFill="1" applyBorder="1" applyAlignment="1">
      <alignment horizontal="center"/>
    </xf>
    <xf numFmtId="49" fontId="10" fillId="3" borderId="24" xfId="51" applyNumberFormat="1" applyFont="1" applyFill="1" applyBorder="1" applyAlignment="1">
      <alignment horizontal="center"/>
    </xf>
    <xf numFmtId="49" fontId="10" fillId="3" borderId="24" xfId="52" applyNumberFormat="1" applyFont="1" applyFill="1" applyBorder="1" applyAlignment="1">
      <alignment horizontal="center" vertical="center"/>
    </xf>
    <xf numFmtId="49" fontId="10" fillId="3" borderId="25" xfId="51" applyNumberFormat="1" applyFont="1" applyFill="1" applyBorder="1" applyAlignment="1">
      <alignment horizontal="center"/>
    </xf>
    <xf numFmtId="14" fontId="11" fillId="3" borderId="0" xfId="51" applyNumberFormat="1" applyFont="1" applyFill="1"/>
    <xf numFmtId="0" fontId="13" fillId="0" borderId="0" xfId="50" applyFill="1" applyBorder="1" applyAlignment="1">
      <alignment horizontal="left" vertical="center"/>
    </xf>
    <xf numFmtId="0" fontId="13" fillId="0" borderId="0" xfId="50" applyFont="1" applyFill="1" applyAlignment="1">
      <alignment horizontal="left" vertical="center"/>
    </xf>
    <xf numFmtId="0" fontId="13" fillId="0" borderId="0" xfId="50" applyFill="1" applyAlignment="1">
      <alignment horizontal="left" vertical="center"/>
    </xf>
    <xf numFmtId="0" fontId="14" fillId="0" borderId="26" xfId="50" applyFont="1" applyFill="1" applyBorder="1" applyAlignment="1">
      <alignment horizontal="center" vertical="top"/>
    </xf>
    <xf numFmtId="0" fontId="15" fillId="0" borderId="27" xfId="50" applyFont="1" applyFill="1" applyBorder="1" applyAlignment="1">
      <alignment horizontal="left" vertical="center"/>
    </xf>
    <xf numFmtId="0" fontId="16" fillId="0" borderId="28" xfId="50" applyFont="1" applyFill="1" applyBorder="1" applyAlignment="1">
      <alignment horizontal="center" vertical="center"/>
    </xf>
    <xf numFmtId="0" fontId="15" fillId="0" borderId="28" xfId="50" applyFont="1" applyFill="1" applyBorder="1" applyAlignment="1">
      <alignment horizontal="center" vertical="center"/>
    </xf>
    <xf numFmtId="0" fontId="17" fillId="0" borderId="28" xfId="50" applyFont="1" applyFill="1" applyBorder="1" applyAlignment="1">
      <alignment vertical="center"/>
    </xf>
    <xf numFmtId="0" fontId="15" fillId="0" borderId="28" xfId="50" applyFont="1" applyFill="1" applyBorder="1" applyAlignment="1">
      <alignment vertical="center"/>
    </xf>
    <xf numFmtId="0" fontId="17" fillId="0" borderId="28" xfId="50" applyFont="1" applyFill="1" applyBorder="1" applyAlignment="1">
      <alignment horizontal="center" vertical="center"/>
    </xf>
    <xf numFmtId="0" fontId="15" fillId="0" borderId="29" xfId="50" applyFont="1" applyFill="1" applyBorder="1" applyAlignment="1">
      <alignment vertical="center"/>
    </xf>
    <xf numFmtId="0" fontId="16" fillId="0" borderId="13" xfId="50" applyFont="1" applyFill="1" applyBorder="1" applyAlignment="1">
      <alignment horizontal="center" vertical="center"/>
    </xf>
    <xf numFmtId="0" fontId="15" fillId="0" borderId="13" xfId="50" applyFont="1" applyFill="1" applyBorder="1" applyAlignment="1">
      <alignment vertical="center"/>
    </xf>
    <xf numFmtId="49" fontId="17" fillId="0" borderId="14" xfId="50" applyNumberFormat="1" applyFont="1" applyFill="1" applyBorder="1" applyAlignment="1">
      <alignment horizontal="center" vertical="center"/>
    </xf>
    <xf numFmtId="49" fontId="17" fillId="0" borderId="30" xfId="50" applyNumberFormat="1" applyFont="1" applyFill="1" applyBorder="1" applyAlignment="1">
      <alignment horizontal="center" vertical="center"/>
    </xf>
    <xf numFmtId="58" fontId="17" fillId="0" borderId="13" xfId="50" applyNumberFormat="1" applyFont="1" applyFill="1" applyBorder="1" applyAlignment="1">
      <alignment vertical="center"/>
    </xf>
    <xf numFmtId="0" fontId="15" fillId="0" borderId="13" xfId="50" applyFont="1" applyFill="1" applyBorder="1" applyAlignment="1">
      <alignment horizontal="center" vertical="center"/>
    </xf>
    <xf numFmtId="0" fontId="15" fillId="0" borderId="29" xfId="50" applyFont="1" applyFill="1" applyBorder="1" applyAlignment="1">
      <alignment horizontal="left" vertical="center"/>
    </xf>
    <xf numFmtId="0" fontId="16" fillId="0" borderId="13" xfId="50" applyFont="1" applyFill="1" applyBorder="1" applyAlignment="1">
      <alignment horizontal="right" vertical="center"/>
    </xf>
    <xf numFmtId="0" fontId="16" fillId="0" borderId="13" xfId="50" applyFont="1" applyFill="1" applyBorder="1" applyAlignment="1">
      <alignment horizontal="left" vertical="center"/>
    </xf>
    <xf numFmtId="0" fontId="15" fillId="0" borderId="13" xfId="50" applyFont="1" applyFill="1" applyBorder="1" applyAlignment="1">
      <alignment horizontal="left" vertical="center"/>
    </xf>
    <xf numFmtId="0" fontId="17" fillId="0" borderId="13" xfId="50" applyFont="1" applyFill="1" applyBorder="1" applyAlignment="1">
      <alignment horizontal="center" vertical="center"/>
    </xf>
    <xf numFmtId="0" fontId="15" fillId="0" borderId="31" xfId="50" applyFont="1" applyFill="1" applyBorder="1" applyAlignment="1">
      <alignment vertical="center"/>
    </xf>
    <xf numFmtId="0" fontId="16" fillId="0" borderId="32" xfId="50" applyFont="1" applyFill="1" applyBorder="1" applyAlignment="1">
      <alignment horizontal="center" vertical="center"/>
    </xf>
    <xf numFmtId="0" fontId="15" fillId="0" borderId="32" xfId="50" applyFont="1" applyFill="1" applyBorder="1" applyAlignment="1">
      <alignment vertical="center"/>
    </xf>
    <xf numFmtId="0" fontId="17" fillId="0" borderId="32" xfId="50" applyFont="1" applyFill="1" applyBorder="1" applyAlignment="1">
      <alignment vertical="center"/>
    </xf>
    <xf numFmtId="0" fontId="17" fillId="0" borderId="32" xfId="50" applyFont="1" applyFill="1" applyBorder="1" applyAlignment="1">
      <alignment horizontal="left" vertical="center"/>
    </xf>
    <xf numFmtId="0" fontId="15" fillId="0" borderId="32" xfId="50" applyFont="1" applyFill="1" applyBorder="1" applyAlignment="1">
      <alignment horizontal="left" vertical="center"/>
    </xf>
    <xf numFmtId="0" fontId="15" fillId="0" borderId="0" xfId="50" applyFont="1" applyFill="1" applyBorder="1" applyAlignment="1">
      <alignment vertical="center"/>
    </xf>
    <xf numFmtId="0" fontId="17" fillId="0" borderId="0" xfId="50" applyFont="1" applyFill="1" applyBorder="1" applyAlignment="1">
      <alignment vertical="center"/>
    </xf>
    <xf numFmtId="0" fontId="17" fillId="0" borderId="0" xfId="50" applyFont="1" applyFill="1" applyAlignment="1">
      <alignment horizontal="left" vertical="center"/>
    </xf>
    <xf numFmtId="0" fontId="15" fillId="0" borderId="27" xfId="50" applyFont="1" applyFill="1" applyBorder="1" applyAlignment="1">
      <alignment vertical="center"/>
    </xf>
    <xf numFmtId="0" fontId="15" fillId="0" borderId="33" xfId="50" applyFont="1" applyFill="1" applyBorder="1" applyAlignment="1">
      <alignment horizontal="left" vertical="center"/>
    </xf>
    <xf numFmtId="0" fontId="15" fillId="0" borderId="34" xfId="50" applyFont="1" applyFill="1" applyBorder="1" applyAlignment="1">
      <alignment horizontal="left" vertical="center"/>
    </xf>
    <xf numFmtId="0" fontId="17" fillId="0" borderId="13" xfId="50" applyFont="1" applyFill="1" applyBorder="1" applyAlignment="1">
      <alignment horizontal="left" vertical="center"/>
    </xf>
    <xf numFmtId="0" fontId="17" fillId="0" borderId="13" xfId="50" applyFont="1" applyFill="1" applyBorder="1" applyAlignment="1">
      <alignment vertical="center"/>
    </xf>
    <xf numFmtId="0" fontId="17" fillId="0" borderId="14" xfId="50" applyFont="1" applyFill="1" applyBorder="1" applyAlignment="1">
      <alignment horizontal="center" vertical="center"/>
    </xf>
    <xf numFmtId="0" fontId="17" fillId="0" borderId="35" xfId="50" applyFont="1" applyFill="1" applyBorder="1" applyAlignment="1">
      <alignment horizontal="center" vertical="center"/>
    </xf>
    <xf numFmtId="0" fontId="18" fillId="0" borderId="36" xfId="50" applyFont="1" applyFill="1" applyBorder="1" applyAlignment="1">
      <alignment horizontal="left" vertical="center"/>
    </xf>
    <xf numFmtId="0" fontId="18" fillId="0" borderId="35" xfId="50" applyFont="1" applyFill="1" applyBorder="1" applyAlignment="1">
      <alignment horizontal="left" vertical="center"/>
    </xf>
    <xf numFmtId="0" fontId="17" fillId="0" borderId="0" xfId="50" applyFont="1" applyFill="1" applyBorder="1" applyAlignment="1">
      <alignment horizontal="left" vertical="center"/>
    </xf>
    <xf numFmtId="0" fontId="15" fillId="0" borderId="28" xfId="50" applyFont="1" applyFill="1" applyBorder="1" applyAlignment="1">
      <alignment horizontal="left" vertical="center"/>
    </xf>
    <xf numFmtId="0" fontId="17" fillId="0" borderId="29" xfId="50" applyFont="1" applyFill="1" applyBorder="1" applyAlignment="1">
      <alignment horizontal="left" vertical="center"/>
    </xf>
    <xf numFmtId="0" fontId="17" fillId="0" borderId="36" xfId="50" applyFont="1" applyFill="1" applyBorder="1" applyAlignment="1">
      <alignment horizontal="left" vertical="center"/>
    </xf>
    <xf numFmtId="0" fontId="17" fillId="0" borderId="35" xfId="50" applyFont="1" applyFill="1" applyBorder="1" applyAlignment="1">
      <alignment horizontal="left" vertical="center"/>
    </xf>
    <xf numFmtId="0" fontId="17" fillId="0" borderId="29" xfId="50" applyFont="1" applyFill="1" applyBorder="1" applyAlignment="1">
      <alignment horizontal="left" vertical="center" wrapText="1"/>
    </xf>
    <xf numFmtId="0" fontId="17" fillId="0" borderId="13" xfId="50" applyFont="1" applyFill="1" applyBorder="1" applyAlignment="1">
      <alignment horizontal="left" vertical="center" wrapText="1"/>
    </xf>
    <xf numFmtId="0" fontId="15" fillId="0" borderId="31" xfId="50" applyFont="1" applyFill="1" applyBorder="1" applyAlignment="1">
      <alignment horizontal="left" vertical="center"/>
    </xf>
    <xf numFmtId="0" fontId="13" fillId="0" borderId="32" xfId="50" applyFill="1" applyBorder="1" applyAlignment="1">
      <alignment horizontal="center" vertical="center"/>
    </xf>
    <xf numFmtId="0" fontId="15" fillId="0" borderId="37" xfId="50" applyFont="1" applyFill="1" applyBorder="1" applyAlignment="1">
      <alignment horizontal="center" vertical="center"/>
    </xf>
    <xf numFmtId="0" fontId="15" fillId="0" borderId="38" xfId="50" applyFont="1" applyFill="1" applyBorder="1" applyAlignment="1">
      <alignment horizontal="left" vertical="center"/>
    </xf>
    <xf numFmtId="0" fontId="13" fillId="0" borderId="36" xfId="50" applyFont="1" applyFill="1" applyBorder="1" applyAlignment="1">
      <alignment horizontal="left" vertical="center"/>
    </xf>
    <xf numFmtId="0" fontId="13" fillId="0" borderId="35" xfId="50" applyFont="1" applyFill="1" applyBorder="1" applyAlignment="1">
      <alignment horizontal="left" vertical="center"/>
    </xf>
    <xf numFmtId="0" fontId="19" fillId="0" borderId="36" xfId="50" applyFont="1" applyFill="1" applyBorder="1" applyAlignment="1">
      <alignment horizontal="left" vertical="center"/>
    </xf>
    <xf numFmtId="0" fontId="17" fillId="0" borderId="39" xfId="50" applyFont="1" applyFill="1" applyBorder="1" applyAlignment="1">
      <alignment horizontal="left" vertical="center"/>
    </xf>
    <xf numFmtId="0" fontId="17" fillId="0" borderId="40" xfId="50" applyFont="1" applyFill="1" applyBorder="1" applyAlignment="1">
      <alignment horizontal="left" vertical="center"/>
    </xf>
    <xf numFmtId="0" fontId="18" fillId="0" borderId="27" xfId="50" applyFont="1" applyFill="1" applyBorder="1" applyAlignment="1">
      <alignment horizontal="left" vertical="center"/>
    </xf>
    <xf numFmtId="0" fontId="18" fillId="0" borderId="28" xfId="50" applyFont="1" applyFill="1" applyBorder="1" applyAlignment="1">
      <alignment horizontal="left" vertical="center"/>
    </xf>
    <xf numFmtId="0" fontId="15" fillId="0" borderId="14" xfId="50" applyFont="1" applyFill="1" applyBorder="1" applyAlignment="1">
      <alignment horizontal="left" vertical="center"/>
    </xf>
    <xf numFmtId="0" fontId="15" fillId="0" borderId="30" xfId="50" applyFont="1" applyFill="1" applyBorder="1" applyAlignment="1">
      <alignment horizontal="left" vertical="center"/>
    </xf>
    <xf numFmtId="0" fontId="17" fillId="0" borderId="32" xfId="50" applyFont="1" applyFill="1" applyBorder="1" applyAlignment="1">
      <alignment horizontal="center" vertical="center"/>
    </xf>
    <xf numFmtId="49" fontId="17" fillId="0" borderId="32" xfId="50" applyNumberFormat="1" applyFont="1" applyFill="1" applyBorder="1" applyAlignment="1">
      <alignment vertical="center"/>
    </xf>
    <xf numFmtId="0" fontId="15" fillId="0" borderId="32" xfId="50" applyFont="1" applyFill="1" applyBorder="1" applyAlignment="1">
      <alignment horizontal="center" vertical="center"/>
    </xf>
    <xf numFmtId="0" fontId="17" fillId="0" borderId="41" xfId="50" applyFont="1" applyFill="1" applyBorder="1" applyAlignment="1">
      <alignment horizontal="center" vertical="center"/>
    </xf>
    <xf numFmtId="0" fontId="15" fillId="0" borderId="42" xfId="50" applyFont="1" applyFill="1" applyBorder="1" applyAlignment="1">
      <alignment horizontal="center" vertical="center"/>
    </xf>
    <xf numFmtId="0" fontId="17" fillId="0" borderId="42" xfId="50" applyFont="1" applyFill="1" applyBorder="1" applyAlignment="1">
      <alignment horizontal="left" vertical="center"/>
    </xf>
    <xf numFmtId="0" fontId="17" fillId="0" borderId="43" xfId="50" applyFont="1" applyFill="1" applyBorder="1" applyAlignment="1">
      <alignment horizontal="left" vertical="center"/>
    </xf>
    <xf numFmtId="0" fontId="15" fillId="0" borderId="44" xfId="50" applyFont="1" applyFill="1" applyBorder="1" applyAlignment="1">
      <alignment horizontal="left" vertical="center"/>
    </xf>
    <xf numFmtId="0" fontId="17" fillId="0" borderId="45" xfId="50" applyFont="1" applyFill="1" applyBorder="1" applyAlignment="1">
      <alignment horizontal="center" vertical="center"/>
    </xf>
    <xf numFmtId="0" fontId="18" fillId="0" borderId="45" xfId="50" applyFont="1" applyFill="1" applyBorder="1" applyAlignment="1">
      <alignment horizontal="left" vertical="center"/>
    </xf>
    <xf numFmtId="0" fontId="15" fillId="0" borderId="41" xfId="50" applyFont="1" applyFill="1" applyBorder="1" applyAlignment="1">
      <alignment horizontal="left" vertical="center"/>
    </xf>
    <xf numFmtId="0" fontId="15" fillId="0" borderId="42" xfId="50" applyFont="1" applyFill="1" applyBorder="1" applyAlignment="1">
      <alignment horizontal="left" vertical="center"/>
    </xf>
    <xf numFmtId="0" fontId="17" fillId="0" borderId="45" xfId="50" applyFont="1" applyFill="1" applyBorder="1" applyAlignment="1">
      <alignment horizontal="left" vertical="center"/>
    </xf>
    <xf numFmtId="0" fontId="17" fillId="0" borderId="42" xfId="50" applyFont="1" applyFill="1" applyBorder="1" applyAlignment="1">
      <alignment horizontal="left" vertical="center" wrapText="1"/>
    </xf>
    <xf numFmtId="0" fontId="13" fillId="0" borderId="43" xfId="50" applyFill="1" applyBorder="1" applyAlignment="1">
      <alignment horizontal="center" vertical="center"/>
    </xf>
    <xf numFmtId="0" fontId="13" fillId="0" borderId="45" xfId="50" applyFont="1" applyFill="1" applyBorder="1" applyAlignment="1">
      <alignment horizontal="left" vertical="center"/>
    </xf>
    <xf numFmtId="0" fontId="17" fillId="0" borderId="46" xfId="50" applyFont="1" applyFill="1" applyBorder="1" applyAlignment="1">
      <alignment horizontal="left" vertical="center"/>
    </xf>
    <xf numFmtId="0" fontId="18" fillId="0" borderId="41" xfId="50" applyFont="1" applyFill="1" applyBorder="1" applyAlignment="1">
      <alignment horizontal="left" vertical="center"/>
    </xf>
    <xf numFmtId="0" fontId="16" fillId="0" borderId="47" xfId="50" applyFont="1" applyBorder="1" applyAlignment="1">
      <alignment horizontal="center" vertical="center"/>
    </xf>
    <xf numFmtId="0" fontId="16" fillId="0" borderId="48" xfId="50" applyFont="1" applyBorder="1" applyAlignment="1">
      <alignment horizontal="center" vertical="center"/>
    </xf>
    <xf numFmtId="49" fontId="10" fillId="3" borderId="49" xfId="52" applyNumberFormat="1" applyFont="1" applyFill="1" applyBorder="1" applyAlignment="1">
      <alignment horizontal="center" vertical="center"/>
    </xf>
    <xf numFmtId="49" fontId="10" fillId="3" borderId="50" xfId="52" applyNumberFormat="1" applyFont="1" applyFill="1" applyBorder="1" applyAlignment="1">
      <alignment horizontal="center" vertical="center"/>
    </xf>
    <xf numFmtId="49" fontId="11" fillId="3" borderId="50" xfId="52" applyNumberFormat="1" applyFont="1" applyFill="1" applyBorder="1" applyAlignment="1">
      <alignment horizontal="center" vertical="center"/>
    </xf>
    <xf numFmtId="0" fontId="13" fillId="0" borderId="0" xfId="50" applyFont="1" applyAlignment="1">
      <alignment horizontal="left" vertical="center"/>
    </xf>
    <xf numFmtId="0" fontId="20" fillId="0" borderId="26" xfId="50" applyFont="1" applyBorder="1" applyAlignment="1">
      <alignment horizontal="center" vertical="top"/>
    </xf>
    <xf numFmtId="0" fontId="19" fillId="0" borderId="51" xfId="50" applyFont="1" applyBorder="1" applyAlignment="1">
      <alignment horizontal="left" vertical="center"/>
    </xf>
    <xf numFmtId="0" fontId="16" fillId="0" borderId="52" xfId="50" applyFont="1" applyBorder="1" applyAlignment="1">
      <alignment horizontal="center" vertical="center"/>
    </xf>
    <xf numFmtId="0" fontId="19" fillId="0" borderId="52" xfId="50" applyFont="1" applyBorder="1" applyAlignment="1">
      <alignment horizontal="center" vertical="center"/>
    </xf>
    <xf numFmtId="0" fontId="18" fillId="0" borderId="52" xfId="50" applyFont="1" applyBorder="1" applyAlignment="1">
      <alignment horizontal="left" vertical="center"/>
    </xf>
    <xf numFmtId="0" fontId="18" fillId="0" borderId="27" xfId="50" applyFont="1" applyBorder="1" applyAlignment="1">
      <alignment horizontal="center" vertical="center"/>
    </xf>
    <xf numFmtId="0" fontId="18" fillId="0" borderId="28" xfId="50" applyFont="1" applyBorder="1" applyAlignment="1">
      <alignment horizontal="center" vertical="center"/>
    </xf>
    <xf numFmtId="0" fontId="18" fillId="0" borderId="41" xfId="50" applyFont="1" applyBorder="1" applyAlignment="1">
      <alignment horizontal="center" vertical="center"/>
    </xf>
    <xf numFmtId="0" fontId="19" fillId="0" borderId="27" xfId="50" applyFont="1" applyBorder="1" applyAlignment="1">
      <alignment horizontal="center" vertical="center"/>
    </xf>
    <xf numFmtId="0" fontId="19" fillId="0" borderId="28" xfId="50" applyFont="1" applyBorder="1" applyAlignment="1">
      <alignment horizontal="center" vertical="center"/>
    </xf>
    <xf numFmtId="0" fontId="19" fillId="0" borderId="41" xfId="50" applyFont="1" applyBorder="1" applyAlignment="1">
      <alignment horizontal="center" vertical="center"/>
    </xf>
    <xf numFmtId="0" fontId="18" fillId="0" borderId="29" xfId="50" applyFont="1" applyBorder="1" applyAlignment="1">
      <alignment horizontal="left" vertical="center"/>
    </xf>
    <xf numFmtId="0" fontId="16" fillId="0" borderId="13" xfId="50" applyFont="1" applyBorder="1" applyAlignment="1">
      <alignment horizontal="center" vertical="center"/>
    </xf>
    <xf numFmtId="0" fontId="16" fillId="0" borderId="42" xfId="50" applyFont="1" applyBorder="1" applyAlignment="1">
      <alignment horizontal="center" vertical="center"/>
    </xf>
    <xf numFmtId="0" fontId="18" fillId="0" borderId="13" xfId="50" applyFont="1" applyBorder="1" applyAlignment="1">
      <alignment horizontal="left" vertical="center"/>
    </xf>
    <xf numFmtId="14" fontId="16" fillId="0" borderId="13" xfId="50" applyNumberFormat="1" applyFont="1" applyBorder="1" applyAlignment="1">
      <alignment horizontal="center" vertical="center"/>
    </xf>
    <xf numFmtId="14" fontId="16" fillId="0" borderId="42" xfId="50" applyNumberFormat="1" applyFont="1" applyBorder="1" applyAlignment="1">
      <alignment horizontal="center" vertical="center"/>
    </xf>
    <xf numFmtId="0" fontId="18" fillId="0" borderId="29" xfId="50" applyFont="1" applyBorder="1" applyAlignment="1">
      <alignment vertical="center"/>
    </xf>
    <xf numFmtId="0" fontId="16" fillId="0" borderId="13" xfId="50" applyFont="1" applyBorder="1" applyAlignment="1">
      <alignment vertical="center"/>
    </xf>
    <xf numFmtId="0" fontId="18" fillId="0" borderId="29" xfId="50" applyFont="1" applyBorder="1" applyAlignment="1">
      <alignment horizontal="center" vertical="center"/>
    </xf>
    <xf numFmtId="0" fontId="16" fillId="0" borderId="29" xfId="50" applyFont="1" applyBorder="1" applyAlignment="1">
      <alignment horizontal="left" vertical="center"/>
    </xf>
    <xf numFmtId="0" fontId="21" fillId="0" borderId="31" xfId="50" applyFont="1" applyBorder="1" applyAlignment="1">
      <alignment vertical="center"/>
    </xf>
    <xf numFmtId="0" fontId="16" fillId="0" borderId="32" xfId="50" applyFont="1" applyBorder="1" applyAlignment="1">
      <alignment horizontal="center" vertical="center"/>
    </xf>
    <xf numFmtId="0" fontId="16" fillId="0" borderId="43" xfId="50" applyFont="1" applyBorder="1" applyAlignment="1">
      <alignment horizontal="center" vertical="center"/>
    </xf>
    <xf numFmtId="0" fontId="18" fillId="0" borderId="31" xfId="50" applyFont="1" applyBorder="1" applyAlignment="1">
      <alignment horizontal="left" vertical="center"/>
    </xf>
    <xf numFmtId="0" fontId="18" fillId="0" borderId="32" xfId="50" applyFont="1" applyBorder="1" applyAlignment="1">
      <alignment horizontal="left" vertical="center"/>
    </xf>
    <xf numFmtId="14" fontId="16" fillId="0" borderId="32" xfId="50" applyNumberFormat="1" applyFont="1" applyBorder="1" applyAlignment="1">
      <alignment horizontal="center" vertical="center"/>
    </xf>
    <xf numFmtId="14" fontId="16" fillId="0" borderId="43" xfId="50" applyNumberFormat="1" applyFont="1" applyBorder="1" applyAlignment="1">
      <alignment horizontal="center" vertical="center"/>
    </xf>
    <xf numFmtId="0" fontId="19" fillId="0" borderId="0" xfId="50" applyFont="1" applyBorder="1" applyAlignment="1">
      <alignment horizontal="left" vertical="center"/>
    </xf>
    <xf numFmtId="0" fontId="18" fillId="0" borderId="27" xfId="50" applyFont="1" applyBorder="1" applyAlignment="1">
      <alignment vertical="center"/>
    </xf>
    <xf numFmtId="0" fontId="13" fillId="0" borderId="28" xfId="50" applyFont="1" applyBorder="1" applyAlignment="1">
      <alignment horizontal="left" vertical="center"/>
    </xf>
    <xf numFmtId="0" fontId="16" fillId="0" borderId="28" xfId="50" applyFont="1" applyBorder="1" applyAlignment="1">
      <alignment horizontal="left" vertical="center"/>
    </xf>
    <xf numFmtId="0" fontId="13" fillId="0" borderId="28" xfId="50" applyFont="1" applyBorder="1" applyAlignment="1">
      <alignment vertical="center"/>
    </xf>
    <xf numFmtId="0" fontId="18" fillId="0" borderId="28" xfId="50" applyFont="1" applyBorder="1" applyAlignment="1">
      <alignment vertical="center"/>
    </xf>
    <xf numFmtId="0" fontId="13" fillId="0" borderId="13" xfId="50" applyFont="1" applyBorder="1" applyAlignment="1">
      <alignment horizontal="left" vertical="center"/>
    </xf>
    <xf numFmtId="0" fontId="16" fillId="0" borderId="13" xfId="50" applyFont="1" applyBorder="1" applyAlignment="1">
      <alignment horizontal="left" vertical="center"/>
    </xf>
    <xf numFmtId="0" fontId="13" fillId="0" borderId="13" xfId="50" applyFont="1" applyBorder="1" applyAlignment="1">
      <alignment vertical="center"/>
    </xf>
    <xf numFmtId="0" fontId="18" fillId="0" borderId="13" xfId="50" applyFont="1" applyBorder="1" applyAlignment="1">
      <alignment vertical="center"/>
    </xf>
    <xf numFmtId="0" fontId="18" fillId="0" borderId="0" xfId="50" applyFont="1" applyBorder="1" applyAlignment="1">
      <alignment horizontal="left" vertical="center"/>
    </xf>
    <xf numFmtId="0" fontId="17" fillId="0" borderId="27" xfId="50" applyFont="1" applyBorder="1" applyAlignment="1">
      <alignment horizontal="left" vertical="center"/>
    </xf>
    <xf numFmtId="0" fontId="17" fillId="0" borderId="28" xfId="50" applyFont="1" applyBorder="1" applyAlignment="1">
      <alignment horizontal="left" vertical="center"/>
    </xf>
    <xf numFmtId="0" fontId="17" fillId="0" borderId="36" xfId="50" applyFont="1" applyBorder="1" applyAlignment="1">
      <alignment horizontal="left" vertical="center"/>
    </xf>
    <xf numFmtId="0" fontId="17" fillId="0" borderId="35" xfId="50" applyFont="1" applyBorder="1" applyAlignment="1">
      <alignment horizontal="left" vertical="center"/>
    </xf>
    <xf numFmtId="0" fontId="17" fillId="0" borderId="30" xfId="50" applyFont="1" applyBorder="1" applyAlignment="1">
      <alignment horizontal="left" vertical="center"/>
    </xf>
    <xf numFmtId="0" fontId="17" fillId="0" borderId="14" xfId="50" applyFont="1" applyBorder="1" applyAlignment="1">
      <alignment horizontal="left" vertical="center"/>
    </xf>
    <xf numFmtId="0" fontId="16" fillId="0" borderId="31" xfId="50" applyFont="1" applyBorder="1" applyAlignment="1">
      <alignment horizontal="left" vertical="center"/>
    </xf>
    <xf numFmtId="0" fontId="16" fillId="0" borderId="32" xfId="5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18" fillId="0" borderId="29" xfId="50" applyFont="1" applyFill="1" applyBorder="1" applyAlignment="1">
      <alignment horizontal="left" vertical="center"/>
    </xf>
    <xf numFmtId="0" fontId="18" fillId="0" borderId="31" xfId="50" applyFont="1" applyBorder="1" applyAlignment="1">
      <alignment horizontal="center" vertical="center"/>
    </xf>
    <xf numFmtId="0" fontId="18" fillId="0" borderId="32" xfId="50" applyFont="1" applyBorder="1" applyAlignment="1">
      <alignment horizontal="center" vertical="center"/>
    </xf>
    <xf numFmtId="0" fontId="18" fillId="0" borderId="13" xfId="50" applyFont="1" applyBorder="1" applyAlignment="1">
      <alignment horizontal="center" vertical="center"/>
    </xf>
    <xf numFmtId="0" fontId="15" fillId="0" borderId="13" xfId="50" applyFont="1" applyBorder="1" applyAlignment="1">
      <alignment horizontal="left" vertical="center"/>
    </xf>
    <xf numFmtId="0" fontId="18" fillId="0" borderId="39" xfId="50" applyFont="1" applyFill="1" applyBorder="1" applyAlignment="1">
      <alignment horizontal="left" vertical="center"/>
    </xf>
    <xf numFmtId="0" fontId="18" fillId="0" borderId="40" xfId="50" applyFont="1" applyFill="1" applyBorder="1" applyAlignment="1">
      <alignment horizontal="left" vertical="center"/>
    </xf>
    <xf numFmtId="0" fontId="19" fillId="0" borderId="0" xfId="50" applyFont="1" applyFill="1" applyBorder="1" applyAlignment="1">
      <alignment horizontal="left" vertical="center"/>
    </xf>
    <xf numFmtId="0" fontId="16" fillId="0" borderId="38" xfId="50" applyFont="1" applyFill="1" applyBorder="1" applyAlignment="1">
      <alignment horizontal="left" vertical="center"/>
    </xf>
    <xf numFmtId="0" fontId="16" fillId="0" borderId="34" xfId="50" applyFont="1" applyFill="1" applyBorder="1" applyAlignment="1">
      <alignment horizontal="left" vertical="center"/>
    </xf>
    <xf numFmtId="0" fontId="16" fillId="0" borderId="36" xfId="50" applyFont="1" applyFill="1" applyBorder="1" applyAlignment="1">
      <alignment horizontal="left" vertical="center"/>
    </xf>
    <xf numFmtId="0" fontId="16" fillId="0" borderId="35" xfId="50" applyFont="1" applyFill="1" applyBorder="1" applyAlignment="1">
      <alignment horizontal="left" vertical="center"/>
    </xf>
    <xf numFmtId="0" fontId="18" fillId="0" borderId="36" xfId="50" applyFont="1" applyBorder="1" applyAlignment="1">
      <alignment horizontal="left" vertical="center"/>
    </xf>
    <xf numFmtId="0" fontId="18" fillId="0" borderId="35" xfId="50" applyFont="1" applyBorder="1" applyAlignment="1">
      <alignment horizontal="left" vertical="center"/>
    </xf>
    <xf numFmtId="0" fontId="19" fillId="0" borderId="53" xfId="50" applyFont="1" applyBorder="1" applyAlignment="1">
      <alignment vertical="center"/>
    </xf>
    <xf numFmtId="0" fontId="16" fillId="0" borderId="54" xfId="50" applyFont="1" applyBorder="1" applyAlignment="1">
      <alignment horizontal="center" vertical="center"/>
    </xf>
    <xf numFmtId="0" fontId="19" fillId="0" borderId="54" xfId="50" applyFont="1" applyBorder="1" applyAlignment="1">
      <alignment vertical="center"/>
    </xf>
    <xf numFmtId="0" fontId="16" fillId="0" borderId="54" xfId="50" applyFont="1" applyBorder="1" applyAlignment="1">
      <alignment vertical="center"/>
    </xf>
    <xf numFmtId="58" fontId="13" fillId="0" borderId="54" xfId="50" applyNumberFormat="1" applyFont="1" applyBorder="1" applyAlignment="1">
      <alignment vertical="center"/>
    </xf>
    <xf numFmtId="0" fontId="19" fillId="0" borderId="54" xfId="50" applyFont="1" applyBorder="1" applyAlignment="1">
      <alignment horizontal="center" vertical="center"/>
    </xf>
    <xf numFmtId="0" fontId="19" fillId="0" borderId="55" xfId="50" applyFont="1" applyFill="1" applyBorder="1" applyAlignment="1">
      <alignment horizontal="left" vertical="center"/>
    </xf>
    <xf numFmtId="0" fontId="19" fillId="0" borderId="54" xfId="50" applyFont="1" applyFill="1" applyBorder="1" applyAlignment="1">
      <alignment horizontal="left" vertical="center"/>
    </xf>
    <xf numFmtId="0" fontId="19" fillId="0" borderId="56" xfId="50" applyFont="1" applyFill="1" applyBorder="1" applyAlignment="1">
      <alignment horizontal="center" vertical="center"/>
    </xf>
    <xf numFmtId="0" fontId="19" fillId="0" borderId="57" xfId="50" applyFont="1" applyFill="1" applyBorder="1" applyAlignment="1">
      <alignment horizontal="center" vertical="center"/>
    </xf>
    <xf numFmtId="0" fontId="19" fillId="0" borderId="31" xfId="50" applyFont="1" applyFill="1" applyBorder="1" applyAlignment="1">
      <alignment horizontal="center" vertical="center"/>
    </xf>
    <xf numFmtId="0" fontId="19" fillId="0" borderId="32" xfId="50" applyFont="1" applyFill="1" applyBorder="1" applyAlignment="1">
      <alignment horizontal="center" vertical="center"/>
    </xf>
    <xf numFmtId="0" fontId="13" fillId="0" borderId="52" xfId="50" applyFont="1" applyBorder="1" applyAlignment="1">
      <alignment horizontal="center" vertical="center"/>
    </xf>
    <xf numFmtId="0" fontId="13" fillId="0" borderId="58" xfId="50" applyFont="1" applyBorder="1" applyAlignment="1">
      <alignment horizontal="center" vertical="center"/>
    </xf>
    <xf numFmtId="0" fontId="16" fillId="0" borderId="42" xfId="50" applyFont="1" applyBorder="1" applyAlignment="1">
      <alignment horizontal="left" vertical="center"/>
    </xf>
    <xf numFmtId="0" fontId="18" fillId="0" borderId="42" xfId="50" applyFont="1" applyBorder="1" applyAlignment="1">
      <alignment horizontal="center" vertical="center"/>
    </xf>
    <xf numFmtId="0" fontId="18" fillId="0" borderId="43" xfId="50" applyFont="1" applyBorder="1" applyAlignment="1">
      <alignment horizontal="left" vertical="center"/>
    </xf>
    <xf numFmtId="0" fontId="16" fillId="0" borderId="41" xfId="50" applyFont="1" applyBorder="1" applyAlignment="1">
      <alignment horizontal="left" vertical="center"/>
    </xf>
    <xf numFmtId="0" fontId="15" fillId="0" borderId="28" xfId="50" applyFont="1" applyBorder="1" applyAlignment="1">
      <alignment horizontal="left" vertical="center"/>
    </xf>
    <xf numFmtId="0" fontId="15" fillId="0" borderId="41" xfId="50" applyFont="1" applyBorder="1" applyAlignment="1">
      <alignment horizontal="left" vertical="center"/>
    </xf>
    <xf numFmtId="0" fontId="15" fillId="0" borderId="14" xfId="50" applyFont="1" applyBorder="1" applyAlignment="1">
      <alignment horizontal="left" vertical="center"/>
    </xf>
    <xf numFmtId="0" fontId="15" fillId="0" borderId="35" xfId="50" applyFont="1" applyBorder="1" applyAlignment="1">
      <alignment horizontal="left" vertical="center"/>
    </xf>
    <xf numFmtId="0" fontId="15" fillId="0" borderId="45" xfId="50" applyFont="1" applyBorder="1" applyAlignment="1">
      <alignment horizontal="left" vertical="center"/>
    </xf>
    <xf numFmtId="0" fontId="16" fillId="0" borderId="43" xfId="50" applyFont="1" applyBorder="1" applyAlignment="1">
      <alignment horizontal="left" vertical="center"/>
    </xf>
    <xf numFmtId="0" fontId="16" fillId="0" borderId="42" xfId="50" applyFont="1" applyFill="1" applyBorder="1" applyAlignment="1">
      <alignment horizontal="left" vertical="center"/>
    </xf>
    <xf numFmtId="0" fontId="18" fillId="0" borderId="43" xfId="50" applyFont="1" applyBorder="1" applyAlignment="1">
      <alignment horizontal="center" vertical="center"/>
    </xf>
    <xf numFmtId="0" fontId="15" fillId="0" borderId="42" xfId="50" applyFont="1" applyBorder="1" applyAlignment="1">
      <alignment horizontal="left" vertical="center"/>
    </xf>
    <xf numFmtId="0" fontId="18" fillId="0" borderId="46" xfId="50" applyFont="1" applyFill="1" applyBorder="1" applyAlignment="1">
      <alignment horizontal="left" vertical="center"/>
    </xf>
    <xf numFmtId="0" fontId="16" fillId="0" borderId="44" xfId="50" applyFont="1" applyFill="1" applyBorder="1" applyAlignment="1">
      <alignment horizontal="left" vertical="center"/>
    </xf>
    <xf numFmtId="0" fontId="16" fillId="0" borderId="45" xfId="50" applyFont="1" applyFill="1" applyBorder="1" applyAlignment="1">
      <alignment horizontal="left" vertical="center"/>
    </xf>
    <xf numFmtId="0" fontId="18" fillId="0" borderId="45" xfId="50" applyFont="1" applyBorder="1" applyAlignment="1">
      <alignment horizontal="left" vertical="center"/>
    </xf>
    <xf numFmtId="0" fontId="19" fillId="0" borderId="59" xfId="50" applyFont="1" applyFill="1" applyBorder="1" applyAlignment="1">
      <alignment horizontal="left" vertical="center"/>
    </xf>
    <xf numFmtId="0" fontId="19" fillId="0" borderId="60" xfId="50" applyFont="1" applyFill="1" applyBorder="1" applyAlignment="1">
      <alignment horizontal="center" vertical="center"/>
    </xf>
    <xf numFmtId="0" fontId="19" fillId="0" borderId="43" xfId="50" applyFont="1" applyFill="1" applyBorder="1" applyAlignment="1">
      <alignment horizontal="center" vertical="center"/>
    </xf>
    <xf numFmtId="0" fontId="11" fillId="3" borderId="2" xfId="51" applyFont="1" applyFill="1" applyBorder="1" applyAlignment="1">
      <alignment horizontal="left" vertical="center"/>
    </xf>
    <xf numFmtId="0" fontId="10" fillId="3" borderId="2" xfId="51" applyFont="1" applyFill="1" applyBorder="1" applyAlignment="1" applyProtection="1">
      <alignment horizontal="center" vertical="center"/>
    </xf>
    <xf numFmtId="0" fontId="10" fillId="3" borderId="2" xfId="51" applyFont="1" applyFill="1" applyBorder="1" applyAlignment="1" applyProtection="1">
      <alignment horizontal="left" vertical="center"/>
    </xf>
    <xf numFmtId="0" fontId="10" fillId="3" borderId="19" xfId="50" applyFont="1" applyFill="1" applyBorder="1" applyAlignment="1">
      <alignment horizontal="left" vertical="center"/>
    </xf>
    <xf numFmtId="0" fontId="10" fillId="3" borderId="2" xfId="51" applyFont="1" applyFill="1" applyBorder="1" applyAlignment="1" applyProtection="1">
      <alignment horizontal="center" vertical="center" wrapText="1"/>
    </xf>
    <xf numFmtId="0" fontId="10" fillId="3" borderId="7" xfId="51" applyFont="1" applyFill="1" applyBorder="1" applyAlignment="1" applyProtection="1">
      <alignment horizontal="center" vertical="center"/>
    </xf>
    <xf numFmtId="0" fontId="10" fillId="3" borderId="0" xfId="51" applyFont="1" applyFill="1" applyAlignment="1">
      <alignment horizontal="center" vertical="center"/>
    </xf>
    <xf numFmtId="0" fontId="10" fillId="3" borderId="2" xfId="51" applyFont="1" applyFill="1" applyBorder="1" applyAlignment="1">
      <alignment horizontal="center" vertical="center"/>
    </xf>
    <xf numFmtId="0" fontId="11" fillId="3" borderId="61" xfId="52" applyFont="1" applyFill="1" applyBorder="1" applyAlignment="1">
      <alignment horizontal="center" vertical="center"/>
    </xf>
    <xf numFmtId="0" fontId="11" fillId="3" borderId="21" xfId="52" applyFont="1" applyFill="1" applyBorder="1" applyAlignment="1">
      <alignment horizontal="center" vertical="center"/>
    </xf>
    <xf numFmtId="0" fontId="16" fillId="0" borderId="0" xfId="50" applyFont="1" applyBorder="1" applyAlignment="1">
      <alignment vertical="center"/>
    </xf>
    <xf numFmtId="0" fontId="13" fillId="0" borderId="0" xfId="50" applyFont="1" applyBorder="1" applyAlignment="1">
      <alignment horizontal="left" vertical="center"/>
    </xf>
    <xf numFmtId="0" fontId="22" fillId="0" borderId="26" xfId="50" applyFont="1" applyBorder="1" applyAlignment="1">
      <alignment horizontal="center" vertical="top"/>
    </xf>
    <xf numFmtId="14" fontId="16" fillId="0" borderId="13" xfId="50" applyNumberFormat="1" applyFont="1" applyBorder="1" applyAlignment="1">
      <alignment horizontal="center" vertical="center" wrapText="1"/>
    </xf>
    <xf numFmtId="14" fontId="16" fillId="0" borderId="42" xfId="50" applyNumberFormat="1" applyFont="1" applyBorder="1" applyAlignment="1">
      <alignment horizontal="center" vertical="center" wrapText="1"/>
    </xf>
    <xf numFmtId="0" fontId="16" fillId="0" borderId="14" xfId="50" applyFont="1" applyBorder="1" applyAlignment="1">
      <alignment horizontal="left" vertical="center"/>
    </xf>
    <xf numFmtId="0" fontId="16" fillId="0" borderId="45" xfId="50" applyFont="1" applyBorder="1" applyAlignment="1">
      <alignment horizontal="left" vertical="center"/>
    </xf>
    <xf numFmtId="0" fontId="18" fillId="0" borderId="62" xfId="50" applyFont="1" applyBorder="1" applyAlignment="1">
      <alignment horizontal="left" vertical="center"/>
    </xf>
    <xf numFmtId="0" fontId="18" fillId="0" borderId="37" xfId="50" applyFont="1" applyBorder="1" applyAlignment="1">
      <alignment horizontal="left" vertical="center"/>
    </xf>
    <xf numFmtId="0" fontId="19" fillId="0" borderId="55" xfId="50" applyFont="1" applyBorder="1" applyAlignment="1">
      <alignment horizontal="left" vertical="center"/>
    </xf>
    <xf numFmtId="0" fontId="19" fillId="0" borderId="54" xfId="50" applyFont="1" applyBorder="1" applyAlignment="1">
      <alignment horizontal="left" vertical="center"/>
    </xf>
    <xf numFmtId="0" fontId="18" fillId="0" borderId="56" xfId="50" applyFont="1" applyBorder="1" applyAlignment="1">
      <alignment vertical="center"/>
    </xf>
    <xf numFmtId="0" fontId="13" fillId="0" borderId="57" xfId="50" applyFont="1" applyBorder="1" applyAlignment="1">
      <alignment horizontal="left" vertical="center"/>
    </xf>
    <xf numFmtId="0" fontId="16" fillId="0" borderId="57" xfId="50" applyFont="1" applyBorder="1" applyAlignment="1">
      <alignment horizontal="left" vertical="center"/>
    </xf>
    <xf numFmtId="0" fontId="13" fillId="0" borderId="57" xfId="50" applyFont="1" applyBorder="1" applyAlignment="1">
      <alignment vertical="center"/>
    </xf>
    <xf numFmtId="0" fontId="18" fillId="0" borderId="57" xfId="50" applyFont="1" applyBorder="1" applyAlignment="1">
      <alignment vertical="center"/>
    </xf>
    <xf numFmtId="0" fontId="18" fillId="0" borderId="56" xfId="50" applyFont="1" applyBorder="1" applyAlignment="1">
      <alignment horizontal="center" vertical="center"/>
    </xf>
    <xf numFmtId="0" fontId="16" fillId="0" borderId="57" xfId="50" applyFont="1" applyBorder="1" applyAlignment="1">
      <alignment horizontal="center" vertical="center"/>
    </xf>
    <xf numFmtId="0" fontId="18" fillId="0" borderId="57" xfId="50" applyFont="1" applyBorder="1" applyAlignment="1">
      <alignment horizontal="center" vertical="center"/>
    </xf>
    <xf numFmtId="0" fontId="13" fillId="0" borderId="57" xfId="50" applyFont="1" applyBorder="1" applyAlignment="1">
      <alignment horizontal="center" vertical="center"/>
    </xf>
    <xf numFmtId="0" fontId="13" fillId="0" borderId="13" xfId="50" applyFont="1" applyBorder="1" applyAlignment="1">
      <alignment horizontal="center" vertical="center"/>
    </xf>
    <xf numFmtId="0" fontId="18" fillId="0" borderId="39" xfId="50" applyFont="1" applyBorder="1" applyAlignment="1">
      <alignment horizontal="left" vertical="center" wrapText="1"/>
    </xf>
    <xf numFmtId="0" fontId="18" fillId="0" borderId="40" xfId="50" applyFont="1" applyBorder="1" applyAlignment="1">
      <alignment horizontal="left" vertical="center" wrapText="1"/>
    </xf>
    <xf numFmtId="0" fontId="18" fillId="0" borderId="56" xfId="50" applyFont="1" applyBorder="1" applyAlignment="1">
      <alignment horizontal="left" vertical="center"/>
    </xf>
    <xf numFmtId="0" fontId="18" fillId="0" borderId="57" xfId="50" applyFont="1" applyBorder="1" applyAlignment="1">
      <alignment horizontal="left" vertical="center"/>
    </xf>
    <xf numFmtId="0" fontId="23" fillId="0" borderId="63" xfId="50" applyFont="1" applyBorder="1" applyAlignment="1">
      <alignment horizontal="left" vertical="center" wrapText="1"/>
    </xf>
    <xf numFmtId="0" fontId="15" fillId="0" borderId="13" xfId="50" applyFont="1" applyBorder="1" applyAlignment="1">
      <alignment horizontal="center" vertical="center" wrapText="1"/>
    </xf>
    <xf numFmtId="9" fontId="16" fillId="0" borderId="13" xfId="50" applyNumberFormat="1" applyFont="1" applyFill="1" applyBorder="1" applyAlignment="1">
      <alignment horizontal="center" vertical="center"/>
    </xf>
    <xf numFmtId="9" fontId="16" fillId="0" borderId="13" xfId="50" applyNumberFormat="1" applyFont="1" applyBorder="1" applyAlignment="1">
      <alignment horizontal="center" vertical="center"/>
    </xf>
    <xf numFmtId="0" fontId="19" fillId="0" borderId="55" xfId="0" applyFont="1" applyBorder="1" applyAlignment="1">
      <alignment horizontal="left" vertical="center"/>
    </xf>
    <xf numFmtId="0" fontId="19" fillId="0" borderId="54" xfId="0" applyFont="1" applyBorder="1" applyAlignment="1">
      <alignment horizontal="left" vertical="center"/>
    </xf>
    <xf numFmtId="9" fontId="16" fillId="0" borderId="38" xfId="50" applyNumberFormat="1" applyFont="1" applyBorder="1" applyAlignment="1">
      <alignment horizontal="left" vertical="center"/>
    </xf>
    <xf numFmtId="9" fontId="16" fillId="0" borderId="34" xfId="50" applyNumberFormat="1" applyFont="1" applyBorder="1" applyAlignment="1">
      <alignment horizontal="left" vertical="center"/>
    </xf>
    <xf numFmtId="9" fontId="16" fillId="0" borderId="39" xfId="50" applyNumberFormat="1" applyFont="1" applyBorder="1" applyAlignment="1">
      <alignment horizontal="left" vertical="center"/>
    </xf>
    <xf numFmtId="9" fontId="16" fillId="0" borderId="40" xfId="50" applyNumberFormat="1" applyFont="1" applyBorder="1" applyAlignment="1">
      <alignment horizontal="left" vertical="center"/>
    </xf>
    <xf numFmtId="0" fontId="15" fillId="0" borderId="56" xfId="50" applyFont="1" applyFill="1" applyBorder="1" applyAlignment="1">
      <alignment horizontal="left" vertical="center"/>
    </xf>
    <xf numFmtId="0" fontId="15" fillId="0" borderId="57" xfId="50" applyFont="1" applyFill="1" applyBorder="1" applyAlignment="1">
      <alignment horizontal="left" vertical="center"/>
    </xf>
    <xf numFmtId="0" fontId="15" fillId="0" borderId="64" xfId="50" applyFont="1" applyFill="1" applyBorder="1" applyAlignment="1">
      <alignment horizontal="left" vertical="center"/>
    </xf>
    <xf numFmtId="0" fontId="15" fillId="0" borderId="40" xfId="50" applyFont="1" applyFill="1" applyBorder="1" applyAlignment="1">
      <alignment horizontal="left" vertical="center"/>
    </xf>
    <xf numFmtId="0" fontId="19" fillId="0" borderId="37" xfId="50" applyFont="1" applyFill="1" applyBorder="1" applyAlignment="1">
      <alignment horizontal="left" vertical="center"/>
    </xf>
    <xf numFmtId="0" fontId="16" fillId="0" borderId="65" xfId="50" applyFont="1" applyFill="1" applyBorder="1" applyAlignment="1">
      <alignment horizontal="left" vertical="center"/>
    </xf>
    <xf numFmtId="0" fontId="16" fillId="0" borderId="66" xfId="50" applyFont="1" applyFill="1" applyBorder="1" applyAlignment="1">
      <alignment horizontal="left" vertical="center"/>
    </xf>
    <xf numFmtId="0" fontId="19" fillId="0" borderId="51" xfId="50" applyFont="1" applyBorder="1" applyAlignment="1">
      <alignment vertical="center"/>
    </xf>
    <xf numFmtId="0" fontId="24" fillId="0" borderId="54" xfId="50" applyFont="1" applyBorder="1" applyAlignment="1">
      <alignment horizontal="center" vertical="center"/>
    </xf>
    <xf numFmtId="0" fontId="19" fillId="0" borderId="52" xfId="50" applyFont="1" applyBorder="1" applyAlignment="1">
      <alignment vertical="center"/>
    </xf>
    <xf numFmtId="0" fontId="16" fillId="0" borderId="47" xfId="50" applyFont="1" applyBorder="1" applyAlignment="1">
      <alignment vertical="center"/>
    </xf>
    <xf numFmtId="0" fontId="19" fillId="0" borderId="47" xfId="50" applyFont="1" applyBorder="1" applyAlignment="1">
      <alignment vertical="center"/>
    </xf>
    <xf numFmtId="58" fontId="13" fillId="0" borderId="52" xfId="50" applyNumberFormat="1" applyFont="1" applyBorder="1" applyAlignment="1">
      <alignment vertical="center"/>
    </xf>
    <xf numFmtId="0" fontId="19" fillId="0" borderId="37" xfId="50" applyFont="1" applyBorder="1" applyAlignment="1">
      <alignment horizontal="center" vertical="center"/>
    </xf>
    <xf numFmtId="0" fontId="16" fillId="0" borderId="62" xfId="50" applyFont="1" applyFill="1" applyBorder="1" applyAlignment="1">
      <alignment horizontal="left" vertical="center"/>
    </xf>
    <xf numFmtId="0" fontId="16" fillId="0" borderId="37" xfId="50" applyFont="1" applyFill="1" applyBorder="1" applyAlignment="1">
      <alignment horizontal="left" vertical="center"/>
    </xf>
    <xf numFmtId="0" fontId="13" fillId="0" borderId="47" xfId="50" applyFont="1" applyBorder="1" applyAlignment="1">
      <alignment vertical="center"/>
    </xf>
    <xf numFmtId="0" fontId="18" fillId="0" borderId="48" xfId="50" applyFont="1" applyBorder="1" applyAlignment="1">
      <alignment horizontal="left" vertical="center"/>
    </xf>
    <xf numFmtId="0" fontId="19" fillId="0" borderId="59" xfId="50" applyFont="1" applyBorder="1" applyAlignment="1">
      <alignment horizontal="left" vertical="center"/>
    </xf>
    <xf numFmtId="0" fontId="16" fillId="0" borderId="60" xfId="50" applyFont="1" applyBorder="1" applyAlignment="1">
      <alignment horizontal="left" vertical="center"/>
    </xf>
    <xf numFmtId="0" fontId="18" fillId="0" borderId="0" xfId="50" applyFont="1" applyBorder="1" applyAlignment="1">
      <alignment vertical="center"/>
    </xf>
    <xf numFmtId="0" fontId="18" fillId="0" borderId="46" xfId="50" applyFont="1" applyBorder="1" applyAlignment="1">
      <alignment horizontal="left" vertical="center" wrapText="1"/>
    </xf>
    <xf numFmtId="0" fontId="18" fillId="0" borderId="60" xfId="50" applyFont="1" applyBorder="1" applyAlignment="1">
      <alignment horizontal="left" vertical="center"/>
    </xf>
    <xf numFmtId="0" fontId="25" fillId="0" borderId="42" xfId="50" applyFont="1" applyBorder="1" applyAlignment="1">
      <alignment horizontal="left" vertical="center" wrapText="1"/>
    </xf>
    <xf numFmtId="0" fontId="25" fillId="0" borderId="42" xfId="50" applyFont="1" applyBorder="1" applyAlignment="1">
      <alignment horizontal="left" vertical="center"/>
    </xf>
    <xf numFmtId="0" fontId="17" fillId="0" borderId="42" xfId="50" applyFont="1" applyBorder="1" applyAlignment="1">
      <alignment horizontal="left" vertical="center"/>
    </xf>
    <xf numFmtId="0" fontId="19" fillId="0" borderId="59" xfId="0" applyFont="1" applyBorder="1" applyAlignment="1">
      <alignment horizontal="left" vertical="center"/>
    </xf>
    <xf numFmtId="9" fontId="16" fillId="0" borderId="44" xfId="50" applyNumberFormat="1" applyFont="1" applyBorder="1" applyAlignment="1">
      <alignment horizontal="left" vertical="center"/>
    </xf>
    <xf numFmtId="9" fontId="16" fillId="0" borderId="46" xfId="50" applyNumberFormat="1" applyFont="1" applyBorder="1" applyAlignment="1">
      <alignment horizontal="left" vertical="center"/>
    </xf>
    <xf numFmtId="0" fontId="15" fillId="0" borderId="60" xfId="50" applyFont="1" applyFill="1" applyBorder="1" applyAlignment="1">
      <alignment horizontal="left" vertical="center"/>
    </xf>
    <xf numFmtId="0" fontId="15" fillId="0" borderId="46" xfId="50" applyFont="1" applyFill="1" applyBorder="1" applyAlignment="1">
      <alignment horizontal="left" vertical="center"/>
    </xf>
    <xf numFmtId="0" fontId="16" fillId="0" borderId="67" xfId="50" applyFont="1" applyFill="1" applyBorder="1" applyAlignment="1">
      <alignment horizontal="left" vertical="center"/>
    </xf>
    <xf numFmtId="0" fontId="19" fillId="0" borderId="68" xfId="50" applyFont="1" applyBorder="1" applyAlignment="1">
      <alignment horizontal="center" vertical="center"/>
    </xf>
    <xf numFmtId="0" fontId="16" fillId="0" borderId="48" xfId="50" applyFont="1" applyFill="1" applyBorder="1" applyAlignment="1">
      <alignment horizontal="left" vertical="center"/>
    </xf>
    <xf numFmtId="0" fontId="26" fillId="0" borderId="69" xfId="0" applyFont="1" applyBorder="1" applyAlignment="1">
      <alignment horizontal="center" vertical="center" wrapText="1"/>
    </xf>
    <xf numFmtId="0" fontId="26" fillId="0" borderId="70" xfId="0" applyFont="1" applyBorder="1" applyAlignment="1">
      <alignment horizontal="center" vertical="center" wrapText="1"/>
    </xf>
    <xf numFmtId="0" fontId="27" fillId="0" borderId="71" xfId="0" applyFont="1" applyBorder="1"/>
    <xf numFmtId="0" fontId="27" fillId="0" borderId="2" xfId="0" applyFont="1" applyBorder="1"/>
    <xf numFmtId="0" fontId="27" fillId="0" borderId="5" xfId="0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0" fontId="27" fillId="4" borderId="5" xfId="0" applyFont="1" applyFill="1" applyBorder="1" applyAlignment="1">
      <alignment horizontal="center" vertical="center"/>
    </xf>
    <xf numFmtId="0" fontId="27" fillId="4" borderId="7" xfId="0" applyFont="1" applyFill="1" applyBorder="1" applyAlignment="1">
      <alignment horizontal="center" vertical="center"/>
    </xf>
    <xf numFmtId="0" fontId="27" fillId="4" borderId="2" xfId="0" applyFont="1" applyFill="1" applyBorder="1"/>
    <xf numFmtId="0" fontId="0" fillId="0" borderId="71" xfId="0" applyBorder="1"/>
    <xf numFmtId="0" fontId="0" fillId="4" borderId="2" xfId="0" applyFill="1" applyBorder="1"/>
    <xf numFmtId="0" fontId="0" fillId="0" borderId="72" xfId="0" applyBorder="1"/>
    <xf numFmtId="0" fontId="0" fillId="0" borderId="73" xfId="0" applyBorder="1"/>
    <xf numFmtId="0" fontId="0" fillId="4" borderId="73" xfId="0" applyFill="1" applyBorder="1"/>
    <xf numFmtId="0" fontId="0" fillId="5" borderId="0" xfId="0" applyFill="1"/>
    <xf numFmtId="0" fontId="26" fillId="0" borderId="74" xfId="0" applyFont="1" applyBorder="1" applyAlignment="1">
      <alignment horizontal="center" vertical="center" wrapText="1"/>
    </xf>
    <xf numFmtId="0" fontId="27" fillId="0" borderId="75" xfId="0" applyFont="1" applyBorder="1" applyAlignment="1">
      <alignment horizontal="center" vertical="center"/>
    </xf>
    <xf numFmtId="0" fontId="27" fillId="0" borderId="76" xfId="0" applyFont="1" applyBorder="1"/>
    <xf numFmtId="0" fontId="0" fillId="0" borderId="76" xfId="0" applyBorder="1"/>
    <xf numFmtId="0" fontId="0" fillId="0" borderId="77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28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27" fillId="6" borderId="2" xfId="0" applyFont="1" applyFill="1" applyBorder="1" applyAlignment="1">
      <alignment vertical="top" wrapText="1"/>
    </xf>
    <xf numFmtId="0" fontId="29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0" fillId="0" borderId="0" xfId="0" applyFont="1"/>
    <xf numFmtId="0" fontId="30" fillId="0" borderId="0" xfId="0" applyFont="1" applyAlignment="1">
      <alignment vertical="top" wrapText="1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  <cellStyle name="常规 4" xfId="52"/>
    <cellStyle name="常规 23" xfId="53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checked="Checked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checked="Checked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checked="Checked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checked="Checked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2290" y="228790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497190" y="10326370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87290" y="2216785"/>
              <a:ext cx="393700" cy="3327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4890" y="228790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22590" y="2216785"/>
              <a:ext cx="393700" cy="3327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2290" y="208978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12700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497190" y="10326370"/>
              <a:ext cx="393700" cy="2203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12590" y="208978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87290" y="2059940"/>
              <a:ext cx="393700" cy="2279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99890" y="228790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4890" y="208978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24090" y="208978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09890" y="1996440"/>
              <a:ext cx="393700" cy="3549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36790" y="228790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50290" y="311213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50290" y="331025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4990" y="329755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7690" y="309943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87190" y="329755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74490" y="309943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87290" y="329755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87290" y="309943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49490" y="329755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35290" y="329755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49490" y="309943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35290" y="309943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10795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87590" y="1268730"/>
              <a:ext cx="393700" cy="20891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10795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87590" y="1466850"/>
              <a:ext cx="393700" cy="2184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5</xdr:row>
          <xdr:rowOff>190500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87590" y="107061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5</xdr:row>
          <xdr:rowOff>6350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74890" y="839470"/>
              <a:ext cx="393700" cy="23749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4</xdr:row>
          <xdr:rowOff>22225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62190" y="654050"/>
              <a:ext cx="393700" cy="2406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4</xdr:row>
          <xdr:rowOff>9525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09890" y="615950"/>
              <a:ext cx="393700" cy="2660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5</xdr:row>
          <xdr:rowOff>22225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22590" y="826770"/>
              <a:ext cx="393700" cy="2660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5</xdr:row>
          <xdr:rowOff>193675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35290" y="107061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13970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35290" y="1268730"/>
              <a:ext cx="393700" cy="21209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35290" y="1466850"/>
              <a:ext cx="39370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2290" y="248602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4890" y="248602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12590" y="248602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87290" y="248602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55690" y="248602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50290" y="931989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50290" y="950531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7690" y="950531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7690" y="930719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37990" y="950531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25290" y="930719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61890" y="950531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61890" y="930719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49490" y="950531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35290" y="950531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36790" y="930719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35290" y="930719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55690" y="950531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55690" y="930719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6090" y="950531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6090" y="930719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22590" y="2427605"/>
              <a:ext cx="393700" cy="3200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24090" y="248602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55690" y="228790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55690" y="208978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55690" y="950531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7690" y="7089775"/>
              <a:ext cx="393700" cy="2203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5090" y="7089775"/>
              <a:ext cx="39370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7747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19</xdr:row>
      <xdr:rowOff>0</xdr:rowOff>
    </xdr:from>
    <xdr:to>
      <xdr:col>8</xdr:col>
      <xdr:colOff>1143000</xdr:colOff>
      <xdr:row>19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7010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19</xdr:row>
      <xdr:rowOff>0</xdr:rowOff>
    </xdr:from>
    <xdr:to>
      <xdr:col>8</xdr:col>
      <xdr:colOff>1143000</xdr:colOff>
      <xdr:row>19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7010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1143000</xdr:colOff>
      <xdr:row>20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7378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7747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1060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263525</xdr:colOff>
          <xdr:row>9</xdr:row>
          <xdr:rowOff>169545</xdr:rowOff>
        </xdr:from>
        <xdr:to>
          <xdr:col>6</xdr:col>
          <xdr:colOff>657225</xdr:colOff>
          <xdr:row>11</xdr:row>
          <xdr:rowOff>67945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2200" y="2141220"/>
              <a:ext cx="393700" cy="317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313055</xdr:colOff>
          <xdr:row>9</xdr:row>
          <xdr:rowOff>3175</xdr:rowOff>
        </xdr:from>
        <xdr:to>
          <xdr:col>2</xdr:col>
          <xdr:colOff>724535</xdr:colOff>
          <xdr:row>10</xdr:row>
          <xdr:rowOff>1905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3730" y="1974850"/>
              <a:ext cx="411480" cy="20828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306070</xdr:colOff>
          <xdr:row>10</xdr:row>
          <xdr:rowOff>30480</xdr:rowOff>
        </xdr:from>
        <xdr:to>
          <xdr:col>2</xdr:col>
          <xdr:colOff>735330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6745" y="2211705"/>
              <a:ext cx="42926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361315</xdr:colOff>
          <xdr:row>8</xdr:row>
          <xdr:rowOff>201295</xdr:rowOff>
        </xdr:from>
        <xdr:to>
          <xdr:col>6</xdr:col>
          <xdr:colOff>10795</xdr:colOff>
          <xdr:row>10</xdr:row>
          <xdr:rowOff>43180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7990" y="1963420"/>
              <a:ext cx="411480" cy="2609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269240</xdr:colOff>
          <xdr:row>8</xdr:row>
          <xdr:rowOff>163195</xdr:rowOff>
        </xdr:from>
        <xdr:to>
          <xdr:col>6</xdr:col>
          <xdr:colOff>662940</xdr:colOff>
          <xdr:row>10</xdr:row>
          <xdr:rowOff>48895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7915" y="1925320"/>
              <a:ext cx="393700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26035</xdr:rowOff>
        </xdr:from>
        <xdr:to>
          <xdr:col>6</xdr:col>
          <xdr:colOff>5080</xdr:colOff>
          <xdr:row>11</xdr:row>
          <xdr:rowOff>24130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32275" y="2207260"/>
              <a:ext cx="41148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348615</xdr:colOff>
          <xdr:row>9</xdr:row>
          <xdr:rowOff>2540</xdr:rowOff>
        </xdr:from>
        <xdr:to>
          <xdr:col>1</xdr:col>
          <xdr:colOff>760095</xdr:colOff>
          <xdr:row>10</xdr:row>
          <xdr:rowOff>2540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7290" y="1974215"/>
              <a:ext cx="41148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354330</xdr:colOff>
          <xdr:row>10</xdr:row>
          <xdr:rowOff>33020</xdr:rowOff>
        </xdr:from>
        <xdr:to>
          <xdr:col>2</xdr:col>
          <xdr:colOff>15240</xdr:colOff>
          <xdr:row>11</xdr:row>
          <xdr:rowOff>35560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3005" y="2214245"/>
              <a:ext cx="422910" cy="21209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353695</xdr:colOff>
          <xdr:row>8</xdr:row>
          <xdr:rowOff>208915</xdr:rowOff>
        </xdr:from>
        <xdr:to>
          <xdr:col>10</xdr:col>
          <xdr:colOff>3175</xdr:colOff>
          <xdr:row>10</xdr:row>
          <xdr:rowOff>37465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8370" y="1971040"/>
              <a:ext cx="411480" cy="2476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180340</xdr:rowOff>
        </xdr:from>
        <xdr:to>
          <xdr:col>10</xdr:col>
          <xdr:colOff>722630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997825" y="1942465"/>
              <a:ext cx="411480" cy="3022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353695</xdr:colOff>
          <xdr:row>10</xdr:row>
          <xdr:rowOff>20955</xdr:rowOff>
        </xdr:from>
        <xdr:to>
          <xdr:col>10</xdr:col>
          <xdr:colOff>3175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8370" y="2202180"/>
              <a:ext cx="41148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316865</xdr:colOff>
          <xdr:row>9</xdr:row>
          <xdr:rowOff>174625</xdr:rowOff>
        </xdr:from>
        <xdr:to>
          <xdr:col>10</xdr:col>
          <xdr:colOff>728345</xdr:colOff>
          <xdr:row>11</xdr:row>
          <xdr:rowOff>36830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3540" y="2146300"/>
              <a:ext cx="411480" cy="28130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305435</xdr:colOff>
          <xdr:row>2</xdr:row>
          <xdr:rowOff>176530</xdr:rowOff>
        </xdr:from>
        <xdr:to>
          <xdr:col>9</xdr:col>
          <xdr:colOff>716915</xdr:colOff>
          <xdr:row>4</xdr:row>
          <xdr:rowOff>37465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30110" y="681355"/>
              <a:ext cx="411480" cy="28003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17145</xdr:rowOff>
        </xdr:from>
        <xdr:to>
          <xdr:col>10</xdr:col>
          <xdr:colOff>748030</xdr:colOff>
          <xdr:row>4</xdr:row>
          <xdr:rowOff>24130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3225" y="731520"/>
              <a:ext cx="411480" cy="21653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312420</xdr:colOff>
          <xdr:row>3</xdr:row>
          <xdr:rowOff>170815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7095" y="885190"/>
              <a:ext cx="411480" cy="2863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3810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9475"/>
              <a:ext cx="441960" cy="292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4075"/>
              <a:ext cx="393700" cy="2540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4075"/>
              <a:ext cx="393700" cy="2413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31875" y="55467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8475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8475" y="55467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9875" y="5724525"/>
              <a:ext cx="393700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9875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41875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0575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9875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7875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9875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97575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97575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9575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9575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97575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7747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8</xdr:col>
      <xdr:colOff>1143000</xdr:colOff>
      <xdr:row>18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6642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8</xdr:col>
      <xdr:colOff>1143000</xdr:colOff>
      <xdr:row>18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6642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8</xdr:col>
      <xdr:colOff>1143000</xdr:colOff>
      <xdr:row>19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7010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7747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19</xdr:row>
      <xdr:rowOff>0</xdr:rowOff>
    </xdr:from>
    <xdr:to>
      <xdr:col>8</xdr:col>
      <xdr:colOff>1143000</xdr:colOff>
      <xdr:row>19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7010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19</xdr:row>
      <xdr:rowOff>0</xdr:rowOff>
    </xdr:from>
    <xdr:to>
      <xdr:col>8</xdr:col>
      <xdr:colOff>1143000</xdr:colOff>
      <xdr:row>19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7010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1143000</xdr:colOff>
      <xdr:row>20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7378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5800" y="2329815"/>
              <a:ext cx="787400" cy="2057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0000" y="794258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464185</xdr:colOff>
          <xdr:row>6</xdr:row>
          <xdr:rowOff>173355</xdr:rowOff>
        </xdr:from>
        <xdr:to>
          <xdr:col>2</xdr:col>
          <xdr:colOff>24765</xdr:colOff>
          <xdr:row>8</xdr:row>
          <xdr:rowOff>74295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785" y="1510665"/>
              <a:ext cx="411480" cy="30670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40580" y="794258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01080" y="794258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498080" y="7955280"/>
              <a:ext cx="393700" cy="177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8500" y="2733675"/>
              <a:ext cx="78740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70680" y="2329815"/>
              <a:ext cx="406400" cy="2057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08880" y="2202815"/>
              <a:ext cx="635000" cy="4089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08880" y="2400935"/>
              <a:ext cx="635000" cy="3835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70680" y="2726055"/>
              <a:ext cx="406400" cy="1727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08880" y="2624455"/>
              <a:ext cx="635000" cy="3168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853680" y="2190115"/>
              <a:ext cx="355600" cy="4216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53680" y="2400935"/>
              <a:ext cx="355600" cy="3835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02780" y="2726055"/>
              <a:ext cx="406400" cy="1727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53680" y="2560955"/>
              <a:ext cx="355600" cy="5200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9525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863080" y="1142365"/>
              <a:ext cx="393700" cy="20447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663180" y="746125"/>
              <a:ext cx="393700" cy="1854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663180" y="944245"/>
              <a:ext cx="393700" cy="1854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5800" y="1743075"/>
              <a:ext cx="7874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16200" y="1755775"/>
              <a:ext cx="596900" cy="1854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16200" y="1953895"/>
              <a:ext cx="596900" cy="1854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375920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03600" y="1544955"/>
              <a:ext cx="774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17800" y="1544955"/>
              <a:ext cx="6604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284980" y="1544955"/>
              <a:ext cx="3429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27300" y="4700905"/>
              <a:ext cx="393700" cy="1854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002780" y="2337435"/>
              <a:ext cx="40640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02780" y="2535555"/>
              <a:ext cx="40640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9525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663180" y="1142365"/>
              <a:ext cx="393700" cy="20447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863080" y="944245"/>
              <a:ext cx="393700" cy="1854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863080" y="746125"/>
              <a:ext cx="393700" cy="1854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407670</xdr:colOff>
          <xdr:row>11</xdr:row>
          <xdr:rowOff>159385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4270" y="2496820"/>
              <a:ext cx="519430" cy="28765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5300" y="4502785"/>
              <a:ext cx="1028700" cy="66230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5800" y="2489835"/>
              <a:ext cx="787400" cy="2438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398145</xdr:colOff>
          <xdr:row>12</xdr:row>
          <xdr:rowOff>188595</xdr:rowOff>
        </xdr:from>
        <xdr:to>
          <xdr:col>2</xdr:col>
          <xdr:colOff>182245</xdr:colOff>
          <xdr:row>14</xdr:row>
          <xdr:rowOff>10795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4745" y="2724150"/>
              <a:ext cx="635000" cy="2279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0300" y="2317115"/>
              <a:ext cx="635000" cy="2438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45280" y="2502535"/>
              <a:ext cx="698500" cy="2438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412115</xdr:colOff>
          <xdr:row>6</xdr:row>
          <xdr:rowOff>152400</xdr:rowOff>
        </xdr:from>
        <xdr:to>
          <xdr:col>3</xdr:col>
          <xdr:colOff>122555</xdr:colOff>
          <xdr:row>8</xdr:row>
          <xdr:rowOff>57785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9615" y="1489710"/>
              <a:ext cx="408940" cy="3111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375285</xdr:colOff>
          <xdr:row>8</xdr:row>
          <xdr:rowOff>191770</xdr:rowOff>
        </xdr:from>
        <xdr:to>
          <xdr:col>3</xdr:col>
          <xdr:colOff>85725</xdr:colOff>
          <xdr:row>10</xdr:row>
          <xdr:rowOff>23495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62785" y="1934845"/>
              <a:ext cx="408940" cy="22796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7747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17</xdr:row>
      <xdr:rowOff>0</xdr:rowOff>
    </xdr:from>
    <xdr:to>
      <xdr:col>8</xdr:col>
      <xdr:colOff>1143000</xdr:colOff>
      <xdr:row>17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6273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17</xdr:row>
      <xdr:rowOff>0</xdr:rowOff>
    </xdr:from>
    <xdr:to>
      <xdr:col>8</xdr:col>
      <xdr:colOff>1143000</xdr:colOff>
      <xdr:row>17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6273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8</xdr:col>
      <xdr:colOff>1143000</xdr:colOff>
      <xdr:row>18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6642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7747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8</xdr:col>
      <xdr:colOff>1143000</xdr:colOff>
      <xdr:row>18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451100" y="6642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8</xdr:col>
      <xdr:colOff>1143000</xdr:colOff>
      <xdr:row>18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374900" y="6642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8</xdr:col>
      <xdr:colOff>1143000</xdr:colOff>
      <xdr:row>19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501900" y="7010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19</xdr:row>
      <xdr:rowOff>0</xdr:rowOff>
    </xdr:from>
    <xdr:to>
      <xdr:col>8</xdr:col>
      <xdr:colOff>1143000</xdr:colOff>
      <xdr:row>19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451100" y="7010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19</xdr:row>
      <xdr:rowOff>0</xdr:rowOff>
    </xdr:from>
    <xdr:to>
      <xdr:col>8</xdr:col>
      <xdr:colOff>1143000</xdr:colOff>
      <xdr:row>19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374900" y="7010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1143000</xdr:colOff>
      <xdr:row>20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7378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workbookViewId="0">
      <selection activeCell="D27" sqref="D27"/>
    </sheetView>
  </sheetViews>
  <sheetFormatPr defaultColWidth="11" defaultRowHeight="15.6" outlineLevelCol="1"/>
  <cols>
    <col min="1" max="1" width="5.5" customWidth="1"/>
    <col min="2" max="2" width="96.3333333333333" style="373" customWidth="1"/>
    <col min="3" max="3" width="10.1666666666667" customWidth="1"/>
  </cols>
  <sheetData>
    <row r="1" ht="21" customHeight="1" spans="1:2">
      <c r="A1" s="374"/>
      <c r="B1" s="375" t="s">
        <v>0</v>
      </c>
    </row>
    <row r="2" spans="1:2">
      <c r="A2" s="9">
        <v>1</v>
      </c>
      <c r="B2" s="376" t="s">
        <v>1</v>
      </c>
    </row>
    <row r="3" spans="1:2">
      <c r="A3" s="9">
        <v>2</v>
      </c>
      <c r="B3" s="376" t="s">
        <v>2</v>
      </c>
    </row>
    <row r="4" spans="1:2">
      <c r="A4" s="9">
        <v>3</v>
      </c>
      <c r="B4" s="376" t="s">
        <v>3</v>
      </c>
    </row>
    <row r="5" spans="1:2">
      <c r="A5" s="9">
        <v>4</v>
      </c>
      <c r="B5" s="376" t="s">
        <v>4</v>
      </c>
    </row>
    <row r="6" spans="1:2">
      <c r="A6" s="9">
        <v>5</v>
      </c>
      <c r="B6" s="376" t="s">
        <v>5</v>
      </c>
    </row>
    <row r="7" spans="1:2">
      <c r="A7" s="9">
        <v>6</v>
      </c>
      <c r="B7" s="376" t="s">
        <v>6</v>
      </c>
    </row>
    <row r="8" s="372" customFormat="1" ht="15" customHeight="1" spans="1:2">
      <c r="A8" s="377">
        <v>7</v>
      </c>
      <c r="B8" s="378" t="s">
        <v>7</v>
      </c>
    </row>
    <row r="9" ht="19" customHeight="1" spans="1:2">
      <c r="A9" s="374"/>
      <c r="B9" s="379" t="s">
        <v>8</v>
      </c>
    </row>
    <row r="10" ht="16" customHeight="1" spans="1:2">
      <c r="A10" s="9">
        <v>1</v>
      </c>
      <c r="B10" s="380" t="s">
        <v>9</v>
      </c>
    </row>
    <row r="11" spans="1:2">
      <c r="A11" s="9">
        <v>2</v>
      </c>
      <c r="B11" s="376" t="s">
        <v>10</v>
      </c>
    </row>
    <row r="12" spans="1:2">
      <c r="A12" s="9">
        <v>3</v>
      </c>
      <c r="B12" s="378" t="s">
        <v>11</v>
      </c>
    </row>
    <row r="13" spans="1:2">
      <c r="A13" s="9">
        <v>4</v>
      </c>
      <c r="B13" s="376" t="s">
        <v>12</v>
      </c>
    </row>
    <row r="14" spans="1:2">
      <c r="A14" s="9">
        <v>5</v>
      </c>
      <c r="B14" s="376" t="s">
        <v>13</v>
      </c>
    </row>
    <row r="15" spans="1:2">
      <c r="A15" s="9">
        <v>6</v>
      </c>
      <c r="B15" s="376" t="s">
        <v>14</v>
      </c>
    </row>
    <row r="16" spans="1:2">
      <c r="A16" s="9">
        <v>7</v>
      </c>
      <c r="B16" s="376" t="s">
        <v>15</v>
      </c>
    </row>
    <row r="17" spans="1:2">
      <c r="A17" s="9">
        <v>8</v>
      </c>
      <c r="B17" s="376" t="s">
        <v>16</v>
      </c>
    </row>
    <row r="18" spans="1:2">
      <c r="A18" s="9">
        <v>9</v>
      </c>
      <c r="B18" s="376" t="s">
        <v>17</v>
      </c>
    </row>
    <row r="19" spans="1:2">
      <c r="A19" s="9"/>
      <c r="B19" s="376"/>
    </row>
    <row r="20" ht="20.4" spans="1:2">
      <c r="A20" s="374"/>
      <c r="B20" s="375" t="s">
        <v>18</v>
      </c>
    </row>
    <row r="21" spans="1:2">
      <c r="A21" s="9">
        <v>1</v>
      </c>
      <c r="B21" s="381" t="s">
        <v>19</v>
      </c>
    </row>
    <row r="22" spans="1:2">
      <c r="A22" s="9">
        <v>2</v>
      </c>
      <c r="B22" s="376" t="s">
        <v>20</v>
      </c>
    </row>
    <row r="23" spans="1:2">
      <c r="A23" s="9">
        <v>3</v>
      </c>
      <c r="B23" s="376" t="s">
        <v>21</v>
      </c>
    </row>
    <row r="24" spans="1:2">
      <c r="A24" s="9">
        <v>4</v>
      </c>
      <c r="B24" s="376" t="s">
        <v>22</v>
      </c>
    </row>
    <row r="25" spans="1:2">
      <c r="A25" s="9">
        <v>5</v>
      </c>
      <c r="B25" s="376" t="s">
        <v>23</v>
      </c>
    </row>
    <row r="26" spans="1:2">
      <c r="A26" s="9">
        <v>6</v>
      </c>
      <c r="B26" s="376" t="s">
        <v>24</v>
      </c>
    </row>
    <row r="27" customFormat="1" spans="1:2">
      <c r="A27" s="9">
        <v>7</v>
      </c>
      <c r="B27" s="376" t="s">
        <v>25</v>
      </c>
    </row>
    <row r="28" spans="1:2">
      <c r="A28" s="9"/>
      <c r="B28" s="376"/>
    </row>
    <row r="29" ht="20.4" spans="1:2">
      <c r="A29" s="374"/>
      <c r="B29" s="375" t="s">
        <v>26</v>
      </c>
    </row>
    <row r="30" spans="1:2">
      <c r="A30" s="9">
        <v>1</v>
      </c>
      <c r="B30" s="381" t="s">
        <v>27</v>
      </c>
    </row>
    <row r="31" spans="1:2">
      <c r="A31" s="9">
        <v>2</v>
      </c>
      <c r="B31" s="376" t="s">
        <v>28</v>
      </c>
    </row>
    <row r="32" spans="1:2">
      <c r="A32" s="9">
        <v>3</v>
      </c>
      <c r="B32" s="376" t="s">
        <v>29</v>
      </c>
    </row>
    <row r="33" ht="31.2" spans="1:2">
      <c r="A33" s="9">
        <v>4</v>
      </c>
      <c r="B33" s="376" t="s">
        <v>30</v>
      </c>
    </row>
    <row r="34" spans="1:2">
      <c r="A34" s="9">
        <v>5</v>
      </c>
      <c r="B34" s="376" t="s">
        <v>31</v>
      </c>
    </row>
    <row r="35" spans="1:2">
      <c r="A35" s="9">
        <v>6</v>
      </c>
      <c r="B35" s="376" t="s">
        <v>32</v>
      </c>
    </row>
    <row r="36" customFormat="1" spans="1:2">
      <c r="A36" s="9">
        <v>7</v>
      </c>
      <c r="B36" s="376" t="s">
        <v>33</v>
      </c>
    </row>
    <row r="37" spans="1:2">
      <c r="A37" s="9"/>
      <c r="B37" s="376"/>
    </row>
    <row r="39" spans="1:2">
      <c r="A39" s="382" t="s">
        <v>34</v>
      </c>
      <c r="B39" s="383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zoomScale="125" zoomScaleNormal="125" workbookViewId="0">
      <selection activeCell="I6" sqref="I6"/>
    </sheetView>
  </sheetViews>
  <sheetFormatPr defaultColWidth="9" defaultRowHeight="15.6"/>
  <cols>
    <col min="1" max="2" width="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10" width="10" customWidth="1"/>
    <col min="11" max="11" width="9.16666666666667" customWidth="1"/>
    <col min="12" max="13" width="10.6666666666667" customWidth="1"/>
  </cols>
  <sheetData>
    <row r="1" ht="28.2" spans="1:13">
      <c r="A1" s="3" t="s">
        <v>325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spans="1:13">
      <c r="A2" s="4" t="s">
        <v>286</v>
      </c>
      <c r="B2" s="5" t="s">
        <v>291</v>
      </c>
      <c r="C2" s="5" t="s">
        <v>287</v>
      </c>
      <c r="D2" s="5" t="s">
        <v>288</v>
      </c>
      <c r="E2" s="5" t="s">
        <v>289</v>
      </c>
      <c r="F2" s="5" t="s">
        <v>290</v>
      </c>
      <c r="G2" s="4" t="s">
        <v>326</v>
      </c>
      <c r="H2" s="4"/>
      <c r="I2" s="4" t="s">
        <v>327</v>
      </c>
      <c r="J2" s="4"/>
      <c r="K2" s="6" t="s">
        <v>328</v>
      </c>
      <c r="L2" s="44" t="s">
        <v>329</v>
      </c>
      <c r="M2" s="17" t="s">
        <v>330</v>
      </c>
    </row>
    <row r="3" s="1" customFormat="1" spans="1:13">
      <c r="A3" s="4"/>
      <c r="B3" s="7"/>
      <c r="C3" s="7"/>
      <c r="D3" s="7"/>
      <c r="E3" s="7"/>
      <c r="F3" s="7"/>
      <c r="G3" s="4" t="s">
        <v>331</v>
      </c>
      <c r="H3" s="4" t="s">
        <v>332</v>
      </c>
      <c r="I3" s="4" t="s">
        <v>331</v>
      </c>
      <c r="J3" s="4" t="s">
        <v>332</v>
      </c>
      <c r="K3" s="8"/>
      <c r="L3" s="45"/>
      <c r="M3" s="18"/>
    </row>
    <row r="4" s="37" customFormat="1" ht="48" spans="1:13">
      <c r="A4" s="38">
        <v>1</v>
      </c>
      <c r="B4" s="39" t="s">
        <v>306</v>
      </c>
      <c r="C4" s="40"/>
      <c r="D4" s="40"/>
      <c r="E4" s="41" t="s">
        <v>333</v>
      </c>
      <c r="F4" s="41" t="s">
        <v>334</v>
      </c>
      <c r="G4" s="42">
        <v>0</v>
      </c>
      <c r="H4" s="43">
        <v>0.01</v>
      </c>
      <c r="I4" s="43">
        <v>0.01</v>
      </c>
      <c r="J4" s="43">
        <v>0.02</v>
      </c>
      <c r="K4" s="41" t="s">
        <v>335</v>
      </c>
      <c r="L4" s="40" t="s">
        <v>67</v>
      </c>
      <c r="M4" s="40" t="s">
        <v>311</v>
      </c>
    </row>
    <row r="5" spans="1:13">
      <c r="A5" s="9"/>
      <c r="B5" s="9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</row>
    <row r="6" spans="1:13">
      <c r="A6" s="9"/>
      <c r="B6" s="9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</row>
    <row r="7" spans="1:13">
      <c r="A7" s="9"/>
      <c r="B7" s="9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</row>
    <row r="8" spans="1:13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</row>
    <row r="9" spans="1:1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</row>
    <row r="10" spans="1:13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</row>
    <row r="11" spans="1:13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</row>
    <row r="12" s="2" customFormat="1" ht="17.4" spans="1:13">
      <c r="A12" s="11" t="s">
        <v>336</v>
      </c>
      <c r="B12" s="12"/>
      <c r="C12" s="12"/>
      <c r="D12" s="12"/>
      <c r="E12" s="13"/>
      <c r="F12" s="14"/>
      <c r="G12" s="20"/>
      <c r="H12" s="11" t="s">
        <v>337</v>
      </c>
      <c r="I12" s="12"/>
      <c r="J12" s="12"/>
      <c r="K12" s="13"/>
      <c r="L12" s="46"/>
      <c r="M12" s="19"/>
    </row>
    <row r="13" ht="105" customHeight="1" spans="1:13">
      <c r="A13" s="15" t="s">
        <v>338</v>
      </c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="125" zoomScaleNormal="125" workbookViewId="0">
      <selection activeCell="A18" sqref="A18:W18"/>
    </sheetView>
  </sheetViews>
  <sheetFormatPr defaultColWidth="9" defaultRowHeight="15.6"/>
  <cols>
    <col min="1" max="2" width="8.6666666666666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7.5" customWidth="1"/>
    <col min="8" max="9" width="6.33333333333333" customWidth="1"/>
    <col min="10" max="20" width="8.16666666666667" customWidth="1"/>
    <col min="21" max="21" width="7.83333333333333" customWidth="1"/>
    <col min="22" max="22" width="7" customWidth="1"/>
    <col min="23" max="23" width="8.5" customWidth="1"/>
  </cols>
  <sheetData>
    <row r="1" ht="28.2" spans="1:23">
      <c r="A1" s="3" t="s">
        <v>339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6" customHeight="1" spans="1:23">
      <c r="A2" s="5" t="s">
        <v>340</v>
      </c>
      <c r="B2" s="5" t="s">
        <v>291</v>
      </c>
      <c r="C2" s="5" t="s">
        <v>287</v>
      </c>
      <c r="D2" s="5" t="s">
        <v>288</v>
      </c>
      <c r="E2" s="5" t="s">
        <v>289</v>
      </c>
      <c r="F2" s="5" t="s">
        <v>290</v>
      </c>
      <c r="G2" s="26" t="s">
        <v>341</v>
      </c>
      <c r="H2" s="27"/>
      <c r="I2" s="35"/>
      <c r="J2" s="26" t="s">
        <v>342</v>
      </c>
      <c r="K2" s="27"/>
      <c r="L2" s="35"/>
      <c r="M2" s="26" t="s">
        <v>343</v>
      </c>
      <c r="N2" s="27"/>
      <c r="O2" s="35"/>
      <c r="P2" s="26" t="s">
        <v>344</v>
      </c>
      <c r="Q2" s="27"/>
      <c r="R2" s="35"/>
      <c r="S2" s="27" t="s">
        <v>345</v>
      </c>
      <c r="T2" s="27"/>
      <c r="U2" s="35"/>
      <c r="V2" s="22" t="s">
        <v>346</v>
      </c>
      <c r="W2" s="22" t="s">
        <v>300</v>
      </c>
    </row>
    <row r="3" s="1" customFormat="1" spans="1:23">
      <c r="A3" s="7"/>
      <c r="B3" s="28"/>
      <c r="C3" s="28"/>
      <c r="D3" s="28"/>
      <c r="E3" s="28"/>
      <c r="F3" s="28"/>
      <c r="G3" s="4" t="s">
        <v>347</v>
      </c>
      <c r="H3" s="4" t="s">
        <v>68</v>
      </c>
      <c r="I3" s="4" t="s">
        <v>291</v>
      </c>
      <c r="J3" s="4" t="s">
        <v>347</v>
      </c>
      <c r="K3" s="4" t="s">
        <v>68</v>
      </c>
      <c r="L3" s="4" t="s">
        <v>291</v>
      </c>
      <c r="M3" s="4" t="s">
        <v>347</v>
      </c>
      <c r="N3" s="4" t="s">
        <v>68</v>
      </c>
      <c r="O3" s="4" t="s">
        <v>291</v>
      </c>
      <c r="P3" s="4" t="s">
        <v>347</v>
      </c>
      <c r="Q3" s="4" t="s">
        <v>68</v>
      </c>
      <c r="R3" s="4" t="s">
        <v>291</v>
      </c>
      <c r="S3" s="4" t="s">
        <v>347</v>
      </c>
      <c r="T3" s="4" t="s">
        <v>68</v>
      </c>
      <c r="U3" s="4" t="s">
        <v>291</v>
      </c>
      <c r="V3" s="36"/>
      <c r="W3" s="36"/>
    </row>
    <row r="4" spans="1:23">
      <c r="A4" s="29" t="s">
        <v>348</v>
      </c>
      <c r="B4" s="30"/>
      <c r="C4" s="30"/>
      <c r="D4" s="30"/>
      <c r="E4" s="30"/>
      <c r="F4" s="3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</row>
    <row r="5" spans="1:23">
      <c r="A5" s="31"/>
      <c r="B5" s="32"/>
      <c r="C5" s="32"/>
      <c r="D5" s="32"/>
      <c r="E5" s="32"/>
      <c r="F5" s="32"/>
      <c r="G5" s="26" t="s">
        <v>349</v>
      </c>
      <c r="H5" s="27"/>
      <c r="I5" s="35"/>
      <c r="J5" s="26" t="s">
        <v>350</v>
      </c>
      <c r="K5" s="27"/>
      <c r="L5" s="35"/>
      <c r="M5" s="26" t="s">
        <v>351</v>
      </c>
      <c r="N5" s="27"/>
      <c r="O5" s="35"/>
      <c r="P5" s="26" t="s">
        <v>352</v>
      </c>
      <c r="Q5" s="27"/>
      <c r="R5" s="35"/>
      <c r="S5" s="27" t="s">
        <v>353</v>
      </c>
      <c r="T5" s="27"/>
      <c r="U5" s="35"/>
      <c r="V5" s="10"/>
      <c r="W5" s="10"/>
    </row>
    <row r="6" spans="1:23">
      <c r="A6" s="31"/>
      <c r="B6" s="32"/>
      <c r="C6" s="32"/>
      <c r="D6" s="32"/>
      <c r="E6" s="32"/>
      <c r="F6" s="32"/>
      <c r="G6" s="4" t="s">
        <v>347</v>
      </c>
      <c r="H6" s="4" t="s">
        <v>68</v>
      </c>
      <c r="I6" s="4" t="s">
        <v>291</v>
      </c>
      <c r="J6" s="4" t="s">
        <v>347</v>
      </c>
      <c r="K6" s="4" t="s">
        <v>68</v>
      </c>
      <c r="L6" s="4" t="s">
        <v>291</v>
      </c>
      <c r="M6" s="4" t="s">
        <v>347</v>
      </c>
      <c r="N6" s="4" t="s">
        <v>68</v>
      </c>
      <c r="O6" s="4" t="s">
        <v>291</v>
      </c>
      <c r="P6" s="4" t="s">
        <v>347</v>
      </c>
      <c r="Q6" s="4" t="s">
        <v>68</v>
      </c>
      <c r="R6" s="4" t="s">
        <v>291</v>
      </c>
      <c r="S6" s="4" t="s">
        <v>347</v>
      </c>
      <c r="T6" s="4" t="s">
        <v>68</v>
      </c>
      <c r="U6" s="4" t="s">
        <v>291</v>
      </c>
      <c r="V6" s="10"/>
      <c r="W6" s="10"/>
    </row>
    <row r="7" spans="1:23">
      <c r="A7" s="33"/>
      <c r="B7" s="34"/>
      <c r="C7" s="34"/>
      <c r="D7" s="34"/>
      <c r="E7" s="34"/>
      <c r="F7" s="34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</row>
    <row r="8" spans="1:23">
      <c r="A8" s="30" t="s">
        <v>354</v>
      </c>
      <c r="B8" s="30"/>
      <c r="C8" s="30"/>
      <c r="D8" s="30"/>
      <c r="E8" s="30"/>
      <c r="F8" s="3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spans="1:23">
      <c r="A9" s="34"/>
      <c r="B9" s="34"/>
      <c r="C9" s="34"/>
      <c r="D9" s="34"/>
      <c r="E9" s="34"/>
      <c r="F9" s="34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>
      <c r="A10" s="30" t="s">
        <v>355</v>
      </c>
      <c r="B10" s="30"/>
      <c r="C10" s="30"/>
      <c r="D10" s="30"/>
      <c r="E10" s="30"/>
      <c r="F10" s="3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spans="1:23">
      <c r="A11" s="34"/>
      <c r="B11" s="34"/>
      <c r="C11" s="34"/>
      <c r="D11" s="34"/>
      <c r="E11" s="34"/>
      <c r="F11" s="34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</row>
    <row r="12" spans="1:23">
      <c r="A12" s="30" t="s">
        <v>356</v>
      </c>
      <c r="B12" s="30"/>
      <c r="C12" s="30"/>
      <c r="D12" s="30"/>
      <c r="E12" s="30"/>
      <c r="F12" s="3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</row>
    <row r="13" spans="1:23">
      <c r="A13" s="34"/>
      <c r="B13" s="34"/>
      <c r="C13" s="34"/>
      <c r="D13" s="34"/>
      <c r="E13" s="34"/>
      <c r="F13" s="34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</row>
    <row r="14" spans="1:23">
      <c r="A14" s="30" t="s">
        <v>357</v>
      </c>
      <c r="B14" s="30"/>
      <c r="C14" s="30"/>
      <c r="D14" s="30"/>
      <c r="E14" s="30"/>
      <c r="F14" s="30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>
      <c r="A15" s="34"/>
      <c r="B15" s="34"/>
      <c r="C15" s="34"/>
      <c r="D15" s="34"/>
      <c r="E15" s="34"/>
      <c r="F15" s="34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="2" customFormat="1" ht="17.4" spans="1:23">
      <c r="A17" s="11" t="s">
        <v>358</v>
      </c>
      <c r="B17" s="12"/>
      <c r="C17" s="12"/>
      <c r="D17" s="12"/>
      <c r="E17" s="13"/>
      <c r="F17" s="14"/>
      <c r="G17" s="20"/>
      <c r="H17" s="25"/>
      <c r="I17" s="25"/>
      <c r="J17" s="11" t="s">
        <v>359</v>
      </c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3"/>
      <c r="V17" s="12"/>
      <c r="W17" s="19"/>
    </row>
    <row r="18" ht="52" customHeight="1" spans="1:23">
      <c r="A18" s="15" t="s">
        <v>360</v>
      </c>
      <c r="B18" s="15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D14" sqref="D14"/>
    </sheetView>
  </sheetViews>
  <sheetFormatPr defaultColWidth="9" defaultRowHeight="15.6"/>
  <cols>
    <col min="1" max="1" width="7" customWidth="1"/>
    <col min="2" max="2" width="8.33333333333333" customWidth="1"/>
    <col min="3" max="3" width="12.8333333333333" customWidth="1"/>
    <col min="4" max="4" width="9.83333333333333" customWidth="1"/>
    <col min="5" max="6" width="13.5" customWidth="1"/>
    <col min="7" max="7" width="11.6666666666667" customWidth="1"/>
    <col min="8" max="8" width="14" customWidth="1"/>
    <col min="9" max="9" width="11.5" customWidth="1"/>
    <col min="10" max="13" width="10" customWidth="1"/>
    <col min="14" max="14" width="10.6666666666667" customWidth="1"/>
  </cols>
  <sheetData>
    <row r="1" ht="28.2" spans="1:14">
      <c r="A1" s="3" t="s">
        <v>361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spans="1:14">
      <c r="A2" s="21" t="s">
        <v>362</v>
      </c>
      <c r="B2" s="22" t="s">
        <v>287</v>
      </c>
      <c r="C2" s="22" t="s">
        <v>288</v>
      </c>
      <c r="D2" s="22" t="s">
        <v>289</v>
      </c>
      <c r="E2" s="22" t="s">
        <v>290</v>
      </c>
      <c r="F2" s="22" t="s">
        <v>291</v>
      </c>
      <c r="G2" s="21" t="s">
        <v>363</v>
      </c>
      <c r="H2" s="21" t="s">
        <v>364</v>
      </c>
      <c r="I2" s="21" t="s">
        <v>365</v>
      </c>
      <c r="J2" s="21" t="s">
        <v>364</v>
      </c>
      <c r="K2" s="21" t="s">
        <v>366</v>
      </c>
      <c r="L2" s="21" t="s">
        <v>364</v>
      </c>
      <c r="M2" s="22" t="s">
        <v>346</v>
      </c>
      <c r="N2" s="22" t="s">
        <v>300</v>
      </c>
    </row>
    <row r="3" spans="1:14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spans="1:14">
      <c r="A4" s="23" t="s">
        <v>362</v>
      </c>
      <c r="B4" s="24" t="s">
        <v>367</v>
      </c>
      <c r="C4" s="24" t="s">
        <v>347</v>
      </c>
      <c r="D4" s="24" t="s">
        <v>289</v>
      </c>
      <c r="E4" s="22" t="s">
        <v>290</v>
      </c>
      <c r="F4" s="22" t="s">
        <v>291</v>
      </c>
      <c r="G4" s="21" t="s">
        <v>363</v>
      </c>
      <c r="H4" s="21" t="s">
        <v>364</v>
      </c>
      <c r="I4" s="21" t="s">
        <v>365</v>
      </c>
      <c r="J4" s="21" t="s">
        <v>364</v>
      </c>
      <c r="K4" s="21" t="s">
        <v>366</v>
      </c>
      <c r="L4" s="21" t="s">
        <v>364</v>
      </c>
      <c r="M4" s="22" t="s">
        <v>346</v>
      </c>
      <c r="N4" s="22" t="s">
        <v>300</v>
      </c>
    </row>
    <row r="5" spans="1:14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7.4" spans="1:14">
      <c r="A11" s="11" t="s">
        <v>358</v>
      </c>
      <c r="B11" s="12"/>
      <c r="C11" s="12"/>
      <c r="D11" s="13"/>
      <c r="E11" s="14"/>
      <c r="F11" s="25"/>
      <c r="G11" s="20"/>
      <c r="H11" s="25"/>
      <c r="I11" s="11" t="s">
        <v>359</v>
      </c>
      <c r="J11" s="12"/>
      <c r="K11" s="12"/>
      <c r="L11" s="12"/>
      <c r="M11" s="12"/>
      <c r="N11" s="19"/>
    </row>
    <row r="12" ht="53" customHeight="1" spans="1:14">
      <c r="A12" s="15" t="s">
        <v>368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E15" sqref="E15"/>
    </sheetView>
  </sheetViews>
  <sheetFormatPr defaultColWidth="9" defaultRowHeight="15.6"/>
  <cols>
    <col min="1" max="2" width="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11.6666666666667" customWidth="1"/>
    <col min="8" max="9" width="14" customWidth="1"/>
    <col min="10" max="10" width="11.5" customWidth="1"/>
  </cols>
  <sheetData>
    <row r="1" ht="28.2" spans="1:10">
      <c r="A1" s="3" t="s">
        <v>369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spans="1:12">
      <c r="A2" s="4" t="s">
        <v>340</v>
      </c>
      <c r="B2" s="5" t="s">
        <v>291</v>
      </c>
      <c r="C2" s="5" t="s">
        <v>287</v>
      </c>
      <c r="D2" s="5" t="s">
        <v>288</v>
      </c>
      <c r="E2" s="5" t="s">
        <v>289</v>
      </c>
      <c r="F2" s="5" t="s">
        <v>290</v>
      </c>
      <c r="G2" s="4" t="s">
        <v>370</v>
      </c>
      <c r="H2" s="4" t="s">
        <v>371</v>
      </c>
      <c r="I2" s="4" t="s">
        <v>372</v>
      </c>
      <c r="J2" s="4" t="s">
        <v>373</v>
      </c>
      <c r="K2" s="5" t="s">
        <v>346</v>
      </c>
      <c r="L2" s="5" t="s">
        <v>300</v>
      </c>
    </row>
    <row r="3" spans="1:12">
      <c r="A3" s="9" t="s">
        <v>348</v>
      </c>
      <c r="B3" s="9"/>
      <c r="C3" s="10"/>
      <c r="D3" s="10"/>
      <c r="E3" s="10"/>
      <c r="F3" s="10"/>
      <c r="G3" s="10"/>
      <c r="H3" s="10"/>
      <c r="I3" s="10"/>
      <c r="J3" s="10"/>
      <c r="K3" s="10"/>
      <c r="L3" s="10"/>
    </row>
    <row r="4" spans="1:12">
      <c r="A4" s="9" t="s">
        <v>354</v>
      </c>
      <c r="B4" s="9"/>
      <c r="C4" s="10"/>
      <c r="D4" s="10"/>
      <c r="E4" s="10"/>
      <c r="F4" s="10"/>
      <c r="G4" s="10"/>
      <c r="H4" s="10"/>
      <c r="I4" s="10"/>
      <c r="J4" s="10"/>
      <c r="K4" s="10"/>
      <c r="L4" s="10"/>
    </row>
    <row r="5" spans="1:12">
      <c r="A5" s="9" t="s">
        <v>355</v>
      </c>
      <c r="B5" s="9"/>
      <c r="C5" s="10"/>
      <c r="D5" s="10"/>
      <c r="E5" s="10"/>
      <c r="F5" s="10"/>
      <c r="G5" s="10"/>
      <c r="H5" s="10"/>
      <c r="I5" s="10"/>
      <c r="J5" s="10"/>
      <c r="K5" s="10"/>
      <c r="L5" s="10"/>
    </row>
    <row r="6" spans="1:12">
      <c r="A6" s="9" t="s">
        <v>356</v>
      </c>
      <c r="B6" s="9"/>
      <c r="C6" s="10"/>
      <c r="D6" s="10"/>
      <c r="E6" s="10"/>
      <c r="F6" s="10"/>
      <c r="G6" s="10"/>
      <c r="H6" s="10"/>
      <c r="I6" s="10"/>
      <c r="J6" s="10"/>
      <c r="K6" s="10"/>
      <c r="L6" s="10"/>
    </row>
    <row r="7" spans="1:12">
      <c r="A7" s="9" t="s">
        <v>357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</row>
    <row r="8" spans="1:12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</row>
    <row r="9" spans="1:1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</row>
    <row r="10" spans="1:12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</row>
    <row r="11" s="2" customFormat="1" ht="17.4" spans="1:12">
      <c r="A11" s="11" t="s">
        <v>358</v>
      </c>
      <c r="B11" s="12"/>
      <c r="C11" s="12"/>
      <c r="D11" s="12"/>
      <c r="E11" s="13"/>
      <c r="F11" s="14"/>
      <c r="G11" s="20"/>
      <c r="H11" s="11" t="s">
        <v>359</v>
      </c>
      <c r="I11" s="12"/>
      <c r="J11" s="12"/>
      <c r="K11" s="12"/>
      <c r="L11" s="19"/>
    </row>
    <row r="12" ht="69" customHeight="1" spans="1:12">
      <c r="A12" s="15" t="s">
        <v>374</v>
      </c>
      <c r="B12" s="15"/>
      <c r="C12" s="16"/>
      <c r="D12" s="16"/>
      <c r="E12" s="16"/>
      <c r="F12" s="16"/>
      <c r="G12" s="16"/>
      <c r="H12" s="16"/>
      <c r="I12" s="16"/>
      <c r="J12" s="16"/>
      <c r="K12" s="16"/>
      <c r="L12" s="16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G17" sqref="G17"/>
    </sheetView>
  </sheetViews>
  <sheetFormatPr defaultColWidth="9" defaultRowHeight="15.6"/>
  <cols>
    <col min="1" max="1" width="7" customWidth="1"/>
    <col min="2" max="2" width="10" customWidth="1"/>
    <col min="3" max="3" width="16.1666666666667" customWidth="1"/>
    <col min="4" max="4" width="12.1666666666667" customWidth="1"/>
    <col min="5" max="5" width="14.3333333333333" customWidth="1"/>
    <col min="6" max="6" width="12.8333333333333" customWidth="1"/>
    <col min="7" max="7" width="12" customWidth="1"/>
    <col min="8" max="8" width="12.6666666666667" customWidth="1"/>
    <col min="9" max="9" width="13.3333333333333" customWidth="1"/>
  </cols>
  <sheetData>
    <row r="1" ht="28.2" spans="1:9">
      <c r="A1" s="3" t="s">
        <v>375</v>
      </c>
      <c r="B1" s="3"/>
      <c r="C1" s="3"/>
      <c r="D1" s="3"/>
      <c r="E1" s="3"/>
      <c r="F1" s="3"/>
      <c r="G1" s="3"/>
      <c r="H1" s="3"/>
      <c r="I1" s="3"/>
    </row>
    <row r="2" s="1" customFormat="1" spans="1:9">
      <c r="A2" s="4" t="s">
        <v>286</v>
      </c>
      <c r="B2" s="5" t="s">
        <v>291</v>
      </c>
      <c r="C2" s="5" t="s">
        <v>347</v>
      </c>
      <c r="D2" s="5" t="s">
        <v>289</v>
      </c>
      <c r="E2" s="5" t="s">
        <v>290</v>
      </c>
      <c r="F2" s="4" t="s">
        <v>376</v>
      </c>
      <c r="G2" s="4" t="s">
        <v>327</v>
      </c>
      <c r="H2" s="6" t="s">
        <v>328</v>
      </c>
      <c r="I2" s="17" t="s">
        <v>330</v>
      </c>
    </row>
    <row r="3" s="1" customFormat="1" spans="1:9">
      <c r="A3" s="4"/>
      <c r="B3" s="7"/>
      <c r="C3" s="7"/>
      <c r="D3" s="7"/>
      <c r="E3" s="7"/>
      <c r="F3" s="4" t="s">
        <v>377</v>
      </c>
      <c r="G3" s="4" t="s">
        <v>331</v>
      </c>
      <c r="H3" s="8"/>
      <c r="I3" s="18"/>
    </row>
    <row r="4" spans="1:9">
      <c r="A4" s="9"/>
      <c r="B4" s="9"/>
      <c r="C4" s="10"/>
      <c r="D4" s="10"/>
      <c r="E4" s="10"/>
      <c r="F4" s="10"/>
      <c r="G4" s="10"/>
      <c r="H4" s="10"/>
      <c r="I4" s="10"/>
    </row>
    <row r="5" spans="1:9">
      <c r="A5" s="9"/>
      <c r="B5" s="9"/>
      <c r="C5" s="10"/>
      <c r="D5" s="10"/>
      <c r="E5" s="10"/>
      <c r="F5" s="10"/>
      <c r="G5" s="10"/>
      <c r="H5" s="10"/>
      <c r="I5" s="10"/>
    </row>
    <row r="6" spans="1:9">
      <c r="A6" s="9"/>
      <c r="B6" s="9"/>
      <c r="C6" s="10"/>
      <c r="D6" s="10"/>
      <c r="E6" s="10"/>
      <c r="F6" s="10"/>
      <c r="G6" s="10"/>
      <c r="H6" s="10"/>
      <c r="I6" s="10"/>
    </row>
    <row r="7" spans="1:9">
      <c r="A7" s="9"/>
      <c r="B7" s="9"/>
      <c r="C7" s="10"/>
      <c r="D7" s="10"/>
      <c r="E7" s="10"/>
      <c r="F7" s="10"/>
      <c r="G7" s="10"/>
      <c r="H7" s="10"/>
      <c r="I7" s="10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7.4" spans="1:9">
      <c r="A12" s="11" t="s">
        <v>358</v>
      </c>
      <c r="B12" s="12"/>
      <c r="C12" s="12"/>
      <c r="D12" s="13"/>
      <c r="E12" s="14"/>
      <c r="F12" s="11" t="s">
        <v>359</v>
      </c>
      <c r="G12" s="12"/>
      <c r="H12" s="13"/>
      <c r="I12" s="19"/>
    </row>
    <row r="13" ht="44" customHeight="1" spans="1:9">
      <c r="A13" s="15" t="s">
        <v>378</v>
      </c>
      <c r="B13" s="15"/>
      <c r="C13" s="16"/>
      <c r="D13" s="16"/>
      <c r="E13" s="16"/>
      <c r="F13" s="16"/>
      <c r="G13" s="16"/>
      <c r="H13" s="16"/>
      <c r="I13" s="16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C9" sqref="C9"/>
    </sheetView>
  </sheetViews>
  <sheetFormatPr defaultColWidth="11" defaultRowHeight="15.6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6.35"/>
    <row r="2" ht="41" customHeight="1" spans="2:9">
      <c r="B2" s="352" t="s">
        <v>35</v>
      </c>
      <c r="C2" s="353"/>
      <c r="D2" s="353"/>
      <c r="E2" s="353"/>
      <c r="F2" s="353"/>
      <c r="G2" s="353"/>
      <c r="H2" s="353"/>
      <c r="I2" s="367"/>
    </row>
    <row r="3" ht="28" customHeight="1" spans="2:9">
      <c r="B3" s="354"/>
      <c r="C3" s="355"/>
      <c r="D3" s="356" t="s">
        <v>36</v>
      </c>
      <c r="E3" s="357"/>
      <c r="F3" s="358" t="s">
        <v>37</v>
      </c>
      <c r="G3" s="359"/>
      <c r="H3" s="356" t="s">
        <v>38</v>
      </c>
      <c r="I3" s="368"/>
    </row>
    <row r="4" ht="28" customHeight="1" spans="2:9">
      <c r="B4" s="354" t="s">
        <v>39</v>
      </c>
      <c r="C4" s="355" t="s">
        <v>40</v>
      </c>
      <c r="D4" s="355" t="s">
        <v>41</v>
      </c>
      <c r="E4" s="355" t="s">
        <v>42</v>
      </c>
      <c r="F4" s="360" t="s">
        <v>41</v>
      </c>
      <c r="G4" s="360" t="s">
        <v>42</v>
      </c>
      <c r="H4" s="355" t="s">
        <v>41</v>
      </c>
      <c r="I4" s="369" t="s">
        <v>42</v>
      </c>
    </row>
    <row r="5" ht="28" customHeight="1" spans="2:9">
      <c r="B5" s="361" t="s">
        <v>43</v>
      </c>
      <c r="C5" s="9">
        <v>13</v>
      </c>
      <c r="D5" s="9">
        <v>0</v>
      </c>
      <c r="E5" s="9">
        <v>1</v>
      </c>
      <c r="F5" s="362">
        <v>0</v>
      </c>
      <c r="G5" s="362">
        <v>1</v>
      </c>
      <c r="H5" s="9">
        <v>1</v>
      </c>
      <c r="I5" s="370">
        <v>2</v>
      </c>
    </row>
    <row r="6" ht="28" customHeight="1" spans="2:9">
      <c r="B6" s="361" t="s">
        <v>44</v>
      </c>
      <c r="C6" s="9">
        <v>20</v>
      </c>
      <c r="D6" s="9">
        <v>0</v>
      </c>
      <c r="E6" s="9">
        <v>1</v>
      </c>
      <c r="F6" s="362">
        <v>1</v>
      </c>
      <c r="G6" s="362">
        <v>2</v>
      </c>
      <c r="H6" s="9">
        <v>2</v>
      </c>
      <c r="I6" s="370">
        <v>3</v>
      </c>
    </row>
    <row r="7" ht="28" customHeight="1" spans="2:9">
      <c r="B7" s="361" t="s">
        <v>45</v>
      </c>
      <c r="C7" s="9">
        <v>32</v>
      </c>
      <c r="D7" s="9">
        <v>0</v>
      </c>
      <c r="E7" s="9">
        <v>1</v>
      </c>
      <c r="F7" s="362">
        <v>2</v>
      </c>
      <c r="G7" s="362">
        <v>3</v>
      </c>
      <c r="H7" s="9">
        <v>3</v>
      </c>
      <c r="I7" s="370">
        <v>4</v>
      </c>
    </row>
    <row r="8" ht="28" customHeight="1" spans="2:9">
      <c r="B8" s="361" t="s">
        <v>46</v>
      </c>
      <c r="C8" s="9">
        <v>50</v>
      </c>
      <c r="D8" s="9">
        <v>1</v>
      </c>
      <c r="E8" s="9">
        <v>2</v>
      </c>
      <c r="F8" s="362">
        <v>3</v>
      </c>
      <c r="G8" s="362">
        <v>4</v>
      </c>
      <c r="H8" s="9">
        <v>5</v>
      </c>
      <c r="I8" s="370">
        <v>6</v>
      </c>
    </row>
    <row r="9" ht="28" customHeight="1" spans="2:9">
      <c r="B9" s="361" t="s">
        <v>47</v>
      </c>
      <c r="C9" s="9">
        <v>80</v>
      </c>
      <c r="D9" s="9">
        <v>2</v>
      </c>
      <c r="E9" s="9">
        <v>3</v>
      </c>
      <c r="F9" s="362">
        <v>5</v>
      </c>
      <c r="G9" s="362">
        <v>6</v>
      </c>
      <c r="H9" s="9">
        <v>7</v>
      </c>
      <c r="I9" s="370">
        <v>8</v>
      </c>
    </row>
    <row r="10" ht="28" customHeight="1" spans="2:9">
      <c r="B10" s="361" t="s">
        <v>48</v>
      </c>
      <c r="C10" s="9">
        <v>125</v>
      </c>
      <c r="D10" s="9">
        <v>3</v>
      </c>
      <c r="E10" s="9">
        <v>4</v>
      </c>
      <c r="F10" s="362">
        <v>7</v>
      </c>
      <c r="G10" s="362">
        <v>8</v>
      </c>
      <c r="H10" s="9">
        <v>10</v>
      </c>
      <c r="I10" s="370">
        <v>11</v>
      </c>
    </row>
    <row r="11" ht="28" customHeight="1" spans="2:9">
      <c r="B11" s="361" t="s">
        <v>49</v>
      </c>
      <c r="C11" s="9">
        <v>200</v>
      </c>
      <c r="D11" s="9">
        <v>5</v>
      </c>
      <c r="E11" s="9">
        <v>6</v>
      </c>
      <c r="F11" s="362">
        <v>10</v>
      </c>
      <c r="G11" s="362">
        <v>11</v>
      </c>
      <c r="H11" s="9">
        <v>14</v>
      </c>
      <c r="I11" s="370">
        <v>15</v>
      </c>
    </row>
    <row r="12" ht="28" customHeight="1" spans="2:9">
      <c r="B12" s="363" t="s">
        <v>50</v>
      </c>
      <c r="C12" s="364">
        <v>315</v>
      </c>
      <c r="D12" s="364">
        <v>7</v>
      </c>
      <c r="E12" s="364">
        <v>8</v>
      </c>
      <c r="F12" s="365">
        <v>14</v>
      </c>
      <c r="G12" s="365">
        <v>15</v>
      </c>
      <c r="H12" s="364">
        <v>21</v>
      </c>
      <c r="I12" s="371">
        <v>22</v>
      </c>
    </row>
    <row r="14" spans="2:4">
      <c r="B14" s="366" t="s">
        <v>51</v>
      </c>
      <c r="C14" s="366"/>
      <c r="D14" s="366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zoomScale="125" zoomScaleNormal="125" workbookViewId="0">
      <selection activeCell="L16" sqref="L16"/>
    </sheetView>
  </sheetViews>
  <sheetFormatPr defaultColWidth="10.3333333333333" defaultRowHeight="16.5" customHeight="1"/>
  <cols>
    <col min="1" max="1" width="11.1166666666667" style="176" customWidth="1"/>
    <col min="2" max="9" width="10.3333333333333" style="176"/>
    <col min="10" max="10" width="8.83333333333333" style="176" customWidth="1"/>
    <col min="11" max="11" width="12" style="176" customWidth="1"/>
    <col min="12" max="16384" width="10.3333333333333" style="176"/>
  </cols>
  <sheetData>
    <row r="1" ht="21.15" spans="1:11">
      <c r="A1" s="285" t="s">
        <v>52</v>
      </c>
      <c r="B1" s="285"/>
      <c r="C1" s="285"/>
      <c r="D1" s="285"/>
      <c r="E1" s="285"/>
      <c r="F1" s="285"/>
      <c r="G1" s="285"/>
      <c r="H1" s="285"/>
      <c r="I1" s="285"/>
      <c r="J1" s="285"/>
      <c r="K1" s="285"/>
    </row>
    <row r="2" ht="16.35" spans="1:11">
      <c r="A2" s="178" t="s">
        <v>53</v>
      </c>
      <c r="B2" s="179" t="s">
        <v>54</v>
      </c>
      <c r="C2" s="179"/>
      <c r="D2" s="180" t="s">
        <v>55</v>
      </c>
      <c r="E2" s="180"/>
      <c r="F2" s="179" t="s">
        <v>56</v>
      </c>
      <c r="G2" s="179"/>
      <c r="H2" s="181" t="s">
        <v>57</v>
      </c>
      <c r="I2" s="251" t="s">
        <v>58</v>
      </c>
      <c r="J2" s="251"/>
      <c r="K2" s="252"/>
    </row>
    <row r="3" ht="15.6" spans="1:11">
      <c r="A3" s="182" t="s">
        <v>59</v>
      </c>
      <c r="B3" s="183"/>
      <c r="C3" s="184"/>
      <c r="D3" s="185" t="s">
        <v>60</v>
      </c>
      <c r="E3" s="186"/>
      <c r="F3" s="186"/>
      <c r="G3" s="187"/>
      <c r="H3" s="185" t="s">
        <v>61</v>
      </c>
      <c r="I3" s="186"/>
      <c r="J3" s="186"/>
      <c r="K3" s="187"/>
    </row>
    <row r="4" ht="15.6" spans="1:11">
      <c r="A4" s="188" t="s">
        <v>62</v>
      </c>
      <c r="B4" s="212" t="s">
        <v>63</v>
      </c>
      <c r="C4" s="253"/>
      <c r="D4" s="188" t="s">
        <v>64</v>
      </c>
      <c r="E4" s="191"/>
      <c r="F4" s="286">
        <v>45021</v>
      </c>
      <c r="G4" s="287"/>
      <c r="H4" s="188" t="s">
        <v>65</v>
      </c>
      <c r="I4" s="191"/>
      <c r="J4" s="212" t="s">
        <v>66</v>
      </c>
      <c r="K4" s="253" t="s">
        <v>67</v>
      </c>
    </row>
    <row r="5" ht="15.6" spans="1:11">
      <c r="A5" s="194" t="s">
        <v>68</v>
      </c>
      <c r="B5" s="212" t="s">
        <v>69</v>
      </c>
      <c r="C5" s="253"/>
      <c r="D5" s="188" t="s">
        <v>70</v>
      </c>
      <c r="E5" s="191"/>
      <c r="F5" s="192">
        <v>44980</v>
      </c>
      <c r="G5" s="193"/>
      <c r="H5" s="188" t="s">
        <v>71</v>
      </c>
      <c r="I5" s="191"/>
      <c r="J5" s="212" t="s">
        <v>66</v>
      </c>
      <c r="K5" s="253" t="s">
        <v>67</v>
      </c>
    </row>
    <row r="6" ht="15.6" spans="1:11">
      <c r="A6" s="188" t="s">
        <v>72</v>
      </c>
      <c r="B6" s="189">
        <v>1</v>
      </c>
      <c r="C6" s="190">
        <v>8</v>
      </c>
      <c r="D6" s="194" t="s">
        <v>73</v>
      </c>
      <c r="E6" s="214"/>
      <c r="F6" s="192"/>
      <c r="G6" s="193"/>
      <c r="H6" s="188" t="s">
        <v>74</v>
      </c>
      <c r="I6" s="191"/>
      <c r="J6" s="212" t="s">
        <v>66</v>
      </c>
      <c r="K6" s="253" t="s">
        <v>67</v>
      </c>
    </row>
    <row r="7" ht="15.6" spans="1:11">
      <c r="A7" s="188" t="s">
        <v>75</v>
      </c>
      <c r="B7" s="288">
        <v>928</v>
      </c>
      <c r="C7" s="289"/>
      <c r="D7" s="194" t="s">
        <v>76</v>
      </c>
      <c r="E7" s="213"/>
      <c r="F7" s="192"/>
      <c r="G7" s="193"/>
      <c r="H7" s="188" t="s">
        <v>77</v>
      </c>
      <c r="I7" s="191"/>
      <c r="J7" s="212" t="s">
        <v>66</v>
      </c>
      <c r="K7" s="253" t="s">
        <v>67</v>
      </c>
    </row>
    <row r="8" ht="16.35" spans="1:11">
      <c r="A8" s="198" t="s">
        <v>78</v>
      </c>
      <c r="B8" s="199"/>
      <c r="C8" s="200"/>
      <c r="D8" s="201" t="s">
        <v>79</v>
      </c>
      <c r="E8" s="202"/>
      <c r="F8" s="203"/>
      <c r="G8" s="204"/>
      <c r="H8" s="201" t="s">
        <v>80</v>
      </c>
      <c r="I8" s="202"/>
      <c r="J8" s="223" t="s">
        <v>66</v>
      </c>
      <c r="K8" s="262" t="s">
        <v>67</v>
      </c>
    </row>
    <row r="9" ht="16.35" spans="1:11">
      <c r="A9" s="290" t="s">
        <v>81</v>
      </c>
      <c r="B9" s="291"/>
      <c r="C9" s="291"/>
      <c r="D9" s="291"/>
      <c r="E9" s="291"/>
      <c r="F9" s="291"/>
      <c r="G9" s="291"/>
      <c r="H9" s="291"/>
      <c r="I9" s="291"/>
      <c r="J9" s="291"/>
      <c r="K9" s="335"/>
    </row>
    <row r="10" ht="16.35" spans="1:11">
      <c r="A10" s="292" t="s">
        <v>82</v>
      </c>
      <c r="B10" s="293"/>
      <c r="C10" s="293"/>
      <c r="D10" s="293"/>
      <c r="E10" s="293"/>
      <c r="F10" s="293"/>
      <c r="G10" s="293"/>
      <c r="H10" s="293"/>
      <c r="I10" s="293"/>
      <c r="J10" s="293"/>
      <c r="K10" s="336"/>
    </row>
    <row r="11" ht="15.6" spans="1:11">
      <c r="A11" s="294" t="s">
        <v>83</v>
      </c>
      <c r="B11" s="295" t="s">
        <v>84</v>
      </c>
      <c r="C11" s="296" t="s">
        <v>85</v>
      </c>
      <c r="D11" s="297"/>
      <c r="E11" s="298" t="s">
        <v>86</v>
      </c>
      <c r="F11" s="295" t="s">
        <v>84</v>
      </c>
      <c r="G11" s="296" t="s">
        <v>85</v>
      </c>
      <c r="H11" s="296" t="s">
        <v>87</v>
      </c>
      <c r="I11" s="298" t="s">
        <v>88</v>
      </c>
      <c r="J11" s="295" t="s">
        <v>84</v>
      </c>
      <c r="K11" s="337" t="s">
        <v>85</v>
      </c>
    </row>
    <row r="12" ht="15.6" spans="1:11">
      <c r="A12" s="194" t="s">
        <v>89</v>
      </c>
      <c r="B12" s="211" t="s">
        <v>84</v>
      </c>
      <c r="C12" s="212" t="s">
        <v>85</v>
      </c>
      <c r="D12" s="213"/>
      <c r="E12" s="214" t="s">
        <v>90</v>
      </c>
      <c r="F12" s="211" t="s">
        <v>84</v>
      </c>
      <c r="G12" s="212" t="s">
        <v>85</v>
      </c>
      <c r="H12" s="212" t="s">
        <v>87</v>
      </c>
      <c r="I12" s="214" t="s">
        <v>91</v>
      </c>
      <c r="J12" s="211" t="s">
        <v>84</v>
      </c>
      <c r="K12" s="253" t="s">
        <v>85</v>
      </c>
    </row>
    <row r="13" ht="15.6" spans="1:11">
      <c r="A13" s="194" t="s">
        <v>92</v>
      </c>
      <c r="B13" s="211" t="s">
        <v>84</v>
      </c>
      <c r="C13" s="212" t="s">
        <v>85</v>
      </c>
      <c r="D13" s="213"/>
      <c r="E13" s="214" t="s">
        <v>93</v>
      </c>
      <c r="F13" s="212" t="s">
        <v>94</v>
      </c>
      <c r="G13" s="212" t="s">
        <v>95</v>
      </c>
      <c r="H13" s="212" t="s">
        <v>87</v>
      </c>
      <c r="I13" s="214" t="s">
        <v>96</v>
      </c>
      <c r="J13" s="211" t="s">
        <v>84</v>
      </c>
      <c r="K13" s="253" t="s">
        <v>85</v>
      </c>
    </row>
    <row r="14" ht="16.35" spans="1:11">
      <c r="A14" s="201" t="s">
        <v>97</v>
      </c>
      <c r="B14" s="202"/>
      <c r="C14" s="202"/>
      <c r="D14" s="202"/>
      <c r="E14" s="202"/>
      <c r="F14" s="202"/>
      <c r="G14" s="202"/>
      <c r="H14" s="202"/>
      <c r="I14" s="202"/>
      <c r="J14" s="202"/>
      <c r="K14" s="255"/>
    </row>
    <row r="15" ht="16.35" spans="1:11">
      <c r="A15" s="292" t="s">
        <v>98</v>
      </c>
      <c r="B15" s="293"/>
      <c r="C15" s="293"/>
      <c r="D15" s="293"/>
      <c r="E15" s="293"/>
      <c r="F15" s="293"/>
      <c r="G15" s="293"/>
      <c r="H15" s="293"/>
      <c r="I15" s="293"/>
      <c r="J15" s="293"/>
      <c r="K15" s="336"/>
    </row>
    <row r="16" ht="15.6" spans="1:11">
      <c r="A16" s="299" t="s">
        <v>99</v>
      </c>
      <c r="B16" s="296" t="s">
        <v>94</v>
      </c>
      <c r="C16" s="296" t="s">
        <v>95</v>
      </c>
      <c r="D16" s="300"/>
      <c r="E16" s="301" t="s">
        <v>100</v>
      </c>
      <c r="F16" s="296" t="s">
        <v>94</v>
      </c>
      <c r="G16" s="296" t="s">
        <v>95</v>
      </c>
      <c r="H16" s="302"/>
      <c r="I16" s="301" t="s">
        <v>101</v>
      </c>
      <c r="J16" s="296" t="s">
        <v>94</v>
      </c>
      <c r="K16" s="337" t="s">
        <v>95</v>
      </c>
    </row>
    <row r="17" customHeight="1" spans="1:22">
      <c r="A17" s="196" t="s">
        <v>102</v>
      </c>
      <c r="B17" s="212" t="s">
        <v>94</v>
      </c>
      <c r="C17" s="212" t="s">
        <v>95</v>
      </c>
      <c r="D17" s="189"/>
      <c r="E17" s="228" t="s">
        <v>103</v>
      </c>
      <c r="F17" s="212" t="s">
        <v>94</v>
      </c>
      <c r="G17" s="212" t="s">
        <v>95</v>
      </c>
      <c r="H17" s="303"/>
      <c r="I17" s="228" t="s">
        <v>104</v>
      </c>
      <c r="J17" s="212" t="s">
        <v>94</v>
      </c>
      <c r="K17" s="253" t="s">
        <v>95</v>
      </c>
      <c r="L17" s="338"/>
      <c r="M17" s="338"/>
      <c r="N17" s="338"/>
      <c r="O17" s="338"/>
      <c r="P17" s="338"/>
      <c r="Q17" s="338"/>
      <c r="R17" s="338"/>
      <c r="S17" s="338"/>
      <c r="T17" s="338"/>
      <c r="U17" s="338"/>
      <c r="V17" s="338"/>
    </row>
    <row r="18" ht="18" customHeight="1" spans="1:11">
      <c r="A18" s="304" t="s">
        <v>105</v>
      </c>
      <c r="B18" s="305"/>
      <c r="C18" s="305"/>
      <c r="D18" s="305"/>
      <c r="E18" s="305"/>
      <c r="F18" s="305"/>
      <c r="G18" s="305"/>
      <c r="H18" s="305"/>
      <c r="I18" s="305"/>
      <c r="J18" s="305"/>
      <c r="K18" s="339"/>
    </row>
    <row r="19" s="284" customFormat="1" ht="18" customHeight="1" spans="1:11">
      <c r="A19" s="292" t="s">
        <v>106</v>
      </c>
      <c r="B19" s="293"/>
      <c r="C19" s="293"/>
      <c r="D19" s="293"/>
      <c r="E19" s="293"/>
      <c r="F19" s="293"/>
      <c r="G19" s="293"/>
      <c r="H19" s="293"/>
      <c r="I19" s="293"/>
      <c r="J19" s="293"/>
      <c r="K19" s="336"/>
    </row>
    <row r="20" customHeight="1" spans="1:11">
      <c r="A20" s="306" t="s">
        <v>107</v>
      </c>
      <c r="B20" s="307"/>
      <c r="C20" s="307"/>
      <c r="D20" s="307"/>
      <c r="E20" s="307"/>
      <c r="F20" s="307"/>
      <c r="G20" s="307"/>
      <c r="H20" s="307"/>
      <c r="I20" s="307"/>
      <c r="J20" s="307"/>
      <c r="K20" s="340"/>
    </row>
    <row r="21" ht="25" customHeight="1" spans="1:11">
      <c r="A21" s="308" t="s">
        <v>108</v>
      </c>
      <c r="B21" s="228" t="s">
        <v>109</v>
      </c>
      <c r="C21" s="228" t="s">
        <v>110</v>
      </c>
      <c r="D21" s="228" t="s">
        <v>111</v>
      </c>
      <c r="E21" s="228" t="s">
        <v>112</v>
      </c>
      <c r="F21" s="228" t="s">
        <v>113</v>
      </c>
      <c r="G21" s="228" t="s">
        <v>114</v>
      </c>
      <c r="H21" s="309" t="s">
        <v>115</v>
      </c>
      <c r="I21" s="228"/>
      <c r="J21" s="228"/>
      <c r="K21" s="265" t="s">
        <v>116</v>
      </c>
    </row>
    <row r="22" customHeight="1" spans="1:11">
      <c r="A22" s="197" t="s">
        <v>117</v>
      </c>
      <c r="B22" s="310">
        <v>1</v>
      </c>
      <c r="C22" s="310">
        <v>1</v>
      </c>
      <c r="D22" s="310">
        <v>1</v>
      </c>
      <c r="E22" s="310">
        <v>1</v>
      </c>
      <c r="F22" s="310">
        <v>1</v>
      </c>
      <c r="G22" s="310">
        <v>1</v>
      </c>
      <c r="H22" s="310">
        <v>1</v>
      </c>
      <c r="I22" s="310"/>
      <c r="J22" s="310"/>
      <c r="K22" s="341"/>
    </row>
    <row r="23" customHeight="1" spans="1:11">
      <c r="A23" s="197"/>
      <c r="B23" s="311"/>
      <c r="C23" s="311"/>
      <c r="D23" s="311"/>
      <c r="E23" s="311"/>
      <c r="F23" s="311"/>
      <c r="G23" s="311"/>
      <c r="H23" s="311"/>
      <c r="I23" s="311"/>
      <c r="J23" s="311"/>
      <c r="K23" s="342"/>
    </row>
    <row r="24" customHeight="1" spans="1:11">
      <c r="A24" s="197"/>
      <c r="B24" s="311"/>
      <c r="C24" s="311"/>
      <c r="D24" s="311"/>
      <c r="E24" s="311"/>
      <c r="F24" s="311"/>
      <c r="G24" s="311"/>
      <c r="H24" s="311"/>
      <c r="I24" s="311"/>
      <c r="J24" s="311"/>
      <c r="K24" s="342"/>
    </row>
    <row r="25" customHeight="1" spans="1:11">
      <c r="A25" s="197"/>
      <c r="B25" s="311"/>
      <c r="C25" s="311"/>
      <c r="D25" s="311"/>
      <c r="E25" s="311"/>
      <c r="F25" s="311"/>
      <c r="G25" s="311"/>
      <c r="H25" s="311"/>
      <c r="I25" s="311"/>
      <c r="J25" s="311"/>
      <c r="K25" s="343"/>
    </row>
    <row r="26" customHeight="1" spans="1:11">
      <c r="A26" s="197"/>
      <c r="B26" s="311"/>
      <c r="C26" s="311"/>
      <c r="D26" s="311"/>
      <c r="E26" s="311"/>
      <c r="F26" s="311"/>
      <c r="G26" s="311"/>
      <c r="H26" s="311"/>
      <c r="I26" s="311"/>
      <c r="J26" s="311"/>
      <c r="K26" s="343"/>
    </row>
    <row r="27" customHeight="1" spans="1:11">
      <c r="A27" s="197"/>
      <c r="B27" s="311"/>
      <c r="C27" s="311"/>
      <c r="D27" s="311"/>
      <c r="E27" s="311"/>
      <c r="F27" s="311"/>
      <c r="G27" s="311"/>
      <c r="H27" s="311"/>
      <c r="I27" s="311"/>
      <c r="J27" s="311"/>
      <c r="K27" s="343"/>
    </row>
    <row r="28" customHeight="1" spans="1:11">
      <c r="A28" s="197"/>
      <c r="B28" s="311"/>
      <c r="C28" s="311"/>
      <c r="D28" s="311"/>
      <c r="E28" s="311"/>
      <c r="F28" s="311"/>
      <c r="G28" s="311"/>
      <c r="H28" s="311"/>
      <c r="I28" s="311"/>
      <c r="J28" s="311"/>
      <c r="K28" s="343"/>
    </row>
    <row r="29" ht="18" customHeight="1" spans="1:11">
      <c r="A29" s="312" t="s">
        <v>118</v>
      </c>
      <c r="B29" s="313"/>
      <c r="C29" s="313"/>
      <c r="D29" s="313"/>
      <c r="E29" s="313"/>
      <c r="F29" s="313"/>
      <c r="G29" s="313"/>
      <c r="H29" s="313"/>
      <c r="I29" s="313"/>
      <c r="J29" s="313"/>
      <c r="K29" s="344"/>
    </row>
    <row r="30" ht="18.75" customHeight="1" spans="1:11">
      <c r="A30" s="314"/>
      <c r="B30" s="315"/>
      <c r="C30" s="315"/>
      <c r="D30" s="315"/>
      <c r="E30" s="315"/>
      <c r="F30" s="315"/>
      <c r="G30" s="315"/>
      <c r="H30" s="315"/>
      <c r="I30" s="315"/>
      <c r="J30" s="315"/>
      <c r="K30" s="345"/>
    </row>
    <row r="31" ht="18.75" customHeight="1" spans="1:11">
      <c r="A31" s="316"/>
      <c r="B31" s="317"/>
      <c r="C31" s="317"/>
      <c r="D31" s="317"/>
      <c r="E31" s="317"/>
      <c r="F31" s="317"/>
      <c r="G31" s="317"/>
      <c r="H31" s="317"/>
      <c r="I31" s="317"/>
      <c r="J31" s="317"/>
      <c r="K31" s="346"/>
    </row>
    <row r="32" ht="18" customHeight="1" spans="1:11">
      <c r="A32" s="312" t="s">
        <v>119</v>
      </c>
      <c r="B32" s="313"/>
      <c r="C32" s="313"/>
      <c r="D32" s="313"/>
      <c r="E32" s="313"/>
      <c r="F32" s="313"/>
      <c r="G32" s="313"/>
      <c r="H32" s="313"/>
      <c r="I32" s="313"/>
      <c r="J32" s="313"/>
      <c r="K32" s="344"/>
    </row>
    <row r="33" ht="15.6" spans="1:11">
      <c r="A33" s="318" t="s">
        <v>120</v>
      </c>
      <c r="B33" s="319"/>
      <c r="C33" s="319"/>
      <c r="D33" s="319"/>
      <c r="E33" s="319"/>
      <c r="F33" s="319"/>
      <c r="G33" s="319"/>
      <c r="H33" s="319"/>
      <c r="I33" s="319"/>
      <c r="J33" s="319"/>
      <c r="K33" s="347"/>
    </row>
    <row r="34" ht="16.35" spans="1:11">
      <c r="A34" s="110" t="s">
        <v>121</v>
      </c>
      <c r="B34" s="113"/>
      <c r="C34" s="212" t="s">
        <v>66</v>
      </c>
      <c r="D34" s="212" t="s">
        <v>67</v>
      </c>
      <c r="E34" s="320" t="s">
        <v>122</v>
      </c>
      <c r="F34" s="321"/>
      <c r="G34" s="321"/>
      <c r="H34" s="321"/>
      <c r="I34" s="321"/>
      <c r="J34" s="321"/>
      <c r="K34" s="348"/>
    </row>
    <row r="35" ht="16.35" spans="1:11">
      <c r="A35" s="322" t="s">
        <v>123</v>
      </c>
      <c r="B35" s="322"/>
      <c r="C35" s="322"/>
      <c r="D35" s="322"/>
      <c r="E35" s="322"/>
      <c r="F35" s="322"/>
      <c r="G35" s="322"/>
      <c r="H35" s="322"/>
      <c r="I35" s="322"/>
      <c r="J35" s="322"/>
      <c r="K35" s="322"/>
    </row>
    <row r="36" ht="15.6" spans="1:11">
      <c r="A36" s="323" t="s">
        <v>124</v>
      </c>
      <c r="B36" s="324"/>
      <c r="C36" s="324"/>
      <c r="D36" s="324"/>
      <c r="E36" s="324"/>
      <c r="F36" s="324"/>
      <c r="G36" s="324"/>
      <c r="H36" s="324"/>
      <c r="I36" s="324"/>
      <c r="J36" s="324"/>
      <c r="K36" s="349"/>
    </row>
    <row r="37" ht="15.6" spans="1:11">
      <c r="A37" s="235" t="s">
        <v>125</v>
      </c>
      <c r="B37" s="236"/>
      <c r="C37" s="236"/>
      <c r="D37" s="236"/>
      <c r="E37" s="236"/>
      <c r="F37" s="236"/>
      <c r="G37" s="236"/>
      <c r="H37" s="236"/>
      <c r="I37" s="236"/>
      <c r="J37" s="236"/>
      <c r="K37" s="268"/>
    </row>
    <row r="38" ht="15.6" spans="1:11">
      <c r="A38" s="235" t="s">
        <v>126</v>
      </c>
      <c r="B38" s="236"/>
      <c r="C38" s="236"/>
      <c r="D38" s="236"/>
      <c r="E38" s="236"/>
      <c r="F38" s="236"/>
      <c r="G38" s="236"/>
      <c r="H38" s="236"/>
      <c r="I38" s="236"/>
      <c r="J38" s="236"/>
      <c r="K38" s="268"/>
    </row>
    <row r="39" ht="15.6" spans="1:11">
      <c r="A39" s="235"/>
      <c r="B39" s="236"/>
      <c r="C39" s="236"/>
      <c r="D39" s="236"/>
      <c r="E39" s="236"/>
      <c r="F39" s="236"/>
      <c r="G39" s="236"/>
      <c r="H39" s="236"/>
      <c r="I39" s="236"/>
      <c r="J39" s="236"/>
      <c r="K39" s="268"/>
    </row>
    <row r="40" ht="15.6" spans="1:11">
      <c r="A40" s="235"/>
      <c r="B40" s="236"/>
      <c r="C40" s="236"/>
      <c r="D40" s="236"/>
      <c r="E40" s="236"/>
      <c r="F40" s="236"/>
      <c r="G40" s="236"/>
      <c r="H40" s="236"/>
      <c r="I40" s="236"/>
      <c r="J40" s="236"/>
      <c r="K40" s="268"/>
    </row>
    <row r="41" ht="15.6" spans="1:11">
      <c r="A41" s="235"/>
      <c r="B41" s="236"/>
      <c r="C41" s="236"/>
      <c r="D41" s="236"/>
      <c r="E41" s="236"/>
      <c r="F41" s="236"/>
      <c r="G41" s="236"/>
      <c r="H41" s="236"/>
      <c r="I41" s="236"/>
      <c r="J41" s="236"/>
      <c r="K41" s="268"/>
    </row>
    <row r="42" ht="15.6" spans="1:11">
      <c r="A42" s="235"/>
      <c r="B42" s="236"/>
      <c r="C42" s="236"/>
      <c r="D42" s="236"/>
      <c r="E42" s="236"/>
      <c r="F42" s="236"/>
      <c r="G42" s="236"/>
      <c r="H42" s="236"/>
      <c r="I42" s="236"/>
      <c r="J42" s="236"/>
      <c r="K42" s="268"/>
    </row>
    <row r="43" ht="16.35" spans="1:11">
      <c r="A43" s="230" t="s">
        <v>127</v>
      </c>
      <c r="B43" s="231"/>
      <c r="C43" s="231"/>
      <c r="D43" s="231"/>
      <c r="E43" s="231"/>
      <c r="F43" s="231"/>
      <c r="G43" s="231"/>
      <c r="H43" s="231"/>
      <c r="I43" s="231"/>
      <c r="J43" s="231"/>
      <c r="K43" s="266"/>
    </row>
    <row r="44" ht="16.35" spans="1:11">
      <c r="A44" s="292" t="s">
        <v>128</v>
      </c>
      <c r="B44" s="293"/>
      <c r="C44" s="293"/>
      <c r="D44" s="293"/>
      <c r="E44" s="293"/>
      <c r="F44" s="293"/>
      <c r="G44" s="293"/>
      <c r="H44" s="293"/>
      <c r="I44" s="293"/>
      <c r="J44" s="293"/>
      <c r="K44" s="336"/>
    </row>
    <row r="45" ht="15.6" spans="1:11">
      <c r="A45" s="299" t="s">
        <v>129</v>
      </c>
      <c r="B45" s="296" t="s">
        <v>94</v>
      </c>
      <c r="C45" s="296" t="s">
        <v>95</v>
      </c>
      <c r="D45" s="296" t="s">
        <v>87</v>
      </c>
      <c r="E45" s="301" t="s">
        <v>130</v>
      </c>
      <c r="F45" s="296" t="s">
        <v>94</v>
      </c>
      <c r="G45" s="296" t="s">
        <v>95</v>
      </c>
      <c r="H45" s="296" t="s">
        <v>87</v>
      </c>
      <c r="I45" s="301" t="s">
        <v>131</v>
      </c>
      <c r="J45" s="296" t="s">
        <v>94</v>
      </c>
      <c r="K45" s="337" t="s">
        <v>95</v>
      </c>
    </row>
    <row r="46" ht="15.6" spans="1:11">
      <c r="A46" s="196" t="s">
        <v>86</v>
      </c>
      <c r="B46" s="212" t="s">
        <v>94</v>
      </c>
      <c r="C46" s="212" t="s">
        <v>95</v>
      </c>
      <c r="D46" s="212" t="s">
        <v>87</v>
      </c>
      <c r="E46" s="228" t="s">
        <v>93</v>
      </c>
      <c r="F46" s="212" t="s">
        <v>94</v>
      </c>
      <c r="G46" s="212" t="s">
        <v>95</v>
      </c>
      <c r="H46" s="212" t="s">
        <v>87</v>
      </c>
      <c r="I46" s="228" t="s">
        <v>104</v>
      </c>
      <c r="J46" s="212" t="s">
        <v>94</v>
      </c>
      <c r="K46" s="253" t="s">
        <v>95</v>
      </c>
    </row>
    <row r="47" ht="16.35" spans="1:11">
      <c r="A47" s="201" t="s">
        <v>97</v>
      </c>
      <c r="B47" s="202"/>
      <c r="C47" s="202"/>
      <c r="D47" s="202"/>
      <c r="E47" s="202"/>
      <c r="F47" s="202"/>
      <c r="G47" s="202"/>
      <c r="H47" s="202"/>
      <c r="I47" s="202"/>
      <c r="J47" s="202"/>
      <c r="K47" s="255"/>
    </row>
    <row r="48" ht="16.35" spans="1:11">
      <c r="A48" s="322" t="s">
        <v>132</v>
      </c>
      <c r="B48" s="322"/>
      <c r="C48" s="322"/>
      <c r="D48" s="322"/>
      <c r="E48" s="322"/>
      <c r="F48" s="322"/>
      <c r="G48" s="322"/>
      <c r="H48" s="322"/>
      <c r="I48" s="322"/>
      <c r="J48" s="322"/>
      <c r="K48" s="322"/>
    </row>
    <row r="49" ht="16.35" spans="1:11">
      <c r="A49" s="323"/>
      <c r="B49" s="324"/>
      <c r="C49" s="324"/>
      <c r="D49" s="324"/>
      <c r="E49" s="324"/>
      <c r="F49" s="324"/>
      <c r="G49" s="324"/>
      <c r="H49" s="324"/>
      <c r="I49" s="324"/>
      <c r="J49" s="324"/>
      <c r="K49" s="349"/>
    </row>
    <row r="50" ht="16.35" spans="1:11">
      <c r="A50" s="325" t="s">
        <v>133</v>
      </c>
      <c r="B50" s="326" t="s">
        <v>134</v>
      </c>
      <c r="C50" s="326"/>
      <c r="D50" s="327" t="s">
        <v>135</v>
      </c>
      <c r="E50" s="328"/>
      <c r="F50" s="329" t="s">
        <v>136</v>
      </c>
      <c r="G50" s="330" t="s">
        <v>137</v>
      </c>
      <c r="H50" s="331" t="s">
        <v>138</v>
      </c>
      <c r="I50" s="350"/>
      <c r="J50" s="171" t="s">
        <v>139</v>
      </c>
      <c r="K50" s="172"/>
    </row>
    <row r="51" ht="16.35" spans="1:11">
      <c r="A51" s="322" t="s">
        <v>140</v>
      </c>
      <c r="B51" s="322"/>
      <c r="C51" s="322"/>
      <c r="D51" s="322"/>
      <c r="E51" s="322"/>
      <c r="F51" s="322"/>
      <c r="G51" s="322"/>
      <c r="H51" s="322"/>
      <c r="I51" s="322"/>
      <c r="J51" s="322"/>
      <c r="K51" s="322"/>
    </row>
    <row r="52" ht="16.35" spans="1:11">
      <c r="A52" s="332"/>
      <c r="B52" s="333"/>
      <c r="C52" s="333"/>
      <c r="D52" s="333"/>
      <c r="E52" s="333"/>
      <c r="F52" s="333"/>
      <c r="G52" s="333"/>
      <c r="H52" s="333"/>
      <c r="I52" s="333"/>
      <c r="J52" s="333"/>
      <c r="K52" s="351"/>
    </row>
    <row r="53" ht="16.35" spans="1:11">
      <c r="A53" s="325" t="s">
        <v>133</v>
      </c>
      <c r="B53" s="326" t="s">
        <v>134</v>
      </c>
      <c r="C53" s="326"/>
      <c r="D53" s="327" t="s">
        <v>135</v>
      </c>
      <c r="E53" s="334"/>
      <c r="F53" s="329" t="s">
        <v>141</v>
      </c>
      <c r="G53" s="330"/>
      <c r="H53" s="331" t="s">
        <v>138</v>
      </c>
      <c r="I53" s="350"/>
      <c r="J53" s="171" t="s">
        <v>139</v>
      </c>
      <c r="K53" s="172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5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4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5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193675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13970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4"/>
  <sheetViews>
    <sheetView zoomScale="70" zoomScaleNormal="70" workbookViewId="0">
      <selection activeCell="C29" sqref="C29"/>
    </sheetView>
  </sheetViews>
  <sheetFormatPr defaultColWidth="9" defaultRowHeight="26" customHeight="1"/>
  <cols>
    <col min="1" max="1" width="17.1666666666667" style="53" customWidth="1"/>
    <col min="2" max="7" width="9.33333333333333" style="53" customWidth="1"/>
    <col min="8" max="8" width="1.33333333333333" style="53" customWidth="1"/>
    <col min="9" max="9" width="16.9583333333333" style="53" customWidth="1"/>
    <col min="10" max="10" width="17" style="53" customWidth="1"/>
    <col min="11" max="11" width="18.5" style="53" customWidth="1"/>
    <col min="12" max="12" width="16.6666666666667" style="53" customWidth="1"/>
    <col min="13" max="13" width="14.1666666666667" style="53" customWidth="1"/>
    <col min="14" max="14" width="16.3333333333333" style="53" customWidth="1"/>
    <col min="15" max="16384" width="9" style="53"/>
  </cols>
  <sheetData>
    <row r="1" ht="30" customHeight="1" spans="1:14">
      <c r="A1" s="54" t="s">
        <v>142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</row>
    <row r="2" ht="29" customHeight="1" spans="1:14">
      <c r="A2" s="56" t="s">
        <v>62</v>
      </c>
      <c r="B2" s="56" t="s">
        <v>63</v>
      </c>
      <c r="C2" s="56"/>
      <c r="D2" s="58" t="s">
        <v>68</v>
      </c>
      <c r="E2" s="59" t="s">
        <v>69</v>
      </c>
      <c r="F2" s="59"/>
      <c r="G2" s="59"/>
      <c r="H2" s="60"/>
      <c r="I2" s="79" t="s">
        <v>57</v>
      </c>
      <c r="J2" s="59" t="s">
        <v>58</v>
      </c>
      <c r="K2" s="59"/>
      <c r="L2" s="59"/>
      <c r="M2" s="59"/>
      <c r="N2" s="276"/>
    </row>
    <row r="3" ht="29" customHeight="1" spans="1:14">
      <c r="A3" s="61" t="s">
        <v>143</v>
      </c>
      <c r="B3" s="273" t="s">
        <v>144</v>
      </c>
      <c r="C3" s="273"/>
      <c r="D3" s="273"/>
      <c r="E3" s="273"/>
      <c r="F3" s="273"/>
      <c r="G3" s="273"/>
      <c r="H3" s="63"/>
      <c r="I3" s="81" t="s">
        <v>145</v>
      </c>
      <c r="J3" s="81"/>
      <c r="K3" s="81"/>
      <c r="L3" s="81"/>
      <c r="M3" s="81"/>
      <c r="N3" s="82"/>
    </row>
    <row r="4" ht="29" customHeight="1" spans="1:14">
      <c r="A4" s="61"/>
      <c r="B4" s="274" t="s">
        <v>109</v>
      </c>
      <c r="C4" s="274" t="s">
        <v>110</v>
      </c>
      <c r="D4" s="274" t="s">
        <v>111</v>
      </c>
      <c r="E4" s="274" t="s">
        <v>112</v>
      </c>
      <c r="F4" s="274" t="s">
        <v>113</v>
      </c>
      <c r="G4" s="274" t="s">
        <v>114</v>
      </c>
      <c r="H4" s="63"/>
      <c r="I4" s="277" t="s">
        <v>146</v>
      </c>
      <c r="J4" s="274" t="s">
        <v>147</v>
      </c>
      <c r="K4" s="274"/>
      <c r="L4" s="274"/>
      <c r="M4" s="274"/>
      <c r="N4" s="278"/>
    </row>
    <row r="5" ht="29" customHeight="1" spans="1:14">
      <c r="A5" s="61"/>
      <c r="B5" s="274" t="s">
        <v>148</v>
      </c>
      <c r="C5" s="274" t="s">
        <v>149</v>
      </c>
      <c r="D5" s="274" t="s">
        <v>150</v>
      </c>
      <c r="E5" s="274" t="s">
        <v>151</v>
      </c>
      <c r="F5" s="274" t="s">
        <v>152</v>
      </c>
      <c r="G5" s="274" t="s">
        <v>153</v>
      </c>
      <c r="H5" s="63"/>
      <c r="I5" s="279" t="s">
        <v>154</v>
      </c>
      <c r="J5" s="280" t="s">
        <v>154</v>
      </c>
      <c r="K5" s="85"/>
      <c r="L5" s="85"/>
      <c r="M5" s="85"/>
      <c r="N5" s="281"/>
    </row>
    <row r="6" ht="29" customHeight="1" spans="1:14">
      <c r="A6" s="275" t="s">
        <v>155</v>
      </c>
      <c r="B6" s="274">
        <f>C6-1</f>
        <v>66</v>
      </c>
      <c r="C6" s="274">
        <f>D6-2</f>
        <v>67</v>
      </c>
      <c r="D6" s="274">
        <v>69</v>
      </c>
      <c r="E6" s="274">
        <f>D6+2</f>
        <v>71</v>
      </c>
      <c r="F6" s="274">
        <f>E6+2</f>
        <v>73</v>
      </c>
      <c r="G6" s="274">
        <f>F6+1</f>
        <v>74</v>
      </c>
      <c r="H6" s="63"/>
      <c r="I6" s="83" t="s">
        <v>156</v>
      </c>
      <c r="J6" s="85">
        <v>0</v>
      </c>
      <c r="K6" s="85"/>
      <c r="L6" s="85"/>
      <c r="M6" s="85"/>
      <c r="N6" s="282"/>
    </row>
    <row r="7" ht="29" customHeight="1" spans="1:14">
      <c r="A7" s="275" t="s">
        <v>157</v>
      </c>
      <c r="B7" s="274">
        <f>C7-1</f>
        <v>58</v>
      </c>
      <c r="C7" s="274">
        <f>D7-2</f>
        <v>59</v>
      </c>
      <c r="D7" s="274">
        <v>61</v>
      </c>
      <c r="E7" s="274">
        <f>D7+2</f>
        <v>63</v>
      </c>
      <c r="F7" s="274">
        <f>E7+2</f>
        <v>65</v>
      </c>
      <c r="G7" s="274">
        <f>F7+1</f>
        <v>66</v>
      </c>
      <c r="H7" s="63"/>
      <c r="I7" s="83" t="s">
        <v>158</v>
      </c>
      <c r="J7" s="85">
        <v>-0.5</v>
      </c>
      <c r="K7" s="85"/>
      <c r="L7" s="85"/>
      <c r="M7" s="85"/>
      <c r="N7" s="282"/>
    </row>
    <row r="8" ht="29" customHeight="1" spans="1:14">
      <c r="A8" s="275" t="s">
        <v>159</v>
      </c>
      <c r="B8" s="274">
        <f t="shared" ref="B8:B10" si="0">C8-4</f>
        <v>108</v>
      </c>
      <c r="C8" s="274">
        <f t="shared" ref="C8:C10" si="1">D8-4</f>
        <v>112</v>
      </c>
      <c r="D8" s="274">
        <v>116</v>
      </c>
      <c r="E8" s="274">
        <f t="shared" ref="E8:E10" si="2">D8+4</f>
        <v>120</v>
      </c>
      <c r="F8" s="274">
        <f>E8+4</f>
        <v>124</v>
      </c>
      <c r="G8" s="274">
        <f t="shared" ref="G8:G10" si="3">F8+6</f>
        <v>130</v>
      </c>
      <c r="H8" s="63"/>
      <c r="I8" s="83" t="s">
        <v>158</v>
      </c>
      <c r="J8" s="85">
        <v>0</v>
      </c>
      <c r="K8" s="85"/>
      <c r="L8" s="85"/>
      <c r="M8" s="85"/>
      <c r="N8" s="282"/>
    </row>
    <row r="9" ht="29" customHeight="1" spans="1:14">
      <c r="A9" s="275" t="s">
        <v>160</v>
      </c>
      <c r="B9" s="274">
        <f t="shared" si="0"/>
        <v>102</v>
      </c>
      <c r="C9" s="274">
        <f t="shared" si="1"/>
        <v>106</v>
      </c>
      <c r="D9" s="274">
        <v>110</v>
      </c>
      <c r="E9" s="274">
        <f t="shared" si="2"/>
        <v>114</v>
      </c>
      <c r="F9" s="274">
        <f>E9+5</f>
        <v>119</v>
      </c>
      <c r="G9" s="274">
        <f t="shared" si="3"/>
        <v>125</v>
      </c>
      <c r="H9" s="63"/>
      <c r="I9" s="83" t="s">
        <v>158</v>
      </c>
      <c r="J9" s="85">
        <v>-1</v>
      </c>
      <c r="K9" s="85"/>
      <c r="L9" s="85"/>
      <c r="M9" s="85"/>
      <c r="N9" s="282"/>
    </row>
    <row r="10" ht="29" customHeight="1" spans="1:14">
      <c r="A10" s="275" t="s">
        <v>161</v>
      </c>
      <c r="B10" s="274">
        <f t="shared" si="0"/>
        <v>100</v>
      </c>
      <c r="C10" s="274">
        <f t="shared" si="1"/>
        <v>104</v>
      </c>
      <c r="D10" s="274">
        <v>108</v>
      </c>
      <c r="E10" s="274">
        <f t="shared" si="2"/>
        <v>112</v>
      </c>
      <c r="F10" s="274">
        <f>E10+5</f>
        <v>117</v>
      </c>
      <c r="G10" s="274">
        <f t="shared" si="3"/>
        <v>123</v>
      </c>
      <c r="H10" s="63"/>
      <c r="I10" s="83" t="s">
        <v>158</v>
      </c>
      <c r="J10" s="85">
        <v>0</v>
      </c>
      <c r="K10" s="85"/>
      <c r="L10" s="85"/>
      <c r="M10" s="85"/>
      <c r="N10" s="282"/>
    </row>
    <row r="11" ht="29" customHeight="1" spans="1:14">
      <c r="A11" s="275" t="s">
        <v>162</v>
      </c>
      <c r="B11" s="274">
        <f>C11-1.2</f>
        <v>47.6</v>
      </c>
      <c r="C11" s="274">
        <f>D11-1.2</f>
        <v>48.8</v>
      </c>
      <c r="D11" s="274">
        <v>50</v>
      </c>
      <c r="E11" s="274">
        <f>D11+1.2</f>
        <v>51.2</v>
      </c>
      <c r="F11" s="274">
        <f>E11+1.2</f>
        <v>52.4</v>
      </c>
      <c r="G11" s="274">
        <f>F11+1.4</f>
        <v>53.8</v>
      </c>
      <c r="H11" s="63"/>
      <c r="I11" s="83" t="s">
        <v>163</v>
      </c>
      <c r="J11" s="85">
        <v>-0.7</v>
      </c>
      <c r="K11" s="85"/>
      <c r="L11" s="85"/>
      <c r="M11" s="85"/>
      <c r="N11" s="282"/>
    </row>
    <row r="12" ht="29" customHeight="1" spans="1:14">
      <c r="A12" s="275" t="s">
        <v>164</v>
      </c>
      <c r="B12" s="274">
        <f>C12</f>
        <v>7.6</v>
      </c>
      <c r="C12" s="274">
        <f>D12</f>
        <v>7.6</v>
      </c>
      <c r="D12" s="274">
        <v>7.6</v>
      </c>
      <c r="E12" s="274">
        <f t="shared" ref="E12:G12" si="4">D12</f>
        <v>7.6</v>
      </c>
      <c r="F12" s="274">
        <f t="shared" si="4"/>
        <v>7.6</v>
      </c>
      <c r="G12" s="274">
        <f t="shared" si="4"/>
        <v>7.6</v>
      </c>
      <c r="H12" s="63"/>
      <c r="I12" s="83" t="s">
        <v>165</v>
      </c>
      <c r="J12" s="85">
        <v>-0.2</v>
      </c>
      <c r="K12" s="85"/>
      <c r="L12" s="85"/>
      <c r="M12" s="85"/>
      <c r="N12" s="282"/>
    </row>
    <row r="13" ht="29" customHeight="1" spans="1:14">
      <c r="A13" s="275" t="s">
        <v>166</v>
      </c>
      <c r="B13" s="274">
        <v>8.3</v>
      </c>
      <c r="C13" s="274">
        <v>8.3</v>
      </c>
      <c r="D13" s="274">
        <v>8.3</v>
      </c>
      <c r="E13" s="274">
        <v>8.3</v>
      </c>
      <c r="F13" s="274">
        <v>8.3</v>
      </c>
      <c r="G13" s="274">
        <v>8.3</v>
      </c>
      <c r="H13" s="63"/>
      <c r="I13" s="83" t="s">
        <v>158</v>
      </c>
      <c r="J13" s="85">
        <v>0</v>
      </c>
      <c r="K13" s="85"/>
      <c r="L13" s="85"/>
      <c r="M13" s="85"/>
      <c r="N13" s="282"/>
    </row>
    <row r="14" ht="29" customHeight="1" spans="1:14">
      <c r="A14" s="275" t="s">
        <v>167</v>
      </c>
      <c r="B14" s="274">
        <f>C14-1</f>
        <v>47</v>
      </c>
      <c r="C14" s="274">
        <f>D14-1</f>
        <v>48</v>
      </c>
      <c r="D14" s="274">
        <v>49</v>
      </c>
      <c r="E14" s="274">
        <f>D14+1</f>
        <v>50</v>
      </c>
      <c r="F14" s="274">
        <f>E14+1</f>
        <v>51</v>
      </c>
      <c r="G14" s="274">
        <f>F14+1.5</f>
        <v>52.5</v>
      </c>
      <c r="H14" s="63"/>
      <c r="I14" s="83" t="s">
        <v>158</v>
      </c>
      <c r="J14" s="85">
        <v>0</v>
      </c>
      <c r="K14" s="85"/>
      <c r="L14" s="85"/>
      <c r="M14" s="85"/>
      <c r="N14" s="282"/>
    </row>
    <row r="15" ht="29" customHeight="1" spans="1:14">
      <c r="A15" s="275" t="s">
        <v>168</v>
      </c>
      <c r="B15" s="274">
        <f>C15-0.6</f>
        <v>60.2</v>
      </c>
      <c r="C15" s="274">
        <f>D15-1.2</f>
        <v>60.8</v>
      </c>
      <c r="D15" s="274">
        <v>62</v>
      </c>
      <c r="E15" s="274">
        <f>D15+1.2</f>
        <v>63.2</v>
      </c>
      <c r="F15" s="274">
        <f>E15+1.2</f>
        <v>64.4</v>
      </c>
      <c r="G15" s="274">
        <f t="shared" ref="G15:G19" si="5">F15+0.6</f>
        <v>65</v>
      </c>
      <c r="H15" s="63"/>
      <c r="I15" s="83" t="s">
        <v>169</v>
      </c>
      <c r="J15" s="85">
        <v>0</v>
      </c>
      <c r="K15" s="85"/>
      <c r="L15" s="85"/>
      <c r="M15" s="85"/>
      <c r="N15" s="282"/>
    </row>
    <row r="16" ht="29" customHeight="1" spans="1:14">
      <c r="A16" s="275" t="s">
        <v>170</v>
      </c>
      <c r="B16" s="274">
        <f>C16-0.8</f>
        <v>21.9</v>
      </c>
      <c r="C16" s="274">
        <f>D16-0.8</f>
        <v>22.7</v>
      </c>
      <c r="D16" s="274">
        <v>23.5</v>
      </c>
      <c r="E16" s="274">
        <f>D16+0.8</f>
        <v>24.3</v>
      </c>
      <c r="F16" s="274">
        <f>E16+0.8</f>
        <v>25.1</v>
      </c>
      <c r="G16" s="274">
        <f>F16+1.1</f>
        <v>26.2</v>
      </c>
      <c r="H16" s="63"/>
      <c r="I16" s="83" t="s">
        <v>158</v>
      </c>
      <c r="J16" s="83" t="s">
        <v>158</v>
      </c>
      <c r="K16" s="83"/>
      <c r="L16" s="83"/>
      <c r="M16" s="83"/>
      <c r="N16" s="84"/>
    </row>
    <row r="17" ht="29" customHeight="1" spans="1:14">
      <c r="A17" s="275" t="s">
        <v>171</v>
      </c>
      <c r="B17" s="274">
        <f>C17-0.6</f>
        <v>18.8</v>
      </c>
      <c r="C17" s="274">
        <f>D17-0.6</f>
        <v>19.4</v>
      </c>
      <c r="D17" s="274">
        <v>20</v>
      </c>
      <c r="E17" s="274">
        <f>D17+0.6</f>
        <v>20.6</v>
      </c>
      <c r="F17" s="274">
        <f>E17+0.6</f>
        <v>21.2</v>
      </c>
      <c r="G17" s="274">
        <f>F17+0.95</f>
        <v>22.15</v>
      </c>
      <c r="H17" s="63"/>
      <c r="I17" s="86" t="s">
        <v>158</v>
      </c>
      <c r="J17" s="83" t="s">
        <v>158</v>
      </c>
      <c r="K17" s="86"/>
      <c r="L17" s="86"/>
      <c r="M17" s="86"/>
      <c r="N17" s="173"/>
    </row>
    <row r="18" ht="29" customHeight="1" spans="1:14">
      <c r="A18" s="275" t="s">
        <v>172</v>
      </c>
      <c r="B18" s="274">
        <f>C18-0.4</f>
        <v>14.2</v>
      </c>
      <c r="C18" s="274">
        <f>D18-0.4</f>
        <v>14.6</v>
      </c>
      <c r="D18" s="274">
        <v>15</v>
      </c>
      <c r="E18" s="274">
        <f>D18+0.4</f>
        <v>15.4</v>
      </c>
      <c r="F18" s="274">
        <f>E18+0.4</f>
        <v>15.8</v>
      </c>
      <c r="G18" s="274">
        <f t="shared" si="5"/>
        <v>16.4</v>
      </c>
      <c r="H18" s="63"/>
      <c r="I18" s="86" t="s">
        <v>158</v>
      </c>
      <c r="J18" s="83" t="s">
        <v>158</v>
      </c>
      <c r="K18" s="86"/>
      <c r="L18" s="86"/>
      <c r="M18" s="86"/>
      <c r="N18" s="174"/>
    </row>
    <row r="19" ht="29" customHeight="1" spans="1:14">
      <c r="A19" s="275" t="s">
        <v>173</v>
      </c>
      <c r="B19" s="274">
        <f>C19-0.4</f>
        <v>11.7</v>
      </c>
      <c r="C19" s="274">
        <f>D19-0.4</f>
        <v>12.1</v>
      </c>
      <c r="D19" s="274">
        <v>12.5</v>
      </c>
      <c r="E19" s="274">
        <f>D19+0.4</f>
        <v>12.9</v>
      </c>
      <c r="F19" s="274">
        <f>E19+0.4</f>
        <v>13.3</v>
      </c>
      <c r="G19" s="274">
        <f t="shared" si="5"/>
        <v>13.9</v>
      </c>
      <c r="H19" s="63"/>
      <c r="I19" s="83" t="s">
        <v>158</v>
      </c>
      <c r="J19" s="83" t="s">
        <v>158</v>
      </c>
      <c r="K19" s="83"/>
      <c r="L19" s="83"/>
      <c r="M19" s="83"/>
      <c r="N19" s="175"/>
    </row>
    <row r="20" ht="29" customHeight="1" spans="1:14">
      <c r="A20" s="275" t="s">
        <v>174</v>
      </c>
      <c r="B20" s="274">
        <f>C20</f>
        <v>17</v>
      </c>
      <c r="C20" s="274">
        <f>D20-1</f>
        <v>17</v>
      </c>
      <c r="D20" s="274">
        <v>18</v>
      </c>
      <c r="E20" s="274">
        <f>D20</f>
        <v>18</v>
      </c>
      <c r="F20" s="274">
        <v>19</v>
      </c>
      <c r="G20" s="274">
        <f>F20</f>
        <v>19</v>
      </c>
      <c r="H20" s="63"/>
      <c r="I20" s="86" t="s">
        <v>165</v>
      </c>
      <c r="J20" s="86" t="s">
        <v>175</v>
      </c>
      <c r="K20" s="86"/>
      <c r="L20" s="86"/>
      <c r="M20" s="86"/>
      <c r="N20" s="174"/>
    </row>
    <row r="21" ht="29" customHeight="1" spans="1:14">
      <c r="A21" s="275" t="s">
        <v>176</v>
      </c>
      <c r="B21" s="274">
        <f>C21</f>
        <v>14</v>
      </c>
      <c r="C21" s="274">
        <f>D21-1</f>
        <v>14</v>
      </c>
      <c r="D21" s="274">
        <v>15</v>
      </c>
      <c r="E21" s="274">
        <f>D21</f>
        <v>15</v>
      </c>
      <c r="F21" s="274">
        <v>16</v>
      </c>
      <c r="G21" s="274">
        <f>F21</f>
        <v>16</v>
      </c>
      <c r="H21" s="63"/>
      <c r="I21" s="86" t="s">
        <v>158</v>
      </c>
      <c r="J21" s="86" t="s">
        <v>158</v>
      </c>
      <c r="K21" s="86"/>
      <c r="L21" s="86"/>
      <c r="M21" s="86"/>
      <c r="N21" s="174"/>
    </row>
    <row r="22" ht="15.6" spans="1:14">
      <c r="A22" s="77" t="s">
        <v>122</v>
      </c>
      <c r="D22" s="78"/>
      <c r="E22" s="78"/>
      <c r="F22" s="78"/>
      <c r="G22" s="78"/>
      <c r="H22" s="78"/>
      <c r="I22" s="78"/>
      <c r="J22" s="78"/>
      <c r="K22" s="78"/>
      <c r="L22" s="78"/>
      <c r="M22" s="78"/>
      <c r="N22" s="78"/>
    </row>
    <row r="23" ht="15.6" spans="1:14">
      <c r="A23" s="53" t="s">
        <v>177</v>
      </c>
      <c r="D23" s="78"/>
      <c r="E23" s="78"/>
      <c r="F23" s="78"/>
      <c r="G23" s="78"/>
      <c r="H23" s="78"/>
      <c r="I23" s="78"/>
      <c r="J23" s="78"/>
      <c r="K23" s="78"/>
      <c r="L23" s="78"/>
      <c r="M23" s="78"/>
      <c r="N23" s="78"/>
    </row>
    <row r="24" ht="15.6" spans="1:15">
      <c r="A24" s="78"/>
      <c r="B24" s="78"/>
      <c r="C24" s="78"/>
      <c r="D24" s="78"/>
      <c r="E24" s="78"/>
      <c r="F24" s="78"/>
      <c r="G24" s="78"/>
      <c r="H24" s="78"/>
      <c r="I24" s="77" t="s">
        <v>178</v>
      </c>
      <c r="J24" s="92" t="s">
        <v>137</v>
      </c>
      <c r="K24" s="77" t="s">
        <v>179</v>
      </c>
      <c r="L24" s="77"/>
      <c r="M24" s="77" t="s">
        <v>180</v>
      </c>
      <c r="N24" s="283" t="s">
        <v>139</v>
      </c>
      <c r="O24" s="283"/>
    </row>
  </sheetData>
  <mergeCells count="7">
    <mergeCell ref="A1:N1"/>
    <mergeCell ref="E2:G2"/>
    <mergeCell ref="J2:N2"/>
    <mergeCell ref="B3:G3"/>
    <mergeCell ref="I3:N3"/>
    <mergeCell ref="A3:A5"/>
    <mergeCell ref="H2:H21"/>
  </mergeCells>
  <pageMargins left="0.75" right="0.75" top="1" bottom="1" header="0.5" footer="0.5"/>
  <pageSetup paperSize="9" orientation="portrait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25" zoomScaleNormal="125" topLeftCell="A33" workbookViewId="0">
      <selection activeCell="D10" sqref="D10"/>
    </sheetView>
  </sheetViews>
  <sheetFormatPr defaultColWidth="10" defaultRowHeight="16.5" customHeight="1"/>
  <cols>
    <col min="1" max="1" width="10.875" style="176" customWidth="1"/>
    <col min="2" max="16384" width="10" style="176"/>
  </cols>
  <sheetData>
    <row r="1" ht="22.5" customHeight="1" spans="1:11">
      <c r="A1" s="177" t="s">
        <v>181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</row>
    <row r="2" ht="17.25" customHeight="1" spans="1:11">
      <c r="A2" s="178" t="s">
        <v>53</v>
      </c>
      <c r="B2" s="179" t="str">
        <f>首期!B2</f>
        <v>路探者集团客户</v>
      </c>
      <c r="C2" s="179"/>
      <c r="D2" s="180" t="s">
        <v>55</v>
      </c>
      <c r="E2" s="180"/>
      <c r="F2" s="179"/>
      <c r="G2" s="179"/>
      <c r="H2" s="181" t="s">
        <v>57</v>
      </c>
      <c r="I2" s="251"/>
      <c r="J2" s="251"/>
      <c r="K2" s="252"/>
    </row>
    <row r="3" customHeight="1" spans="1:11">
      <c r="A3" s="182" t="s">
        <v>59</v>
      </c>
      <c r="B3" s="183"/>
      <c r="C3" s="184"/>
      <c r="D3" s="185" t="s">
        <v>60</v>
      </c>
      <c r="E3" s="186"/>
      <c r="F3" s="186"/>
      <c r="G3" s="187"/>
      <c r="H3" s="185" t="s">
        <v>61</v>
      </c>
      <c r="I3" s="186"/>
      <c r="J3" s="186"/>
      <c r="K3" s="187"/>
    </row>
    <row r="4" customHeight="1" spans="1:11">
      <c r="A4" s="188" t="s">
        <v>62</v>
      </c>
      <c r="B4" s="189" t="str">
        <f>首期!B4</f>
        <v>TAEEFK91952 </v>
      </c>
      <c r="C4" s="190"/>
      <c r="D4" s="188" t="s">
        <v>64</v>
      </c>
      <c r="E4" s="191"/>
      <c r="F4" s="192">
        <v>45021</v>
      </c>
      <c r="G4" s="193"/>
      <c r="H4" s="188" t="s">
        <v>182</v>
      </c>
      <c r="I4" s="191"/>
      <c r="J4" s="212" t="s">
        <v>66</v>
      </c>
      <c r="K4" s="253" t="s">
        <v>67</v>
      </c>
    </row>
    <row r="5" customHeight="1" spans="1:11">
      <c r="A5" s="194" t="s">
        <v>68</v>
      </c>
      <c r="B5" s="189" t="str">
        <f>首期!B5</f>
        <v>男式外套</v>
      </c>
      <c r="C5" s="190"/>
      <c r="D5" s="188" t="s">
        <v>183</v>
      </c>
      <c r="E5" s="191"/>
      <c r="F5" s="189">
        <v>928</v>
      </c>
      <c r="G5" s="190"/>
      <c r="H5" s="188" t="s">
        <v>184</v>
      </c>
      <c r="I5" s="191"/>
      <c r="J5" s="212" t="s">
        <v>66</v>
      </c>
      <c r="K5" s="253" t="s">
        <v>67</v>
      </c>
    </row>
    <row r="6" customHeight="1" spans="1:11">
      <c r="A6" s="188" t="s">
        <v>72</v>
      </c>
      <c r="B6" s="195">
        <f>首期!B6</f>
        <v>1</v>
      </c>
      <c r="C6" s="195">
        <v>8</v>
      </c>
      <c r="D6" s="188" t="s">
        <v>185</v>
      </c>
      <c r="E6" s="191"/>
      <c r="F6" s="189">
        <v>400</v>
      </c>
      <c r="G6" s="190"/>
      <c r="H6" s="196" t="s">
        <v>186</v>
      </c>
      <c r="I6" s="228"/>
      <c r="J6" s="228"/>
      <c r="K6" s="254"/>
    </row>
    <row r="7" customHeight="1" spans="1:11">
      <c r="A7" s="188" t="s">
        <v>75</v>
      </c>
      <c r="B7" s="189">
        <f>首期!B7</f>
        <v>928</v>
      </c>
      <c r="C7" s="190"/>
      <c r="D7" s="188" t="s">
        <v>187</v>
      </c>
      <c r="E7" s="191"/>
      <c r="F7" s="189">
        <v>360</v>
      </c>
      <c r="G7" s="190"/>
      <c r="H7" s="197"/>
      <c r="I7" s="212"/>
      <c r="J7" s="212"/>
      <c r="K7" s="253"/>
    </row>
    <row r="8" customHeight="1" spans="1:11">
      <c r="A8" s="198" t="s">
        <v>78</v>
      </c>
      <c r="B8" s="199"/>
      <c r="C8" s="200"/>
      <c r="D8" s="201" t="s">
        <v>79</v>
      </c>
      <c r="E8" s="202"/>
      <c r="F8" s="203">
        <v>45017</v>
      </c>
      <c r="G8" s="204"/>
      <c r="H8" s="201"/>
      <c r="I8" s="202"/>
      <c r="J8" s="202"/>
      <c r="K8" s="255"/>
    </row>
    <row r="9" customHeight="1" spans="1:11">
      <c r="A9" s="205" t="s">
        <v>188</v>
      </c>
      <c r="B9" s="205"/>
      <c r="C9" s="205"/>
      <c r="D9" s="205"/>
      <c r="E9" s="205"/>
      <c r="F9" s="205"/>
      <c r="G9" s="205"/>
      <c r="H9" s="205"/>
      <c r="I9" s="205"/>
      <c r="J9" s="205"/>
      <c r="K9" s="205"/>
    </row>
    <row r="10" customHeight="1" spans="1:11">
      <c r="A10" s="206" t="s">
        <v>83</v>
      </c>
      <c r="B10" s="207" t="s">
        <v>84</v>
      </c>
      <c r="C10" s="208" t="s">
        <v>85</v>
      </c>
      <c r="D10" s="209"/>
      <c r="E10" s="210" t="s">
        <v>88</v>
      </c>
      <c r="F10" s="207" t="s">
        <v>84</v>
      </c>
      <c r="G10" s="208" t="s">
        <v>85</v>
      </c>
      <c r="H10" s="207"/>
      <c r="I10" s="210" t="s">
        <v>86</v>
      </c>
      <c r="J10" s="207" t="s">
        <v>84</v>
      </c>
      <c r="K10" s="256" t="s">
        <v>85</v>
      </c>
    </row>
    <row r="11" customHeight="1" spans="1:11">
      <c r="A11" s="194" t="s">
        <v>89</v>
      </c>
      <c r="B11" s="211" t="s">
        <v>84</v>
      </c>
      <c r="C11" s="212" t="s">
        <v>85</v>
      </c>
      <c r="D11" s="213"/>
      <c r="E11" s="214" t="s">
        <v>91</v>
      </c>
      <c r="F11" s="211" t="s">
        <v>84</v>
      </c>
      <c r="G11" s="212" t="s">
        <v>85</v>
      </c>
      <c r="H11" s="211"/>
      <c r="I11" s="214" t="s">
        <v>96</v>
      </c>
      <c r="J11" s="211" t="s">
        <v>84</v>
      </c>
      <c r="K11" s="253" t="s">
        <v>85</v>
      </c>
    </row>
    <row r="12" customHeight="1" spans="1:11">
      <c r="A12" s="201" t="s">
        <v>122</v>
      </c>
      <c r="B12" s="202"/>
      <c r="C12" s="202"/>
      <c r="D12" s="202"/>
      <c r="E12" s="202"/>
      <c r="F12" s="202"/>
      <c r="G12" s="202"/>
      <c r="H12" s="202"/>
      <c r="I12" s="202"/>
      <c r="J12" s="202"/>
      <c r="K12" s="255"/>
    </row>
    <row r="13" customHeight="1" spans="1:11">
      <c r="A13" s="215" t="s">
        <v>189</v>
      </c>
      <c r="B13" s="215"/>
      <c r="C13" s="215"/>
      <c r="D13" s="215"/>
      <c r="E13" s="215"/>
      <c r="F13" s="215"/>
      <c r="G13" s="215"/>
      <c r="H13" s="215"/>
      <c r="I13" s="215"/>
      <c r="J13" s="215"/>
      <c r="K13" s="215"/>
    </row>
    <row r="14" customHeight="1" spans="1:11">
      <c r="A14" s="216"/>
      <c r="B14" s="217"/>
      <c r="C14" s="217"/>
      <c r="D14" s="217"/>
      <c r="E14" s="217"/>
      <c r="F14" s="217"/>
      <c r="G14" s="217"/>
      <c r="H14" s="217"/>
      <c r="I14" s="257"/>
      <c r="J14" s="257"/>
      <c r="K14" s="258"/>
    </row>
    <row r="15" customHeight="1" spans="1:11">
      <c r="A15" s="218"/>
      <c r="B15" s="219"/>
      <c r="C15" s="219"/>
      <c r="D15" s="220"/>
      <c r="E15" s="221"/>
      <c r="F15" s="219"/>
      <c r="G15" s="219"/>
      <c r="H15" s="220"/>
      <c r="I15" s="259"/>
      <c r="J15" s="260"/>
      <c r="K15" s="261"/>
    </row>
    <row r="16" customHeight="1" spans="1:11">
      <c r="A16" s="222"/>
      <c r="B16" s="223"/>
      <c r="C16" s="223"/>
      <c r="D16" s="223"/>
      <c r="E16" s="223"/>
      <c r="F16" s="223"/>
      <c r="G16" s="223"/>
      <c r="H16" s="223"/>
      <c r="I16" s="223"/>
      <c r="J16" s="223"/>
      <c r="K16" s="262"/>
    </row>
    <row r="17" customHeight="1" spans="1:11">
      <c r="A17" s="215" t="s">
        <v>190</v>
      </c>
      <c r="B17" s="215"/>
      <c r="C17" s="215"/>
      <c r="D17" s="215"/>
      <c r="E17" s="215"/>
      <c r="F17" s="215"/>
      <c r="G17" s="215"/>
      <c r="H17" s="215"/>
      <c r="I17" s="215"/>
      <c r="J17" s="215"/>
      <c r="K17" s="215"/>
    </row>
    <row r="18" customHeight="1" spans="1:11">
      <c r="A18" s="216"/>
      <c r="B18" s="217"/>
      <c r="C18" s="217"/>
      <c r="D18" s="217"/>
      <c r="E18" s="217"/>
      <c r="F18" s="217"/>
      <c r="G18" s="217"/>
      <c r="H18" s="217"/>
      <c r="I18" s="257"/>
      <c r="J18" s="257"/>
      <c r="K18" s="258"/>
    </row>
    <row r="19" customHeight="1" spans="1:11">
      <c r="A19" s="218"/>
      <c r="B19" s="219"/>
      <c r="C19" s="219"/>
      <c r="D19" s="220"/>
      <c r="E19" s="221"/>
      <c r="F19" s="219"/>
      <c r="G19" s="219"/>
      <c r="H19" s="220"/>
      <c r="I19" s="259"/>
      <c r="J19" s="260"/>
      <c r="K19" s="261"/>
    </row>
    <row r="20" customHeight="1" spans="1:11">
      <c r="A20" s="222"/>
      <c r="B20" s="223"/>
      <c r="C20" s="223"/>
      <c r="D20" s="223"/>
      <c r="E20" s="223"/>
      <c r="F20" s="223"/>
      <c r="G20" s="223"/>
      <c r="H20" s="223"/>
      <c r="I20" s="223"/>
      <c r="J20" s="223"/>
      <c r="K20" s="262"/>
    </row>
    <row r="21" customHeight="1" spans="1:11">
      <c r="A21" s="224" t="s">
        <v>119</v>
      </c>
      <c r="B21" s="224"/>
      <c r="C21" s="224"/>
      <c r="D21" s="224"/>
      <c r="E21" s="224"/>
      <c r="F21" s="224"/>
      <c r="G21" s="224"/>
      <c r="H21" s="224"/>
      <c r="I21" s="224"/>
      <c r="J21" s="224"/>
      <c r="K21" s="224"/>
    </row>
    <row r="22" customHeight="1" spans="1:11">
      <c r="A22" s="97" t="s">
        <v>120</v>
      </c>
      <c r="B22" s="134"/>
      <c r="C22" s="134"/>
      <c r="D22" s="134"/>
      <c r="E22" s="134"/>
      <c r="F22" s="134"/>
      <c r="G22" s="134"/>
      <c r="H22" s="134"/>
      <c r="I22" s="134"/>
      <c r="J22" s="134"/>
      <c r="K22" s="163"/>
    </row>
    <row r="23" customHeight="1" spans="1:11">
      <c r="A23" s="110" t="s">
        <v>121</v>
      </c>
      <c r="B23" s="113"/>
      <c r="C23" s="212" t="s">
        <v>66</v>
      </c>
      <c r="D23" s="212" t="s">
        <v>67</v>
      </c>
      <c r="E23" s="109"/>
      <c r="F23" s="109"/>
      <c r="G23" s="109"/>
      <c r="H23" s="109"/>
      <c r="I23" s="109"/>
      <c r="J23" s="109"/>
      <c r="K23" s="157"/>
    </row>
    <row r="24" customHeight="1" spans="1:11">
      <c r="A24" s="225" t="s">
        <v>191</v>
      </c>
      <c r="B24" s="112"/>
      <c r="C24" s="112"/>
      <c r="D24" s="112"/>
      <c r="E24" s="112"/>
      <c r="F24" s="112"/>
      <c r="G24" s="112"/>
      <c r="H24" s="112"/>
      <c r="I24" s="112"/>
      <c r="J24" s="112"/>
      <c r="K24" s="263"/>
    </row>
    <row r="25" customHeight="1" spans="1:11">
      <c r="A25" s="226"/>
      <c r="B25" s="227"/>
      <c r="C25" s="227"/>
      <c r="D25" s="227"/>
      <c r="E25" s="227"/>
      <c r="F25" s="227"/>
      <c r="G25" s="227"/>
      <c r="H25" s="227"/>
      <c r="I25" s="227"/>
      <c r="J25" s="227"/>
      <c r="K25" s="264"/>
    </row>
    <row r="26" customHeight="1" spans="1:11">
      <c r="A26" s="205" t="s">
        <v>128</v>
      </c>
      <c r="B26" s="205"/>
      <c r="C26" s="205"/>
      <c r="D26" s="205"/>
      <c r="E26" s="205"/>
      <c r="F26" s="205"/>
      <c r="G26" s="205"/>
      <c r="H26" s="205"/>
      <c r="I26" s="205"/>
      <c r="J26" s="205"/>
      <c r="K26" s="205"/>
    </row>
    <row r="27" customHeight="1" spans="1:11">
      <c r="A27" s="182" t="s">
        <v>129</v>
      </c>
      <c r="B27" s="208" t="s">
        <v>94</v>
      </c>
      <c r="C27" s="208" t="s">
        <v>95</v>
      </c>
      <c r="D27" s="208" t="s">
        <v>87</v>
      </c>
      <c r="E27" s="183" t="s">
        <v>130</v>
      </c>
      <c r="F27" s="208" t="s">
        <v>94</v>
      </c>
      <c r="G27" s="208" t="s">
        <v>95</v>
      </c>
      <c r="H27" s="208" t="s">
        <v>87</v>
      </c>
      <c r="I27" s="183" t="s">
        <v>131</v>
      </c>
      <c r="J27" s="208" t="s">
        <v>94</v>
      </c>
      <c r="K27" s="256" t="s">
        <v>95</v>
      </c>
    </row>
    <row r="28" customHeight="1" spans="1:11">
      <c r="A28" s="196" t="s">
        <v>86</v>
      </c>
      <c r="B28" s="212" t="s">
        <v>94</v>
      </c>
      <c r="C28" s="212" t="s">
        <v>95</v>
      </c>
      <c r="D28" s="212" t="s">
        <v>87</v>
      </c>
      <c r="E28" s="228" t="s">
        <v>93</v>
      </c>
      <c r="F28" s="212" t="s">
        <v>94</v>
      </c>
      <c r="G28" s="212" t="s">
        <v>95</v>
      </c>
      <c r="H28" s="212" t="s">
        <v>87</v>
      </c>
      <c r="I28" s="228" t="s">
        <v>104</v>
      </c>
      <c r="J28" s="212" t="s">
        <v>94</v>
      </c>
      <c r="K28" s="253" t="s">
        <v>95</v>
      </c>
    </row>
    <row r="29" customHeight="1" spans="1:11">
      <c r="A29" s="188" t="s">
        <v>97</v>
      </c>
      <c r="B29" s="229"/>
      <c r="C29" s="229"/>
      <c r="D29" s="229"/>
      <c r="E29" s="229"/>
      <c r="F29" s="229"/>
      <c r="G29" s="229"/>
      <c r="H29" s="229"/>
      <c r="I29" s="229"/>
      <c r="J29" s="229"/>
      <c r="K29" s="265"/>
    </row>
    <row r="30" customHeight="1" spans="1:11">
      <c r="A30" s="230"/>
      <c r="B30" s="231"/>
      <c r="C30" s="231"/>
      <c r="D30" s="231"/>
      <c r="E30" s="231"/>
      <c r="F30" s="231"/>
      <c r="G30" s="231"/>
      <c r="H30" s="231"/>
      <c r="I30" s="231"/>
      <c r="J30" s="231"/>
      <c r="K30" s="266"/>
    </row>
    <row r="31" customHeight="1" spans="1:11">
      <c r="A31" s="232" t="s">
        <v>192</v>
      </c>
      <c r="B31" s="232"/>
      <c r="C31" s="232"/>
      <c r="D31" s="232"/>
      <c r="E31" s="232"/>
      <c r="F31" s="232"/>
      <c r="G31" s="232"/>
      <c r="H31" s="232"/>
      <c r="I31" s="232"/>
      <c r="J31" s="232"/>
      <c r="K31" s="232"/>
    </row>
    <row r="32" ht="17.25" customHeight="1" spans="1:11">
      <c r="A32" s="233" t="s">
        <v>193</v>
      </c>
      <c r="B32" s="234"/>
      <c r="C32" s="234"/>
      <c r="D32" s="234"/>
      <c r="E32" s="234"/>
      <c r="F32" s="234"/>
      <c r="G32" s="234"/>
      <c r="H32" s="234"/>
      <c r="I32" s="234"/>
      <c r="J32" s="234"/>
      <c r="K32" s="267"/>
    </row>
    <row r="33" ht="17.25" customHeight="1" spans="1:11">
      <c r="A33" s="235" t="s">
        <v>194</v>
      </c>
      <c r="B33" s="236"/>
      <c r="C33" s="236"/>
      <c r="D33" s="236"/>
      <c r="E33" s="236"/>
      <c r="F33" s="236"/>
      <c r="G33" s="236"/>
      <c r="H33" s="236"/>
      <c r="I33" s="236"/>
      <c r="J33" s="236"/>
      <c r="K33" s="268"/>
    </row>
    <row r="34" ht="17.25" customHeight="1" spans="1:11">
      <c r="A34" s="235"/>
      <c r="B34" s="236"/>
      <c r="C34" s="236"/>
      <c r="D34" s="236"/>
      <c r="E34" s="236"/>
      <c r="F34" s="236"/>
      <c r="G34" s="236"/>
      <c r="H34" s="236"/>
      <c r="I34" s="236"/>
      <c r="J34" s="236"/>
      <c r="K34" s="268"/>
    </row>
    <row r="35" ht="17.25" customHeight="1" spans="1:11">
      <c r="A35" s="235"/>
      <c r="B35" s="236"/>
      <c r="C35" s="236"/>
      <c r="D35" s="236"/>
      <c r="E35" s="236"/>
      <c r="F35" s="236"/>
      <c r="G35" s="236"/>
      <c r="H35" s="236"/>
      <c r="I35" s="236"/>
      <c r="J35" s="236"/>
      <c r="K35" s="268"/>
    </row>
    <row r="36" ht="17.25" customHeight="1" spans="1:11">
      <c r="A36" s="235"/>
      <c r="B36" s="236"/>
      <c r="C36" s="236"/>
      <c r="D36" s="236"/>
      <c r="E36" s="236"/>
      <c r="F36" s="236"/>
      <c r="G36" s="236"/>
      <c r="H36" s="236"/>
      <c r="I36" s="236"/>
      <c r="J36" s="236"/>
      <c r="K36" s="268"/>
    </row>
    <row r="37" ht="17.25" customHeight="1" spans="1:11">
      <c r="A37" s="235"/>
      <c r="B37" s="236"/>
      <c r="C37" s="236"/>
      <c r="D37" s="236"/>
      <c r="E37" s="236"/>
      <c r="F37" s="236"/>
      <c r="G37" s="236"/>
      <c r="H37" s="236"/>
      <c r="I37" s="236"/>
      <c r="J37" s="236"/>
      <c r="K37" s="268"/>
    </row>
    <row r="38" ht="17.25" customHeight="1" spans="1:11">
      <c r="A38" s="235"/>
      <c r="B38" s="236"/>
      <c r="C38" s="236"/>
      <c r="D38" s="236"/>
      <c r="E38" s="236"/>
      <c r="F38" s="236"/>
      <c r="G38" s="236"/>
      <c r="H38" s="236"/>
      <c r="I38" s="236"/>
      <c r="J38" s="236"/>
      <c r="K38" s="268"/>
    </row>
    <row r="39" ht="17.25" customHeight="1" spans="1:11">
      <c r="A39" s="235"/>
      <c r="B39" s="236"/>
      <c r="C39" s="236"/>
      <c r="D39" s="236"/>
      <c r="E39" s="236"/>
      <c r="F39" s="236"/>
      <c r="G39" s="236"/>
      <c r="H39" s="236"/>
      <c r="I39" s="236"/>
      <c r="J39" s="236"/>
      <c r="K39" s="268"/>
    </row>
    <row r="40" ht="17.25" customHeight="1" spans="1:11">
      <c r="A40" s="235"/>
      <c r="B40" s="236"/>
      <c r="C40" s="236"/>
      <c r="D40" s="236"/>
      <c r="E40" s="236"/>
      <c r="F40" s="236"/>
      <c r="G40" s="236"/>
      <c r="H40" s="236"/>
      <c r="I40" s="236"/>
      <c r="J40" s="236"/>
      <c r="K40" s="268"/>
    </row>
    <row r="41" ht="17.25" customHeight="1" spans="1:11">
      <c r="A41" s="235"/>
      <c r="B41" s="236"/>
      <c r="C41" s="236"/>
      <c r="D41" s="236"/>
      <c r="E41" s="236"/>
      <c r="F41" s="236"/>
      <c r="G41" s="236"/>
      <c r="H41" s="236"/>
      <c r="I41" s="236"/>
      <c r="J41" s="236"/>
      <c r="K41" s="268"/>
    </row>
    <row r="42" ht="17.25" customHeight="1" spans="1:11">
      <c r="A42" s="235"/>
      <c r="B42" s="236"/>
      <c r="C42" s="236"/>
      <c r="D42" s="236"/>
      <c r="E42" s="236"/>
      <c r="F42" s="236"/>
      <c r="G42" s="236"/>
      <c r="H42" s="236"/>
      <c r="I42" s="236"/>
      <c r="J42" s="236"/>
      <c r="K42" s="268"/>
    </row>
    <row r="43" ht="17.25" customHeight="1" spans="1:11">
      <c r="A43" s="230" t="s">
        <v>127</v>
      </c>
      <c r="B43" s="231"/>
      <c r="C43" s="231"/>
      <c r="D43" s="231"/>
      <c r="E43" s="231"/>
      <c r="F43" s="231"/>
      <c r="G43" s="231"/>
      <c r="H43" s="231"/>
      <c r="I43" s="231"/>
      <c r="J43" s="231"/>
      <c r="K43" s="266"/>
    </row>
    <row r="44" customHeight="1" spans="1:11">
      <c r="A44" s="232" t="s">
        <v>195</v>
      </c>
      <c r="B44" s="232"/>
      <c r="C44" s="232"/>
      <c r="D44" s="232"/>
      <c r="E44" s="232"/>
      <c r="F44" s="232"/>
      <c r="G44" s="232"/>
      <c r="H44" s="232"/>
      <c r="I44" s="232"/>
      <c r="J44" s="232"/>
      <c r="K44" s="232"/>
    </row>
    <row r="45" ht="18" customHeight="1" spans="1:11">
      <c r="A45" s="237" t="s">
        <v>122</v>
      </c>
      <c r="B45" s="238"/>
      <c r="C45" s="238"/>
      <c r="D45" s="238"/>
      <c r="E45" s="238"/>
      <c r="F45" s="238"/>
      <c r="G45" s="238"/>
      <c r="H45" s="238"/>
      <c r="I45" s="238"/>
      <c r="J45" s="238"/>
      <c r="K45" s="269"/>
    </row>
    <row r="46" ht="18" customHeight="1" spans="1:11">
      <c r="A46" s="237"/>
      <c r="B46" s="238"/>
      <c r="C46" s="238"/>
      <c r="D46" s="238"/>
      <c r="E46" s="238"/>
      <c r="F46" s="238"/>
      <c r="G46" s="238"/>
      <c r="H46" s="238"/>
      <c r="I46" s="238"/>
      <c r="J46" s="238"/>
      <c r="K46" s="269"/>
    </row>
    <row r="47" ht="18" customHeight="1" spans="1:11">
      <c r="A47" s="226"/>
      <c r="B47" s="227"/>
      <c r="C47" s="227"/>
      <c r="D47" s="227"/>
      <c r="E47" s="227"/>
      <c r="F47" s="227"/>
      <c r="G47" s="227"/>
      <c r="H47" s="227"/>
      <c r="I47" s="227"/>
      <c r="J47" s="227"/>
      <c r="K47" s="264"/>
    </row>
    <row r="48" ht="21" customHeight="1" spans="1:11">
      <c r="A48" s="239" t="s">
        <v>133</v>
      </c>
      <c r="B48" s="240" t="s">
        <v>134</v>
      </c>
      <c r="C48" s="240"/>
      <c r="D48" s="241" t="s">
        <v>135</v>
      </c>
      <c r="E48" s="242"/>
      <c r="F48" s="241" t="s">
        <v>136</v>
      </c>
      <c r="G48" s="243">
        <v>45006</v>
      </c>
      <c r="H48" s="244" t="s">
        <v>138</v>
      </c>
      <c r="I48" s="244"/>
      <c r="J48" s="171" t="s">
        <v>139</v>
      </c>
      <c r="K48" s="172"/>
    </row>
    <row r="49" customHeight="1" spans="1:11">
      <c r="A49" s="245" t="s">
        <v>140</v>
      </c>
      <c r="B49" s="246"/>
      <c r="C49" s="246"/>
      <c r="D49" s="246"/>
      <c r="E49" s="246"/>
      <c r="F49" s="246"/>
      <c r="G49" s="246"/>
      <c r="H49" s="246"/>
      <c r="I49" s="246"/>
      <c r="J49" s="246"/>
      <c r="K49" s="270"/>
    </row>
    <row r="50" customHeight="1" spans="1:11">
      <c r="A50" s="247"/>
      <c r="B50" s="248"/>
      <c r="C50" s="248"/>
      <c r="D50" s="248"/>
      <c r="E50" s="248"/>
      <c r="F50" s="248"/>
      <c r="G50" s="248"/>
      <c r="H50" s="248"/>
      <c r="I50" s="248"/>
      <c r="J50" s="248"/>
      <c r="K50" s="271"/>
    </row>
    <row r="51" customHeight="1" spans="1:11">
      <c r="A51" s="249"/>
      <c r="B51" s="250"/>
      <c r="C51" s="250"/>
      <c r="D51" s="250"/>
      <c r="E51" s="250"/>
      <c r="F51" s="250"/>
      <c r="G51" s="250"/>
      <c r="H51" s="250"/>
      <c r="I51" s="250"/>
      <c r="J51" s="250"/>
      <c r="K51" s="272"/>
    </row>
    <row r="52" ht="21" customHeight="1" spans="1:11">
      <c r="A52" s="239" t="s">
        <v>133</v>
      </c>
      <c r="B52" s="240" t="s">
        <v>134</v>
      </c>
      <c r="C52" s="240"/>
      <c r="D52" s="241" t="s">
        <v>135</v>
      </c>
      <c r="E52" s="241"/>
      <c r="F52" s="241" t="s">
        <v>136</v>
      </c>
      <c r="G52" s="243">
        <v>45006</v>
      </c>
      <c r="H52" s="244" t="s">
        <v>138</v>
      </c>
      <c r="I52" s="244"/>
      <c r="J52" s="171" t="s">
        <v>139</v>
      </c>
      <c r="K52" s="172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263525</xdr:colOff>
                    <xdr:row>9</xdr:row>
                    <xdr:rowOff>169545</xdr:rowOff>
                  </from>
                  <to>
                    <xdr:col>6</xdr:col>
                    <xdr:colOff>657225</xdr:colOff>
                    <xdr:row>11</xdr:row>
                    <xdr:rowOff>67945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313055</xdr:colOff>
                    <xdr:row>9</xdr:row>
                    <xdr:rowOff>3175</xdr:rowOff>
                  </from>
                  <to>
                    <xdr:col>2</xdr:col>
                    <xdr:colOff>724535</xdr:colOff>
                    <xdr:row>10</xdr:row>
                    <xdr:rowOff>1905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306070</xdr:colOff>
                    <xdr:row>10</xdr:row>
                    <xdr:rowOff>30480</xdr:rowOff>
                  </from>
                  <to>
                    <xdr:col>2</xdr:col>
                    <xdr:colOff>735330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361315</xdr:colOff>
                    <xdr:row>8</xdr:row>
                    <xdr:rowOff>201295</xdr:rowOff>
                  </from>
                  <to>
                    <xdr:col>6</xdr:col>
                    <xdr:colOff>10795</xdr:colOff>
                    <xdr:row>10</xdr:row>
                    <xdr:rowOff>43180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269240</xdr:colOff>
                    <xdr:row>8</xdr:row>
                    <xdr:rowOff>163195</xdr:rowOff>
                  </from>
                  <to>
                    <xdr:col>6</xdr:col>
                    <xdr:colOff>662940</xdr:colOff>
                    <xdr:row>10</xdr:row>
                    <xdr:rowOff>48895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26035</xdr:rowOff>
                  </from>
                  <to>
                    <xdr:col>6</xdr:col>
                    <xdr:colOff>5080</xdr:colOff>
                    <xdr:row>11</xdr:row>
                    <xdr:rowOff>24130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348615</xdr:colOff>
                    <xdr:row>9</xdr:row>
                    <xdr:rowOff>2540</xdr:rowOff>
                  </from>
                  <to>
                    <xdr:col>1</xdr:col>
                    <xdr:colOff>760095</xdr:colOff>
                    <xdr:row>10</xdr:row>
                    <xdr:rowOff>2540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354330</xdr:colOff>
                    <xdr:row>10</xdr:row>
                    <xdr:rowOff>33020</xdr:rowOff>
                  </from>
                  <to>
                    <xdr:col>2</xdr:col>
                    <xdr:colOff>15240</xdr:colOff>
                    <xdr:row>11</xdr:row>
                    <xdr:rowOff>35560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353695</xdr:colOff>
                    <xdr:row>8</xdr:row>
                    <xdr:rowOff>208915</xdr:rowOff>
                  </from>
                  <to>
                    <xdr:col>10</xdr:col>
                    <xdr:colOff>3175</xdr:colOff>
                    <xdr:row>10</xdr:row>
                    <xdr:rowOff>37465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180340</xdr:rowOff>
                  </from>
                  <to>
                    <xdr:col>10</xdr:col>
                    <xdr:colOff>722630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353695</xdr:colOff>
                    <xdr:row>10</xdr:row>
                    <xdr:rowOff>20955</xdr:rowOff>
                  </from>
                  <to>
                    <xdr:col>10</xdr:col>
                    <xdr:colOff>3175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316865</xdr:colOff>
                    <xdr:row>9</xdr:row>
                    <xdr:rowOff>174625</xdr:rowOff>
                  </from>
                  <to>
                    <xdr:col>10</xdr:col>
                    <xdr:colOff>728345</xdr:colOff>
                    <xdr:row>11</xdr:row>
                    <xdr:rowOff>36830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305435</xdr:colOff>
                    <xdr:row>2</xdr:row>
                    <xdr:rowOff>176530</xdr:rowOff>
                  </from>
                  <to>
                    <xdr:col>9</xdr:col>
                    <xdr:colOff>716915</xdr:colOff>
                    <xdr:row>4</xdr:row>
                    <xdr:rowOff>37465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17145</xdr:rowOff>
                  </from>
                  <to>
                    <xdr:col>10</xdr:col>
                    <xdr:colOff>748030</xdr:colOff>
                    <xdr:row>4</xdr:row>
                    <xdr:rowOff>24130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312420</xdr:colOff>
                    <xdr:row>3</xdr:row>
                    <xdr:rowOff>170815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3810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4"/>
  <sheetViews>
    <sheetView workbookViewId="0">
      <selection activeCell="I6" sqref="I6"/>
    </sheetView>
  </sheetViews>
  <sheetFormatPr defaultColWidth="9" defaultRowHeight="26" customHeight="1"/>
  <cols>
    <col min="1" max="1" width="17.1666666666667" style="53" customWidth="1"/>
    <col min="2" max="7" width="9.33333333333333" style="53" customWidth="1"/>
    <col min="8" max="8" width="1.33333333333333" style="53" customWidth="1"/>
    <col min="9" max="9" width="16.5" style="53" customWidth="1"/>
    <col min="10" max="10" width="17" style="53" customWidth="1"/>
    <col min="11" max="11" width="18.5" style="53" customWidth="1"/>
    <col min="12" max="12" width="16.6666666666667" style="53" customWidth="1"/>
    <col min="13" max="13" width="14.1666666666667" style="53" customWidth="1"/>
    <col min="14" max="14" width="16.3333333333333" style="53" customWidth="1"/>
    <col min="15" max="16384" width="9" style="53"/>
  </cols>
  <sheetData>
    <row r="1" ht="30" customHeight="1" spans="1:14">
      <c r="A1" s="54" t="s">
        <v>142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</row>
    <row r="2" ht="29" customHeight="1" spans="1:14">
      <c r="A2" s="56" t="s">
        <v>62</v>
      </c>
      <c r="B2" s="57" t="str">
        <f>'验货尺寸表 '!B2</f>
        <v>TAEEFK91952 </v>
      </c>
      <c r="C2" s="57"/>
      <c r="D2" s="58" t="s">
        <v>68</v>
      </c>
      <c r="E2" s="59" t="str">
        <f>'验货尺寸表 '!E2</f>
        <v>男式外套</v>
      </c>
      <c r="F2" s="59"/>
      <c r="G2" s="59"/>
      <c r="H2" s="60"/>
      <c r="I2" s="79" t="s">
        <v>57</v>
      </c>
      <c r="J2" s="57" t="str">
        <f>'验货尺寸表 '!J2</f>
        <v>大连新帛制衣有限公司</v>
      </c>
      <c r="K2" s="57"/>
      <c r="L2" s="57"/>
      <c r="M2" s="57"/>
      <c r="N2" s="80"/>
    </row>
    <row r="3" ht="29" customHeight="1" spans="1:14">
      <c r="A3" s="61" t="s">
        <v>143</v>
      </c>
      <c r="B3" s="62" t="s">
        <v>144</v>
      </c>
      <c r="C3" s="62"/>
      <c r="D3" s="62"/>
      <c r="E3" s="62"/>
      <c r="F3" s="62"/>
      <c r="G3" s="62"/>
      <c r="H3" s="63"/>
      <c r="I3" s="81" t="s">
        <v>145</v>
      </c>
      <c r="J3" s="81"/>
      <c r="K3" s="81"/>
      <c r="L3" s="81"/>
      <c r="M3" s="81"/>
      <c r="N3" s="82"/>
    </row>
    <row r="4" ht="29" customHeight="1" spans="1:14">
      <c r="A4" s="61"/>
      <c r="B4" s="85" t="s">
        <v>109</v>
      </c>
      <c r="C4" s="85" t="s">
        <v>110</v>
      </c>
      <c r="D4" s="85" t="s">
        <v>111</v>
      </c>
      <c r="E4" s="85" t="s">
        <v>112</v>
      </c>
      <c r="F4" s="85" t="s">
        <v>113</v>
      </c>
      <c r="G4" s="85" t="s">
        <v>114</v>
      </c>
      <c r="H4" s="63"/>
      <c r="I4" s="85" t="s">
        <v>109</v>
      </c>
      <c r="J4" s="85" t="s">
        <v>110</v>
      </c>
      <c r="K4" s="85" t="s">
        <v>111</v>
      </c>
      <c r="L4" s="85" t="s">
        <v>112</v>
      </c>
      <c r="M4" s="85" t="s">
        <v>113</v>
      </c>
      <c r="N4" s="85" t="s">
        <v>114</v>
      </c>
    </row>
    <row r="5" ht="29" customHeight="1" spans="1:14">
      <c r="A5" s="61"/>
      <c r="B5" s="85" t="s">
        <v>148</v>
      </c>
      <c r="C5" s="85" t="s">
        <v>149</v>
      </c>
      <c r="D5" s="85" t="s">
        <v>150</v>
      </c>
      <c r="E5" s="85" t="s">
        <v>151</v>
      </c>
      <c r="F5" s="85" t="s">
        <v>152</v>
      </c>
      <c r="G5" s="85" t="s">
        <v>153</v>
      </c>
      <c r="H5" s="63"/>
      <c r="I5" s="85" t="s">
        <v>148</v>
      </c>
      <c r="J5" s="85" t="s">
        <v>149</v>
      </c>
      <c r="K5" s="85" t="s">
        <v>150</v>
      </c>
      <c r="L5" s="85" t="s">
        <v>151</v>
      </c>
      <c r="M5" s="85" t="s">
        <v>152</v>
      </c>
      <c r="N5" s="85" t="s">
        <v>153</v>
      </c>
    </row>
    <row r="6" ht="29" customHeight="1" spans="1:14">
      <c r="A6" s="85" t="s">
        <v>155</v>
      </c>
      <c r="B6" s="85">
        <f>C6-1</f>
        <v>66</v>
      </c>
      <c r="C6" s="85">
        <f>D6-2</f>
        <v>67</v>
      </c>
      <c r="D6" s="85">
        <v>69</v>
      </c>
      <c r="E6" s="85">
        <f>D6+2</f>
        <v>71</v>
      </c>
      <c r="F6" s="85">
        <f>E6+2</f>
        <v>73</v>
      </c>
      <c r="G6" s="85">
        <f>F6+1</f>
        <v>74</v>
      </c>
      <c r="H6" s="63"/>
      <c r="I6" s="83"/>
      <c r="J6" s="83" t="s">
        <v>196</v>
      </c>
      <c r="K6" s="83" t="s">
        <v>197</v>
      </c>
      <c r="L6" s="83" t="s">
        <v>196</v>
      </c>
      <c r="M6" s="83"/>
      <c r="N6" s="84"/>
    </row>
    <row r="7" ht="29" customHeight="1" spans="1:14">
      <c r="A7" s="85" t="s">
        <v>157</v>
      </c>
      <c r="B7" s="85">
        <f>C7-1</f>
        <v>58</v>
      </c>
      <c r="C7" s="85">
        <f>D7-2</f>
        <v>59</v>
      </c>
      <c r="D7" s="85">
        <v>61</v>
      </c>
      <c r="E7" s="85">
        <f>D7+2</f>
        <v>63</v>
      </c>
      <c r="F7" s="85">
        <f>E7+2</f>
        <v>65</v>
      </c>
      <c r="G7" s="85">
        <f>F7+1</f>
        <v>66</v>
      </c>
      <c r="H7" s="63"/>
      <c r="I7" s="83"/>
      <c r="J7" s="83" t="s">
        <v>196</v>
      </c>
      <c r="K7" s="83" t="s">
        <v>198</v>
      </c>
      <c r="L7" s="83" t="s">
        <v>198</v>
      </c>
      <c r="M7" s="83"/>
      <c r="N7" s="84"/>
    </row>
    <row r="8" ht="29" customHeight="1" spans="1:14">
      <c r="A8" s="85" t="s">
        <v>159</v>
      </c>
      <c r="B8" s="85">
        <f t="shared" ref="B8:B10" si="0">C8-4</f>
        <v>108</v>
      </c>
      <c r="C8" s="85">
        <f t="shared" ref="C8:C10" si="1">D8-4</f>
        <v>112</v>
      </c>
      <c r="D8" s="85">
        <v>116</v>
      </c>
      <c r="E8" s="85">
        <f t="shared" ref="E8:E10" si="2">D8+4</f>
        <v>120</v>
      </c>
      <c r="F8" s="85">
        <f>E8+4</f>
        <v>124</v>
      </c>
      <c r="G8" s="85">
        <f t="shared" ref="G8:G10" si="3">F8+6</f>
        <v>130</v>
      </c>
      <c r="H8" s="63"/>
      <c r="I8" s="83"/>
      <c r="J8" s="83" t="s">
        <v>199</v>
      </c>
      <c r="K8" s="83" t="s">
        <v>196</v>
      </c>
      <c r="L8" s="83" t="s">
        <v>196</v>
      </c>
      <c r="M8" s="83"/>
      <c r="N8" s="84"/>
    </row>
    <row r="9" ht="29" customHeight="1" spans="1:14">
      <c r="A9" s="85" t="s">
        <v>160</v>
      </c>
      <c r="B9" s="85">
        <f t="shared" si="0"/>
        <v>102</v>
      </c>
      <c r="C9" s="85">
        <f t="shared" si="1"/>
        <v>106</v>
      </c>
      <c r="D9" s="85">
        <v>110</v>
      </c>
      <c r="E9" s="85">
        <f t="shared" si="2"/>
        <v>114</v>
      </c>
      <c r="F9" s="85">
        <f>E9+5</f>
        <v>119</v>
      </c>
      <c r="G9" s="85">
        <f t="shared" si="3"/>
        <v>125</v>
      </c>
      <c r="H9" s="63"/>
      <c r="I9" s="83"/>
      <c r="J9" s="83" t="s">
        <v>200</v>
      </c>
      <c r="K9" s="83" t="s">
        <v>196</v>
      </c>
      <c r="L9" s="83" t="s">
        <v>201</v>
      </c>
      <c r="M9" s="83"/>
      <c r="N9" s="84"/>
    </row>
    <row r="10" ht="29" customHeight="1" spans="1:14">
      <c r="A10" s="85" t="s">
        <v>161</v>
      </c>
      <c r="B10" s="85">
        <f t="shared" si="0"/>
        <v>100</v>
      </c>
      <c r="C10" s="85">
        <f t="shared" si="1"/>
        <v>104</v>
      </c>
      <c r="D10" s="85">
        <v>108</v>
      </c>
      <c r="E10" s="85">
        <f t="shared" si="2"/>
        <v>112</v>
      </c>
      <c r="F10" s="85">
        <f>E10+5</f>
        <v>117</v>
      </c>
      <c r="G10" s="85">
        <f t="shared" si="3"/>
        <v>123</v>
      </c>
      <c r="H10" s="63"/>
      <c r="I10" s="83"/>
      <c r="J10" s="83" t="s">
        <v>196</v>
      </c>
      <c r="K10" s="83" t="s">
        <v>196</v>
      </c>
      <c r="L10" s="83" t="s">
        <v>196</v>
      </c>
      <c r="M10" s="83"/>
      <c r="N10" s="84"/>
    </row>
    <row r="11" ht="29" customHeight="1" spans="1:14">
      <c r="A11" s="85" t="s">
        <v>162</v>
      </c>
      <c r="B11" s="85">
        <f>C11-1.2</f>
        <v>47.6</v>
      </c>
      <c r="C11" s="85">
        <f>D11-1.2</f>
        <v>48.8</v>
      </c>
      <c r="D11" s="85">
        <v>50</v>
      </c>
      <c r="E11" s="85">
        <f>D11+1.2</f>
        <v>51.2</v>
      </c>
      <c r="F11" s="85">
        <f>E11+1.2</f>
        <v>52.4</v>
      </c>
      <c r="G11" s="85">
        <f>F11+1.4</f>
        <v>53.8</v>
      </c>
      <c r="H11" s="63"/>
      <c r="I11" s="83"/>
      <c r="J11" s="83" t="s">
        <v>198</v>
      </c>
      <c r="K11" s="83" t="s">
        <v>202</v>
      </c>
      <c r="L11" s="83" t="s">
        <v>203</v>
      </c>
      <c r="M11" s="83"/>
      <c r="N11" s="84"/>
    </row>
    <row r="12" ht="29" customHeight="1" spans="1:14">
      <c r="A12" s="85" t="s">
        <v>164</v>
      </c>
      <c r="B12" s="85">
        <f>C12</f>
        <v>7.6</v>
      </c>
      <c r="C12" s="85">
        <f>D12</f>
        <v>7.6</v>
      </c>
      <c r="D12" s="85">
        <v>7.6</v>
      </c>
      <c r="E12" s="85">
        <f t="shared" ref="E12:G12" si="4">D12</f>
        <v>7.6</v>
      </c>
      <c r="F12" s="85">
        <f t="shared" si="4"/>
        <v>7.6</v>
      </c>
      <c r="G12" s="85">
        <f t="shared" si="4"/>
        <v>7.6</v>
      </c>
      <c r="H12" s="63"/>
      <c r="I12" s="83"/>
      <c r="J12" s="83" t="s">
        <v>196</v>
      </c>
      <c r="K12" s="83" t="s">
        <v>204</v>
      </c>
      <c r="L12" s="83" t="s">
        <v>196</v>
      </c>
      <c r="M12" s="83"/>
      <c r="N12" s="84"/>
    </row>
    <row r="13" ht="29" customHeight="1" spans="1:14">
      <c r="A13" s="85" t="s">
        <v>166</v>
      </c>
      <c r="B13" s="85">
        <v>8.3</v>
      </c>
      <c r="C13" s="85">
        <v>8.3</v>
      </c>
      <c r="D13" s="85">
        <v>8.3</v>
      </c>
      <c r="E13" s="85">
        <v>8.3</v>
      </c>
      <c r="F13" s="85">
        <v>8.3</v>
      </c>
      <c r="G13" s="85">
        <v>8.3</v>
      </c>
      <c r="H13" s="63"/>
      <c r="I13" s="83"/>
      <c r="J13" s="83" t="s">
        <v>196</v>
      </c>
      <c r="K13" s="83" t="s">
        <v>205</v>
      </c>
      <c r="L13" s="83" t="s">
        <v>196</v>
      </c>
      <c r="M13" s="83"/>
      <c r="N13" s="84"/>
    </row>
    <row r="14" ht="29" customHeight="1" spans="1:14">
      <c r="A14" s="85" t="s">
        <v>167</v>
      </c>
      <c r="B14" s="85">
        <f>C14-1</f>
        <v>47</v>
      </c>
      <c r="C14" s="85">
        <f>D14-1</f>
        <v>48</v>
      </c>
      <c r="D14" s="85">
        <v>49</v>
      </c>
      <c r="E14" s="85">
        <f>D14+1</f>
        <v>50</v>
      </c>
      <c r="F14" s="85">
        <f>E14+1</f>
        <v>51</v>
      </c>
      <c r="G14" s="85">
        <f>F14+1.5</f>
        <v>52.5</v>
      </c>
      <c r="H14" s="63"/>
      <c r="I14" s="83"/>
      <c r="J14" s="83" t="s">
        <v>206</v>
      </c>
      <c r="K14" s="83" t="s">
        <v>206</v>
      </c>
      <c r="L14" s="83" t="s">
        <v>207</v>
      </c>
      <c r="M14" s="83"/>
      <c r="N14" s="84"/>
    </row>
    <row r="15" ht="29" customHeight="1" spans="1:14">
      <c r="A15" s="85" t="s">
        <v>168</v>
      </c>
      <c r="B15" s="85">
        <f>C15-0.6</f>
        <v>60.2</v>
      </c>
      <c r="C15" s="85">
        <f>D15-1.2</f>
        <v>60.8</v>
      </c>
      <c r="D15" s="85">
        <v>62</v>
      </c>
      <c r="E15" s="85">
        <f>D15+1.2</f>
        <v>63.2</v>
      </c>
      <c r="F15" s="85">
        <f>E15+1.2</f>
        <v>64.4</v>
      </c>
      <c r="G15" s="85">
        <f t="shared" ref="G15:G19" si="5">F15+0.6</f>
        <v>65</v>
      </c>
      <c r="H15" s="63"/>
      <c r="I15" s="83"/>
      <c r="J15" s="83" t="s">
        <v>204</v>
      </c>
      <c r="K15" s="83" t="s">
        <v>208</v>
      </c>
      <c r="L15" s="83" t="s">
        <v>196</v>
      </c>
      <c r="M15" s="83"/>
      <c r="N15" s="84"/>
    </row>
    <row r="16" ht="29" customHeight="1" spans="1:14">
      <c r="A16" s="85" t="s">
        <v>170</v>
      </c>
      <c r="B16" s="85">
        <f>C16-0.8</f>
        <v>21.9</v>
      </c>
      <c r="C16" s="85">
        <f>D16-0.8</f>
        <v>22.7</v>
      </c>
      <c r="D16" s="85">
        <v>23.5</v>
      </c>
      <c r="E16" s="85">
        <f>D16+0.8</f>
        <v>24.3</v>
      </c>
      <c r="F16" s="85">
        <f>E16+0.8</f>
        <v>25.1</v>
      </c>
      <c r="G16" s="85">
        <f>F16+1.1</f>
        <v>26.2</v>
      </c>
      <c r="H16" s="63"/>
      <c r="I16" s="86"/>
      <c r="J16" s="86" t="s">
        <v>196</v>
      </c>
      <c r="K16" s="86" t="s">
        <v>196</v>
      </c>
      <c r="L16" s="86" t="s">
        <v>196</v>
      </c>
      <c r="M16" s="86"/>
      <c r="N16" s="173"/>
    </row>
    <row r="17" ht="29" customHeight="1" spans="1:14">
      <c r="A17" s="85" t="s">
        <v>171</v>
      </c>
      <c r="B17" s="85">
        <f>C17-0.6</f>
        <v>18.8</v>
      </c>
      <c r="C17" s="85">
        <f>D17-0.6</f>
        <v>19.4</v>
      </c>
      <c r="D17" s="85">
        <v>20</v>
      </c>
      <c r="E17" s="85">
        <f>D17+0.6</f>
        <v>20.6</v>
      </c>
      <c r="F17" s="85">
        <f>E17+0.6</f>
        <v>21.2</v>
      </c>
      <c r="G17" s="85">
        <f>F17+0.95</f>
        <v>22.15</v>
      </c>
      <c r="H17" s="63"/>
      <c r="I17" s="86"/>
      <c r="J17" s="86" t="s">
        <v>209</v>
      </c>
      <c r="K17" s="86" t="s">
        <v>198</v>
      </c>
      <c r="L17" s="86" t="s">
        <v>210</v>
      </c>
      <c r="M17" s="86"/>
      <c r="N17" s="174"/>
    </row>
    <row r="18" ht="29" customHeight="1" spans="1:14">
      <c r="A18" s="85" t="s">
        <v>172</v>
      </c>
      <c r="B18" s="85">
        <f>C18-0.4</f>
        <v>14.2</v>
      </c>
      <c r="C18" s="85">
        <f>D18-0.4</f>
        <v>14.6</v>
      </c>
      <c r="D18" s="85">
        <v>15</v>
      </c>
      <c r="E18" s="85">
        <f>D18+0.4</f>
        <v>15.4</v>
      </c>
      <c r="F18" s="85">
        <f>E18+0.4</f>
        <v>15.8</v>
      </c>
      <c r="G18" s="85">
        <f t="shared" si="5"/>
        <v>16.4</v>
      </c>
      <c r="H18" s="63"/>
      <c r="I18" s="83"/>
      <c r="J18" s="86" t="s">
        <v>196</v>
      </c>
      <c r="K18" s="86" t="s">
        <v>196</v>
      </c>
      <c r="L18" s="86" t="s">
        <v>196</v>
      </c>
      <c r="M18" s="83"/>
      <c r="N18" s="175"/>
    </row>
    <row r="19" ht="29" customHeight="1" spans="1:14">
      <c r="A19" s="85" t="s">
        <v>173</v>
      </c>
      <c r="B19" s="85">
        <f>C19-0.4</f>
        <v>11.7</v>
      </c>
      <c r="C19" s="85">
        <f>D19-0.4</f>
        <v>12.1</v>
      </c>
      <c r="D19" s="85">
        <v>12.5</v>
      </c>
      <c r="E19" s="85">
        <f>D19+0.4</f>
        <v>12.9</v>
      </c>
      <c r="F19" s="85">
        <f>E19+0.4</f>
        <v>13.3</v>
      </c>
      <c r="G19" s="85">
        <f t="shared" si="5"/>
        <v>13.9</v>
      </c>
      <c r="H19" s="63"/>
      <c r="I19" s="86"/>
      <c r="J19" s="86" t="s">
        <v>196</v>
      </c>
      <c r="K19" s="86" t="s">
        <v>196</v>
      </c>
      <c r="L19" s="86" t="s">
        <v>196</v>
      </c>
      <c r="M19" s="86"/>
      <c r="N19" s="174"/>
    </row>
    <row r="20" ht="29" customHeight="1" spans="1:14">
      <c r="A20" s="85" t="s">
        <v>174</v>
      </c>
      <c r="B20" s="85">
        <f>C20</f>
        <v>17</v>
      </c>
      <c r="C20" s="85">
        <f>D20-1</f>
        <v>17</v>
      </c>
      <c r="D20" s="85">
        <v>18</v>
      </c>
      <c r="E20" s="85">
        <f>D20</f>
        <v>18</v>
      </c>
      <c r="F20" s="85">
        <v>19</v>
      </c>
      <c r="G20" s="85">
        <f>F20</f>
        <v>19</v>
      </c>
      <c r="H20" s="63"/>
      <c r="I20" s="86"/>
      <c r="J20" s="86" t="s">
        <v>196</v>
      </c>
      <c r="K20" s="86" t="s">
        <v>204</v>
      </c>
      <c r="L20" s="86" t="s">
        <v>203</v>
      </c>
      <c r="M20" s="86"/>
      <c r="N20" s="174"/>
    </row>
    <row r="21" ht="29" customHeight="1" spans="1:14">
      <c r="A21" s="85" t="s">
        <v>176</v>
      </c>
      <c r="B21" s="85">
        <f>C21</f>
        <v>14</v>
      </c>
      <c r="C21" s="85">
        <f>D21-1</f>
        <v>14</v>
      </c>
      <c r="D21" s="85">
        <v>15</v>
      </c>
      <c r="E21" s="85">
        <f>D21</f>
        <v>15</v>
      </c>
      <c r="F21" s="85">
        <v>16</v>
      </c>
      <c r="G21" s="85">
        <f>F21</f>
        <v>16</v>
      </c>
      <c r="H21" s="63"/>
      <c r="I21" s="86"/>
      <c r="J21" s="86" t="s">
        <v>196</v>
      </c>
      <c r="K21" s="86" t="s">
        <v>196</v>
      </c>
      <c r="L21" s="86" t="s">
        <v>196</v>
      </c>
      <c r="M21" s="86"/>
      <c r="N21" s="174"/>
    </row>
    <row r="22" ht="15.6" spans="1:14">
      <c r="A22" s="77" t="s">
        <v>122</v>
      </c>
      <c r="D22" s="78"/>
      <c r="E22" s="78"/>
      <c r="F22" s="78"/>
      <c r="G22" s="78"/>
      <c r="H22" s="78"/>
      <c r="I22" s="78"/>
      <c r="J22" s="78"/>
      <c r="K22" s="78"/>
      <c r="L22" s="78"/>
      <c r="M22" s="78"/>
      <c r="N22" s="78"/>
    </row>
    <row r="23" ht="15.6" spans="1:14">
      <c r="A23" s="53" t="s">
        <v>211</v>
      </c>
      <c r="D23" s="78"/>
      <c r="E23" s="78"/>
      <c r="F23" s="78"/>
      <c r="G23" s="78"/>
      <c r="H23" s="78"/>
      <c r="I23" s="78"/>
      <c r="J23" s="78"/>
      <c r="K23" s="78"/>
      <c r="L23" s="78"/>
      <c r="M23" s="78"/>
      <c r="N23" s="78"/>
    </row>
    <row r="24" ht="15.6" spans="1:14">
      <c r="A24" s="78"/>
      <c r="B24" s="78"/>
      <c r="C24" s="78"/>
      <c r="D24" s="78"/>
      <c r="E24" s="78"/>
      <c r="F24" s="78"/>
      <c r="G24" s="78"/>
      <c r="H24" s="78"/>
      <c r="I24" s="77" t="s">
        <v>212</v>
      </c>
      <c r="J24" s="92"/>
      <c r="K24" s="77" t="s">
        <v>179</v>
      </c>
      <c r="L24" s="77"/>
      <c r="M24" s="77" t="s">
        <v>180</v>
      </c>
      <c r="N24" s="53" t="s">
        <v>139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1"/>
  </mergeCells>
  <pageMargins left="0.75" right="0.75" top="1" bottom="1" header="0.5" footer="0.5"/>
  <pageSetup paperSize="9" orientation="portrait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zoomScale="125" zoomScaleNormal="125" workbookViewId="0">
      <selection activeCell="L11" sqref="L11"/>
    </sheetView>
  </sheetViews>
  <sheetFormatPr defaultColWidth="10.1666666666667" defaultRowHeight="15.6"/>
  <cols>
    <col min="1" max="1" width="9.66666666666667" style="95" customWidth="1"/>
    <col min="2" max="2" width="11.1666666666667" style="95" customWidth="1"/>
    <col min="3" max="3" width="9.16666666666667" style="95" customWidth="1"/>
    <col min="4" max="4" width="9.5" style="95" customWidth="1"/>
    <col min="5" max="5" width="10.4" style="95" customWidth="1"/>
    <col min="6" max="6" width="10.3333333333333" style="95" customWidth="1"/>
    <col min="7" max="7" width="9.5" style="95" customWidth="1"/>
    <col min="8" max="8" width="9.16666666666667" style="95" customWidth="1"/>
    <col min="9" max="9" width="8.16666666666667" style="95" customWidth="1"/>
    <col min="10" max="10" width="10.5" style="95" customWidth="1"/>
    <col min="11" max="11" width="12.1666666666667" style="95" customWidth="1"/>
    <col min="12" max="16384" width="10.1666666666667" style="95"/>
  </cols>
  <sheetData>
    <row r="1" ht="26.55" spans="1:11">
      <c r="A1" s="96" t="s">
        <v>213</v>
      </c>
      <c r="B1" s="96"/>
      <c r="C1" s="96"/>
      <c r="D1" s="96"/>
      <c r="E1" s="96"/>
      <c r="F1" s="96"/>
      <c r="G1" s="96"/>
      <c r="H1" s="96"/>
      <c r="I1" s="96"/>
      <c r="J1" s="96"/>
      <c r="K1" s="96"/>
    </row>
    <row r="2" spans="1:11">
      <c r="A2" s="97" t="s">
        <v>53</v>
      </c>
      <c r="B2" s="98" t="str">
        <f>首期!B2</f>
        <v>路探者集团客户</v>
      </c>
      <c r="C2" s="98"/>
      <c r="D2" s="99" t="s">
        <v>62</v>
      </c>
      <c r="E2" s="100" t="str">
        <f>首期!B4</f>
        <v>TAEEFK91952 </v>
      </c>
      <c r="F2" s="101" t="s">
        <v>214</v>
      </c>
      <c r="G2" s="102" t="str">
        <f>首期!B5</f>
        <v>男式外套</v>
      </c>
      <c r="H2" s="102"/>
      <c r="I2" s="134" t="s">
        <v>57</v>
      </c>
      <c r="J2" s="102" t="str">
        <f>首期!I2</f>
        <v>大连新帛制衣有限公司</v>
      </c>
      <c r="K2" s="156"/>
    </row>
    <row r="3" spans="1:11">
      <c r="A3" s="103" t="s">
        <v>75</v>
      </c>
      <c r="B3" s="104">
        <v>928</v>
      </c>
      <c r="C3" s="104"/>
      <c r="D3" s="105" t="s">
        <v>215</v>
      </c>
      <c r="E3" s="106" t="s">
        <v>216</v>
      </c>
      <c r="F3" s="107"/>
      <c r="G3" s="108"/>
      <c r="H3" s="109" t="s">
        <v>217</v>
      </c>
      <c r="I3" s="109"/>
      <c r="J3" s="109"/>
      <c r="K3" s="157"/>
    </row>
    <row r="4" spans="1:11">
      <c r="A4" s="110" t="s">
        <v>72</v>
      </c>
      <c r="B4" s="111">
        <v>1</v>
      </c>
      <c r="C4" s="112">
        <v>8</v>
      </c>
      <c r="D4" s="113" t="s">
        <v>218</v>
      </c>
      <c r="E4" s="114"/>
      <c r="F4" s="114"/>
      <c r="G4" s="114"/>
      <c r="H4" s="113" t="s">
        <v>219</v>
      </c>
      <c r="I4" s="113"/>
      <c r="J4" s="127" t="s">
        <v>66</v>
      </c>
      <c r="K4" s="158" t="s">
        <v>67</v>
      </c>
    </row>
    <row r="5" spans="1:11">
      <c r="A5" s="110" t="s">
        <v>220</v>
      </c>
      <c r="B5" s="104">
        <v>1</v>
      </c>
      <c r="C5" s="104"/>
      <c r="D5" s="105" t="s">
        <v>221</v>
      </c>
      <c r="E5" s="105" t="s">
        <v>222</v>
      </c>
      <c r="F5" s="105" t="s">
        <v>223</v>
      </c>
      <c r="G5" s="105" t="s">
        <v>224</v>
      </c>
      <c r="H5" s="113" t="s">
        <v>225</v>
      </c>
      <c r="I5" s="113"/>
      <c r="J5" s="127" t="s">
        <v>66</v>
      </c>
      <c r="K5" s="158" t="s">
        <v>67</v>
      </c>
    </row>
    <row r="6" ht="16.35" spans="1:11">
      <c r="A6" s="115" t="s">
        <v>226</v>
      </c>
      <c r="B6" s="116">
        <v>80</v>
      </c>
      <c r="C6" s="116"/>
      <c r="D6" s="117" t="s">
        <v>227</v>
      </c>
      <c r="E6" s="118"/>
      <c r="F6" s="119">
        <v>928</v>
      </c>
      <c r="G6" s="118"/>
      <c r="H6" s="120" t="s">
        <v>228</v>
      </c>
      <c r="I6" s="120"/>
      <c r="J6" s="119" t="s">
        <v>66</v>
      </c>
      <c r="K6" s="159" t="s">
        <v>67</v>
      </c>
    </row>
    <row r="7" ht="16.35" spans="1:11">
      <c r="A7" s="121"/>
      <c r="B7" s="122"/>
      <c r="C7" s="122"/>
      <c r="D7" s="121"/>
      <c r="E7" s="122"/>
      <c r="F7" s="123"/>
      <c r="G7" s="121"/>
      <c r="H7" s="123"/>
      <c r="I7" s="122"/>
      <c r="J7" s="122"/>
      <c r="K7" s="122"/>
    </row>
    <row r="8" spans="1:11">
      <c r="A8" s="124" t="s">
        <v>229</v>
      </c>
      <c r="B8" s="101" t="s">
        <v>230</v>
      </c>
      <c r="C8" s="101" t="s">
        <v>231</v>
      </c>
      <c r="D8" s="101" t="s">
        <v>232</v>
      </c>
      <c r="E8" s="101" t="s">
        <v>233</v>
      </c>
      <c r="F8" s="101" t="s">
        <v>234</v>
      </c>
      <c r="G8" s="125" t="s">
        <v>235</v>
      </c>
      <c r="H8" s="126"/>
      <c r="I8" s="126"/>
      <c r="J8" s="126"/>
      <c r="K8" s="160"/>
    </row>
    <row r="9" spans="1:11">
      <c r="A9" s="110" t="s">
        <v>236</v>
      </c>
      <c r="B9" s="113"/>
      <c r="C9" s="127" t="s">
        <v>66</v>
      </c>
      <c r="D9" s="127" t="s">
        <v>67</v>
      </c>
      <c r="E9" s="105" t="s">
        <v>237</v>
      </c>
      <c r="F9" s="128" t="s">
        <v>238</v>
      </c>
      <c r="G9" s="129"/>
      <c r="H9" s="130"/>
      <c r="I9" s="130"/>
      <c r="J9" s="130"/>
      <c r="K9" s="161"/>
    </row>
    <row r="10" spans="1:11">
      <c r="A10" s="110" t="s">
        <v>239</v>
      </c>
      <c r="B10" s="113"/>
      <c r="C10" s="127" t="s">
        <v>66</v>
      </c>
      <c r="D10" s="127" t="s">
        <v>67</v>
      </c>
      <c r="E10" s="105" t="s">
        <v>240</v>
      </c>
      <c r="F10" s="128" t="s">
        <v>241</v>
      </c>
      <c r="G10" s="129" t="s">
        <v>242</v>
      </c>
      <c r="H10" s="130"/>
      <c r="I10" s="130"/>
      <c r="J10" s="130"/>
      <c r="K10" s="161"/>
    </row>
    <row r="11" spans="1:11">
      <c r="A11" s="131" t="s">
        <v>188</v>
      </c>
      <c r="B11" s="132"/>
      <c r="C11" s="132"/>
      <c r="D11" s="132"/>
      <c r="E11" s="132"/>
      <c r="F11" s="132"/>
      <c r="G11" s="132"/>
      <c r="H11" s="132"/>
      <c r="I11" s="132"/>
      <c r="J11" s="132"/>
      <c r="K11" s="162"/>
    </row>
    <row r="12" spans="1:11">
      <c r="A12" s="103" t="s">
        <v>88</v>
      </c>
      <c r="B12" s="127" t="s">
        <v>84</v>
      </c>
      <c r="C12" s="127" t="s">
        <v>85</v>
      </c>
      <c r="D12" s="128"/>
      <c r="E12" s="105" t="s">
        <v>86</v>
      </c>
      <c r="F12" s="127" t="s">
        <v>84</v>
      </c>
      <c r="G12" s="127" t="s">
        <v>85</v>
      </c>
      <c r="H12" s="127"/>
      <c r="I12" s="105" t="s">
        <v>243</v>
      </c>
      <c r="J12" s="127" t="s">
        <v>84</v>
      </c>
      <c r="K12" s="158" t="s">
        <v>85</v>
      </c>
    </row>
    <row r="13" spans="1:11">
      <c r="A13" s="103" t="s">
        <v>91</v>
      </c>
      <c r="B13" s="127" t="s">
        <v>84</v>
      </c>
      <c r="C13" s="127" t="s">
        <v>85</v>
      </c>
      <c r="D13" s="128"/>
      <c r="E13" s="105" t="s">
        <v>96</v>
      </c>
      <c r="F13" s="127" t="s">
        <v>84</v>
      </c>
      <c r="G13" s="127" t="s">
        <v>85</v>
      </c>
      <c r="H13" s="127"/>
      <c r="I13" s="105" t="s">
        <v>244</v>
      </c>
      <c r="J13" s="127" t="s">
        <v>84</v>
      </c>
      <c r="K13" s="158" t="s">
        <v>85</v>
      </c>
    </row>
    <row r="14" ht="16.35" spans="1:11">
      <c r="A14" s="115" t="s">
        <v>245</v>
      </c>
      <c r="B14" s="119" t="s">
        <v>84</v>
      </c>
      <c r="C14" s="119" t="s">
        <v>85</v>
      </c>
      <c r="D14" s="118"/>
      <c r="E14" s="117" t="s">
        <v>246</v>
      </c>
      <c r="F14" s="119" t="s">
        <v>84</v>
      </c>
      <c r="G14" s="119" t="s">
        <v>85</v>
      </c>
      <c r="H14" s="119"/>
      <c r="I14" s="117" t="s">
        <v>247</v>
      </c>
      <c r="J14" s="119" t="s">
        <v>84</v>
      </c>
      <c r="K14" s="159" t="s">
        <v>85</v>
      </c>
    </row>
    <row r="15" ht="16.35" spans="1:11">
      <c r="A15" s="121"/>
      <c r="B15" s="133"/>
      <c r="C15" s="133"/>
      <c r="D15" s="122"/>
      <c r="E15" s="121"/>
      <c r="F15" s="133"/>
      <c r="G15" s="133"/>
      <c r="H15" s="133"/>
      <c r="I15" s="121"/>
      <c r="J15" s="133"/>
      <c r="K15" s="133"/>
    </row>
    <row r="16" s="93" customFormat="1" spans="1:11">
      <c r="A16" s="97" t="s">
        <v>248</v>
      </c>
      <c r="B16" s="134"/>
      <c r="C16" s="134"/>
      <c r="D16" s="134"/>
      <c r="E16" s="134"/>
      <c r="F16" s="134"/>
      <c r="G16" s="134"/>
      <c r="H16" s="134"/>
      <c r="I16" s="134"/>
      <c r="J16" s="134"/>
      <c r="K16" s="163"/>
    </row>
    <row r="17" spans="1:11">
      <c r="A17" s="110" t="s">
        <v>249</v>
      </c>
      <c r="B17" s="113"/>
      <c r="C17" s="113"/>
      <c r="D17" s="113"/>
      <c r="E17" s="113"/>
      <c r="F17" s="113"/>
      <c r="G17" s="113"/>
      <c r="H17" s="113"/>
      <c r="I17" s="113"/>
      <c r="J17" s="113"/>
      <c r="K17" s="164"/>
    </row>
    <row r="18" spans="1:11">
      <c r="A18" s="110" t="s">
        <v>250</v>
      </c>
      <c r="B18" s="113"/>
      <c r="C18" s="113"/>
      <c r="D18" s="113"/>
      <c r="E18" s="113"/>
      <c r="F18" s="113"/>
      <c r="G18" s="113"/>
      <c r="H18" s="113"/>
      <c r="I18" s="113"/>
      <c r="J18" s="113"/>
      <c r="K18" s="164"/>
    </row>
    <row r="19" spans="1:11">
      <c r="A19" s="135" t="s">
        <v>251</v>
      </c>
      <c r="B19" s="127"/>
      <c r="C19" s="127"/>
      <c r="D19" s="127"/>
      <c r="E19" s="127"/>
      <c r="F19" s="127"/>
      <c r="G19" s="127"/>
      <c r="H19" s="127"/>
      <c r="I19" s="127"/>
      <c r="J19" s="127"/>
      <c r="K19" s="158"/>
    </row>
    <row r="20" spans="1:11">
      <c r="A20" s="136"/>
      <c r="B20" s="137"/>
      <c r="C20" s="137"/>
      <c r="D20" s="137"/>
      <c r="E20" s="137"/>
      <c r="F20" s="137"/>
      <c r="G20" s="137"/>
      <c r="H20" s="137"/>
      <c r="I20" s="137"/>
      <c r="J20" s="137"/>
      <c r="K20" s="165"/>
    </row>
    <row r="21" spans="1:11">
      <c r="A21" s="136"/>
      <c r="B21" s="137"/>
      <c r="C21" s="137"/>
      <c r="D21" s="137"/>
      <c r="E21" s="137"/>
      <c r="F21" s="137"/>
      <c r="G21" s="137"/>
      <c r="H21" s="137"/>
      <c r="I21" s="137"/>
      <c r="J21" s="137"/>
      <c r="K21" s="165"/>
    </row>
    <row r="22" spans="1:11">
      <c r="A22" s="136"/>
      <c r="B22" s="137"/>
      <c r="C22" s="137"/>
      <c r="D22" s="137"/>
      <c r="E22" s="137"/>
      <c r="F22" s="137"/>
      <c r="G22" s="137"/>
      <c r="H22" s="137"/>
      <c r="I22" s="137"/>
      <c r="J22" s="137"/>
      <c r="K22" s="165"/>
    </row>
    <row r="23" spans="1:11">
      <c r="A23" s="138"/>
      <c r="B23" s="139"/>
      <c r="C23" s="139"/>
      <c r="D23" s="139"/>
      <c r="E23" s="139"/>
      <c r="F23" s="139"/>
      <c r="G23" s="139"/>
      <c r="H23" s="139"/>
      <c r="I23" s="139"/>
      <c r="J23" s="139"/>
      <c r="K23" s="166"/>
    </row>
    <row r="24" spans="1:11">
      <c r="A24" s="110" t="s">
        <v>121</v>
      </c>
      <c r="B24" s="113"/>
      <c r="C24" s="127" t="s">
        <v>66</v>
      </c>
      <c r="D24" s="127" t="s">
        <v>67</v>
      </c>
      <c r="E24" s="109"/>
      <c r="F24" s="109"/>
      <c r="G24" s="109"/>
      <c r="H24" s="109"/>
      <c r="I24" s="109"/>
      <c r="J24" s="109"/>
      <c r="K24" s="157"/>
    </row>
    <row r="25" ht="16.35" spans="1:11">
      <c r="A25" s="140" t="s">
        <v>252</v>
      </c>
      <c r="B25" s="141"/>
      <c r="C25" s="141"/>
      <c r="D25" s="141"/>
      <c r="E25" s="141"/>
      <c r="F25" s="141"/>
      <c r="G25" s="141"/>
      <c r="H25" s="141"/>
      <c r="I25" s="141"/>
      <c r="J25" s="141"/>
      <c r="K25" s="167"/>
    </row>
    <row r="26" ht="16.35" spans="1:11">
      <c r="A26" s="142"/>
      <c r="B26" s="142"/>
      <c r="C26" s="142"/>
      <c r="D26" s="142"/>
      <c r="E26" s="142"/>
      <c r="F26" s="142"/>
      <c r="G26" s="142"/>
      <c r="H26" s="142"/>
      <c r="I26" s="142"/>
      <c r="J26" s="142"/>
      <c r="K26" s="142"/>
    </row>
    <row r="27" spans="1:11">
      <c r="A27" s="143" t="s">
        <v>253</v>
      </c>
      <c r="B27" s="126"/>
      <c r="C27" s="126"/>
      <c r="D27" s="126"/>
      <c r="E27" s="126"/>
      <c r="F27" s="126"/>
      <c r="G27" s="126"/>
      <c r="H27" s="126"/>
      <c r="I27" s="126"/>
      <c r="J27" s="126"/>
      <c r="K27" s="160"/>
    </row>
    <row r="28" spans="1:11">
      <c r="A28" s="144" t="s">
        <v>254</v>
      </c>
      <c r="B28" s="145"/>
      <c r="C28" s="145"/>
      <c r="D28" s="145"/>
      <c r="E28" s="145"/>
      <c r="F28" s="145"/>
      <c r="G28" s="145"/>
      <c r="H28" s="145"/>
      <c r="I28" s="145"/>
      <c r="J28" s="145"/>
      <c r="K28" s="168"/>
    </row>
    <row r="29" spans="1:11">
      <c r="A29" s="144" t="s">
        <v>255</v>
      </c>
      <c r="B29" s="145"/>
      <c r="C29" s="145"/>
      <c r="D29" s="145"/>
      <c r="E29" s="145"/>
      <c r="F29" s="145"/>
      <c r="G29" s="145"/>
      <c r="H29" s="145"/>
      <c r="I29" s="145"/>
      <c r="J29" s="145"/>
      <c r="K29" s="168"/>
    </row>
    <row r="30" spans="1:11">
      <c r="A30" s="144"/>
      <c r="B30" s="145"/>
      <c r="C30" s="145"/>
      <c r="D30" s="145"/>
      <c r="E30" s="145"/>
      <c r="F30" s="145"/>
      <c r="G30" s="145"/>
      <c r="H30" s="145"/>
      <c r="I30" s="145"/>
      <c r="J30" s="145"/>
      <c r="K30" s="168"/>
    </row>
    <row r="31" spans="1:11">
      <c r="A31" s="144"/>
      <c r="B31" s="145"/>
      <c r="C31" s="145"/>
      <c r="D31" s="145"/>
      <c r="E31" s="145"/>
      <c r="F31" s="145"/>
      <c r="G31" s="145"/>
      <c r="H31" s="145"/>
      <c r="I31" s="145"/>
      <c r="J31" s="145"/>
      <c r="K31" s="168"/>
    </row>
    <row r="32" spans="1:11">
      <c r="A32" s="144"/>
      <c r="B32" s="145"/>
      <c r="C32" s="145"/>
      <c r="D32" s="145"/>
      <c r="E32" s="145"/>
      <c r="F32" s="145"/>
      <c r="G32" s="145"/>
      <c r="H32" s="145"/>
      <c r="I32" s="145"/>
      <c r="J32" s="145"/>
      <c r="K32" s="168"/>
    </row>
    <row r="33" ht="23" customHeight="1" spans="1:11">
      <c r="A33" s="144"/>
      <c r="B33" s="145"/>
      <c r="C33" s="145"/>
      <c r="D33" s="145"/>
      <c r="E33" s="145"/>
      <c r="F33" s="145"/>
      <c r="G33" s="145"/>
      <c r="H33" s="145"/>
      <c r="I33" s="145"/>
      <c r="J33" s="145"/>
      <c r="K33" s="168"/>
    </row>
    <row r="34" ht="23" customHeight="1" spans="1:11">
      <c r="A34" s="136"/>
      <c r="B34" s="137"/>
      <c r="C34" s="137"/>
      <c r="D34" s="137"/>
      <c r="E34" s="137"/>
      <c r="F34" s="137"/>
      <c r="G34" s="137"/>
      <c r="H34" s="137"/>
      <c r="I34" s="137"/>
      <c r="J34" s="137"/>
      <c r="K34" s="165"/>
    </row>
    <row r="35" ht="23" customHeight="1" spans="1:11">
      <c r="A35" s="146"/>
      <c r="B35" s="137"/>
      <c r="C35" s="137"/>
      <c r="D35" s="137"/>
      <c r="E35" s="137"/>
      <c r="F35" s="137"/>
      <c r="G35" s="137"/>
      <c r="H35" s="137"/>
      <c r="I35" s="137"/>
      <c r="J35" s="137"/>
      <c r="K35" s="165"/>
    </row>
    <row r="36" ht="23" customHeight="1" spans="1:11">
      <c r="A36" s="147"/>
      <c r="B36" s="148"/>
      <c r="C36" s="148"/>
      <c r="D36" s="148"/>
      <c r="E36" s="148"/>
      <c r="F36" s="148"/>
      <c r="G36" s="148"/>
      <c r="H36" s="148"/>
      <c r="I36" s="148"/>
      <c r="J36" s="148"/>
      <c r="K36" s="169"/>
    </row>
    <row r="37" ht="18.75" customHeight="1" spans="1:11">
      <c r="A37" s="149" t="s">
        <v>256</v>
      </c>
      <c r="B37" s="150"/>
      <c r="C37" s="150"/>
      <c r="D37" s="150"/>
      <c r="E37" s="150"/>
      <c r="F37" s="150"/>
      <c r="G37" s="150"/>
      <c r="H37" s="150"/>
      <c r="I37" s="150"/>
      <c r="J37" s="150"/>
      <c r="K37" s="170"/>
    </row>
    <row r="38" s="94" customFormat="1" ht="18.75" customHeight="1" spans="1:11">
      <c r="A38" s="110" t="s">
        <v>257</v>
      </c>
      <c r="B38" s="113"/>
      <c r="C38" s="113"/>
      <c r="D38" s="109" t="s">
        <v>258</v>
      </c>
      <c r="E38" s="109"/>
      <c r="F38" s="151" t="s">
        <v>259</v>
      </c>
      <c r="G38" s="152"/>
      <c r="H38" s="113" t="s">
        <v>260</v>
      </c>
      <c r="I38" s="113"/>
      <c r="J38" s="113" t="s">
        <v>261</v>
      </c>
      <c r="K38" s="164"/>
    </row>
    <row r="39" ht="18.75" customHeight="1" spans="1:13">
      <c r="A39" s="110" t="s">
        <v>122</v>
      </c>
      <c r="B39" s="113" t="s">
        <v>262</v>
      </c>
      <c r="C39" s="113"/>
      <c r="D39" s="113"/>
      <c r="E39" s="113"/>
      <c r="F39" s="113"/>
      <c r="G39" s="113"/>
      <c r="H39" s="113"/>
      <c r="I39" s="113"/>
      <c r="J39" s="113"/>
      <c r="K39" s="164"/>
      <c r="M39" s="94"/>
    </row>
    <row r="40" ht="31" customHeight="1" spans="1:11">
      <c r="A40" s="110"/>
      <c r="B40" s="113"/>
      <c r="C40" s="113"/>
      <c r="D40" s="113"/>
      <c r="E40" s="113"/>
      <c r="F40" s="113"/>
      <c r="G40" s="113"/>
      <c r="H40" s="113"/>
      <c r="I40" s="113"/>
      <c r="J40" s="113"/>
      <c r="K40" s="164"/>
    </row>
    <row r="41" ht="18.75" customHeight="1" spans="1:11">
      <c r="A41" s="110"/>
      <c r="B41" s="113"/>
      <c r="C41" s="113"/>
      <c r="D41" s="113"/>
      <c r="E41" s="113"/>
      <c r="F41" s="113"/>
      <c r="G41" s="113"/>
      <c r="H41" s="113"/>
      <c r="I41" s="113"/>
      <c r="J41" s="113"/>
      <c r="K41" s="164"/>
    </row>
    <row r="42" ht="32" customHeight="1" spans="1:11">
      <c r="A42" s="115" t="s">
        <v>133</v>
      </c>
      <c r="B42" s="153" t="s">
        <v>263</v>
      </c>
      <c r="C42" s="153"/>
      <c r="D42" s="117" t="s">
        <v>264</v>
      </c>
      <c r="E42" s="118" t="s">
        <v>265</v>
      </c>
      <c r="F42" s="117" t="s">
        <v>136</v>
      </c>
      <c r="G42" s="154" t="s">
        <v>266</v>
      </c>
      <c r="H42" s="155" t="s">
        <v>138</v>
      </c>
      <c r="I42" s="155"/>
      <c r="J42" s="171" t="s">
        <v>139</v>
      </c>
      <c r="K42" s="172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F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464185</xdr:colOff>
                    <xdr:row>6</xdr:row>
                    <xdr:rowOff>173355</xdr:rowOff>
                  </from>
                  <to>
                    <xdr:col>2</xdr:col>
                    <xdr:colOff>24765</xdr:colOff>
                    <xdr:row>8</xdr:row>
                    <xdr:rowOff>74295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375920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407670</xdr:colOff>
                    <xdr:row>11</xdr:row>
                    <xdr:rowOff>159385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398145</xdr:colOff>
                    <xdr:row>12</xdr:row>
                    <xdr:rowOff>188595</xdr:rowOff>
                  </from>
                  <to>
                    <xdr:col>2</xdr:col>
                    <xdr:colOff>182245</xdr:colOff>
                    <xdr:row>14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412115</xdr:colOff>
                    <xdr:row>6</xdr:row>
                    <xdr:rowOff>152400</xdr:rowOff>
                  </from>
                  <to>
                    <xdr:col>3</xdr:col>
                    <xdr:colOff>122555</xdr:colOff>
                    <xdr:row>8</xdr:row>
                    <xdr:rowOff>57785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375285</xdr:colOff>
                    <xdr:row>8</xdr:row>
                    <xdr:rowOff>191770</xdr:rowOff>
                  </from>
                  <to>
                    <xdr:col>3</xdr:col>
                    <xdr:colOff>85725</xdr:colOff>
                    <xdr:row>10</xdr:row>
                    <xdr:rowOff>23495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6"/>
  <sheetViews>
    <sheetView workbookViewId="0">
      <selection activeCell="G11" sqref="G11"/>
    </sheetView>
  </sheetViews>
  <sheetFormatPr defaultColWidth="9" defaultRowHeight="26" customHeight="1"/>
  <cols>
    <col min="1" max="1" width="17.1666666666667" style="53" customWidth="1"/>
    <col min="2" max="7" width="9.33333333333333" style="53" customWidth="1"/>
    <col min="8" max="8" width="1.33333333333333" style="53" customWidth="1"/>
    <col min="9" max="9" width="16.5" style="53" customWidth="1"/>
    <col min="10" max="10" width="17" style="53" customWidth="1"/>
    <col min="11" max="11" width="18.5" style="53" customWidth="1"/>
    <col min="12" max="12" width="16.6666666666667" style="53" customWidth="1"/>
    <col min="13" max="13" width="14.1666666666667" style="53" customWidth="1"/>
    <col min="14" max="14" width="16.3333333333333" style="53" customWidth="1"/>
    <col min="15" max="16384" width="9" style="53"/>
  </cols>
  <sheetData>
    <row r="1" ht="30" customHeight="1" spans="1:14">
      <c r="A1" s="54" t="s">
        <v>142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</row>
    <row r="2" ht="29" customHeight="1" spans="1:14">
      <c r="A2" s="56" t="s">
        <v>62</v>
      </c>
      <c r="B2" s="57" t="str">
        <f>'验货尺寸表 '!B2</f>
        <v>TAEEFK91952 </v>
      </c>
      <c r="C2" s="57"/>
      <c r="D2" s="58" t="s">
        <v>68</v>
      </c>
      <c r="E2" s="59" t="str">
        <f>'验货尺寸表 '!E2</f>
        <v>男式外套</v>
      </c>
      <c r="F2" s="59"/>
      <c r="G2" s="59"/>
      <c r="H2" s="60"/>
      <c r="I2" s="79" t="s">
        <v>57</v>
      </c>
      <c r="J2" s="57" t="str">
        <f>'验货尺寸表 '!J2</f>
        <v>大连新帛制衣有限公司</v>
      </c>
      <c r="K2" s="57"/>
      <c r="L2" s="57"/>
      <c r="M2" s="57"/>
      <c r="N2" s="80"/>
    </row>
    <row r="3" ht="29" customHeight="1" spans="1:14">
      <c r="A3" s="61" t="s">
        <v>143</v>
      </c>
      <c r="B3" s="62" t="s">
        <v>144</v>
      </c>
      <c r="C3" s="62"/>
      <c r="D3" s="62"/>
      <c r="E3" s="62"/>
      <c r="F3" s="62"/>
      <c r="G3" s="62"/>
      <c r="H3" s="63"/>
      <c r="I3" s="81" t="s">
        <v>145</v>
      </c>
      <c r="J3" s="81"/>
      <c r="K3" s="81"/>
      <c r="L3" s="81"/>
      <c r="M3" s="81"/>
      <c r="N3" s="82"/>
    </row>
    <row r="4" ht="29" customHeight="1" spans="1:14">
      <c r="A4" s="61"/>
      <c r="B4" s="64" t="s">
        <v>109</v>
      </c>
      <c r="C4" s="64" t="s">
        <v>110</v>
      </c>
      <c r="D4" s="64" t="s">
        <v>111</v>
      </c>
      <c r="E4" s="64" t="s">
        <v>112</v>
      </c>
      <c r="F4" s="64" t="s">
        <v>113</v>
      </c>
      <c r="G4" s="64" t="s">
        <v>114</v>
      </c>
      <c r="H4" s="63"/>
      <c r="I4" s="64" t="s">
        <v>109</v>
      </c>
      <c r="J4" s="64" t="s">
        <v>110</v>
      </c>
      <c r="K4" s="64" t="s">
        <v>111</v>
      </c>
      <c r="L4" s="64" t="s">
        <v>112</v>
      </c>
      <c r="M4" s="64" t="s">
        <v>113</v>
      </c>
      <c r="N4" s="64" t="s">
        <v>114</v>
      </c>
    </row>
    <row r="5" ht="29" customHeight="1" spans="1:14">
      <c r="A5" s="61"/>
      <c r="B5" s="64" t="s">
        <v>148</v>
      </c>
      <c r="C5" s="64" t="s">
        <v>149</v>
      </c>
      <c r="D5" s="64" t="s">
        <v>150</v>
      </c>
      <c r="E5" s="64" t="s">
        <v>151</v>
      </c>
      <c r="F5" s="64" t="s">
        <v>152</v>
      </c>
      <c r="G5" s="64" t="s">
        <v>153</v>
      </c>
      <c r="H5" s="63"/>
      <c r="I5" s="64" t="s">
        <v>148</v>
      </c>
      <c r="J5" s="64" t="s">
        <v>149</v>
      </c>
      <c r="K5" s="64" t="s">
        <v>150</v>
      </c>
      <c r="L5" s="64" t="s">
        <v>151</v>
      </c>
      <c r="M5" s="64" t="s">
        <v>152</v>
      </c>
      <c r="N5" s="64" t="s">
        <v>153</v>
      </c>
    </row>
    <row r="6" ht="29" customHeight="1" spans="1:14">
      <c r="A6" s="65" t="s">
        <v>155</v>
      </c>
      <c r="B6" s="66">
        <f>C6-1</f>
        <v>66</v>
      </c>
      <c r="C6" s="66">
        <f>D6-2</f>
        <v>67</v>
      </c>
      <c r="D6" s="66">
        <v>69</v>
      </c>
      <c r="E6" s="66">
        <f>D6+2</f>
        <v>71</v>
      </c>
      <c r="F6" s="66">
        <f>E6+2</f>
        <v>73</v>
      </c>
      <c r="G6" s="66">
        <f>F6+1</f>
        <v>74</v>
      </c>
      <c r="H6" s="63"/>
      <c r="I6" s="83" t="s">
        <v>198</v>
      </c>
      <c r="J6" s="83" t="s">
        <v>267</v>
      </c>
      <c r="K6" s="83" t="s">
        <v>203</v>
      </c>
      <c r="L6" s="83" t="s">
        <v>200</v>
      </c>
      <c r="M6" s="83" t="s">
        <v>203</v>
      </c>
      <c r="N6" s="84" t="s">
        <v>196</v>
      </c>
    </row>
    <row r="7" ht="29" customHeight="1" spans="1:14">
      <c r="A7" s="65" t="s">
        <v>157</v>
      </c>
      <c r="B7" s="66">
        <f>C7-1</f>
        <v>58</v>
      </c>
      <c r="C7" s="66">
        <f>D7-2</f>
        <v>59</v>
      </c>
      <c r="D7" s="66">
        <v>61</v>
      </c>
      <c r="E7" s="66">
        <f>D7+2</f>
        <v>63</v>
      </c>
      <c r="F7" s="66">
        <f>E7+2</f>
        <v>65</v>
      </c>
      <c r="G7" s="66">
        <f>F7+1</f>
        <v>66</v>
      </c>
      <c r="H7" s="63"/>
      <c r="I7" s="83" t="s">
        <v>196</v>
      </c>
      <c r="J7" s="83" t="s">
        <v>196</v>
      </c>
      <c r="K7" s="83" t="s">
        <v>198</v>
      </c>
      <c r="L7" s="83" t="s">
        <v>268</v>
      </c>
      <c r="M7" s="85" t="s">
        <v>196</v>
      </c>
      <c r="N7" s="84" t="s">
        <v>196</v>
      </c>
    </row>
    <row r="8" ht="29" customHeight="1" spans="1:14">
      <c r="A8" s="65" t="s">
        <v>159</v>
      </c>
      <c r="B8" s="66">
        <f t="shared" ref="B8:B10" si="0">C8-4</f>
        <v>108</v>
      </c>
      <c r="C8" s="66">
        <f t="shared" ref="C8:C10" si="1">D8-4</f>
        <v>112</v>
      </c>
      <c r="D8" s="66">
        <v>116</v>
      </c>
      <c r="E8" s="66">
        <f t="shared" ref="E8:E10" si="2">D8+4</f>
        <v>120</v>
      </c>
      <c r="F8" s="66">
        <f>E8+4</f>
        <v>124</v>
      </c>
      <c r="G8" s="66">
        <f t="shared" ref="G8:G10" si="3">F8+6</f>
        <v>130</v>
      </c>
      <c r="H8" s="63"/>
      <c r="I8" s="83" t="s">
        <v>206</v>
      </c>
      <c r="J8" s="83" t="s">
        <v>200</v>
      </c>
      <c r="K8" s="83" t="s">
        <v>269</v>
      </c>
      <c r="L8" s="83" t="s">
        <v>200</v>
      </c>
      <c r="M8" s="85" t="s">
        <v>208</v>
      </c>
      <c r="N8" s="84" t="s">
        <v>270</v>
      </c>
    </row>
    <row r="9" ht="29" customHeight="1" spans="1:14">
      <c r="A9" s="65" t="s">
        <v>160</v>
      </c>
      <c r="B9" s="66">
        <f t="shared" si="0"/>
        <v>102</v>
      </c>
      <c r="C9" s="66">
        <f t="shared" si="1"/>
        <v>106</v>
      </c>
      <c r="D9" s="66">
        <v>110</v>
      </c>
      <c r="E9" s="66">
        <f t="shared" si="2"/>
        <v>114</v>
      </c>
      <c r="F9" s="66">
        <f>E9+5</f>
        <v>119</v>
      </c>
      <c r="G9" s="66">
        <f t="shared" si="3"/>
        <v>125</v>
      </c>
      <c r="H9" s="63"/>
      <c r="I9" s="83" t="s">
        <v>196</v>
      </c>
      <c r="J9" s="83" t="s">
        <v>196</v>
      </c>
      <c r="K9" s="83" t="s">
        <v>196</v>
      </c>
      <c r="L9" s="83" t="s">
        <v>201</v>
      </c>
      <c r="M9" s="85" t="s">
        <v>271</v>
      </c>
      <c r="N9" s="84" t="s">
        <v>272</v>
      </c>
    </row>
    <row r="10" ht="29" customHeight="1" spans="1:14">
      <c r="A10" s="65" t="s">
        <v>161</v>
      </c>
      <c r="B10" s="66">
        <f t="shared" si="0"/>
        <v>100</v>
      </c>
      <c r="C10" s="66">
        <f t="shared" si="1"/>
        <v>104</v>
      </c>
      <c r="D10" s="66">
        <v>108</v>
      </c>
      <c r="E10" s="66">
        <f t="shared" si="2"/>
        <v>112</v>
      </c>
      <c r="F10" s="66">
        <f>E10+5</f>
        <v>117</v>
      </c>
      <c r="G10" s="66">
        <f t="shared" si="3"/>
        <v>123</v>
      </c>
      <c r="H10" s="63"/>
      <c r="I10" s="83" t="s">
        <v>272</v>
      </c>
      <c r="J10" s="83" t="s">
        <v>196</v>
      </c>
      <c r="K10" s="83" t="s">
        <v>200</v>
      </c>
      <c r="L10" s="83" t="s">
        <v>201</v>
      </c>
      <c r="M10" s="84" t="s">
        <v>273</v>
      </c>
      <c r="N10" s="84" t="s">
        <v>273</v>
      </c>
    </row>
    <row r="11" ht="29" customHeight="1" spans="1:14">
      <c r="A11" s="65" t="s">
        <v>162</v>
      </c>
      <c r="B11" s="66">
        <f>C11-1.2</f>
        <v>47.6</v>
      </c>
      <c r="C11" s="66">
        <f>D11-1.2</f>
        <v>48.8</v>
      </c>
      <c r="D11" s="66">
        <v>50</v>
      </c>
      <c r="E11" s="66">
        <f>D11+1.2</f>
        <v>51.2</v>
      </c>
      <c r="F11" s="66">
        <f>E11+1.2</f>
        <v>52.4</v>
      </c>
      <c r="G11" s="66">
        <f>F11+1.4</f>
        <v>53.8</v>
      </c>
      <c r="H11" s="63"/>
      <c r="I11" s="83" t="s">
        <v>274</v>
      </c>
      <c r="J11" s="83" t="s">
        <v>198</v>
      </c>
      <c r="K11" s="83" t="s">
        <v>198</v>
      </c>
      <c r="L11" s="83" t="s">
        <v>203</v>
      </c>
      <c r="M11" s="85" t="s">
        <v>275</v>
      </c>
      <c r="N11" s="84" t="s">
        <v>198</v>
      </c>
    </row>
    <row r="12" ht="29" customHeight="1" spans="1:14">
      <c r="A12" s="65" t="s">
        <v>164</v>
      </c>
      <c r="B12" s="66">
        <f>C12</f>
        <v>7.6</v>
      </c>
      <c r="C12" s="66">
        <f>D12</f>
        <v>7.6</v>
      </c>
      <c r="D12" s="66">
        <v>7.6</v>
      </c>
      <c r="E12" s="66">
        <f t="shared" ref="E12:G12" si="4">D12</f>
        <v>7.6</v>
      </c>
      <c r="F12" s="66">
        <f t="shared" si="4"/>
        <v>7.6</v>
      </c>
      <c r="G12" s="66">
        <f t="shared" si="4"/>
        <v>7.6</v>
      </c>
      <c r="H12" s="63"/>
      <c r="I12" s="83" t="s">
        <v>196</v>
      </c>
      <c r="J12" s="83" t="s">
        <v>196</v>
      </c>
      <c r="K12" s="83" t="s">
        <v>204</v>
      </c>
      <c r="L12" s="83" t="s">
        <v>196</v>
      </c>
      <c r="M12" s="85" t="s">
        <v>276</v>
      </c>
      <c r="N12" s="84" t="s">
        <v>277</v>
      </c>
    </row>
    <row r="13" ht="29" customHeight="1" spans="1:14">
      <c r="A13" s="65" t="s">
        <v>166</v>
      </c>
      <c r="B13" s="66">
        <v>8.3</v>
      </c>
      <c r="C13" s="66">
        <v>8.3</v>
      </c>
      <c r="D13" s="66">
        <v>8.3</v>
      </c>
      <c r="E13" s="66">
        <v>8.3</v>
      </c>
      <c r="F13" s="66">
        <v>8.3</v>
      </c>
      <c r="G13" s="66">
        <v>8.3</v>
      </c>
      <c r="H13" s="63"/>
      <c r="I13" s="83" t="s">
        <v>196</v>
      </c>
      <c r="J13" s="83" t="s">
        <v>196</v>
      </c>
      <c r="K13" s="83" t="s">
        <v>205</v>
      </c>
      <c r="L13" s="83" t="s">
        <v>196</v>
      </c>
      <c r="M13" s="85" t="s">
        <v>276</v>
      </c>
      <c r="N13" s="84" t="s">
        <v>205</v>
      </c>
    </row>
    <row r="14" ht="29" customHeight="1" spans="1:14">
      <c r="A14" s="65" t="s">
        <v>167</v>
      </c>
      <c r="B14" s="66">
        <f>C14-1</f>
        <v>47</v>
      </c>
      <c r="C14" s="66">
        <f>D14-1</f>
        <v>48</v>
      </c>
      <c r="D14" s="66">
        <v>49</v>
      </c>
      <c r="E14" s="66">
        <f>D14+1</f>
        <v>50</v>
      </c>
      <c r="F14" s="66">
        <f>E14+1</f>
        <v>51</v>
      </c>
      <c r="G14" s="66">
        <f>F14+1.5</f>
        <v>52.5</v>
      </c>
      <c r="H14" s="63"/>
      <c r="I14" s="83" t="s">
        <v>196</v>
      </c>
      <c r="J14" s="83" t="s">
        <v>206</v>
      </c>
      <c r="K14" s="83" t="s">
        <v>206</v>
      </c>
      <c r="L14" s="83" t="s">
        <v>207</v>
      </c>
      <c r="M14" s="83" t="s">
        <v>273</v>
      </c>
      <c r="N14" s="84" t="s">
        <v>207</v>
      </c>
    </row>
    <row r="15" ht="29" customHeight="1" spans="1:14">
      <c r="A15" s="65" t="s">
        <v>168</v>
      </c>
      <c r="B15" s="66">
        <f>C15-0.6</f>
        <v>60.2</v>
      </c>
      <c r="C15" s="66">
        <f>D15-1.2</f>
        <v>60.8</v>
      </c>
      <c r="D15" s="66">
        <v>62</v>
      </c>
      <c r="E15" s="66">
        <f>D15+1.2</f>
        <v>63.2</v>
      </c>
      <c r="F15" s="66">
        <f>E15+1.2</f>
        <v>64.4</v>
      </c>
      <c r="G15" s="66">
        <f t="shared" ref="G15:G19" si="5">F15+0.6</f>
        <v>65</v>
      </c>
      <c r="H15" s="63"/>
      <c r="I15" s="86" t="s">
        <v>196</v>
      </c>
      <c r="J15" s="83" t="s">
        <v>204</v>
      </c>
      <c r="K15" s="83" t="s">
        <v>208</v>
      </c>
      <c r="L15" s="83" t="s">
        <v>196</v>
      </c>
      <c r="M15" s="86" t="s">
        <v>272</v>
      </c>
      <c r="N15" s="86" t="s">
        <v>200</v>
      </c>
    </row>
    <row r="16" ht="29" customHeight="1" spans="1:14">
      <c r="A16" s="65" t="s">
        <v>170</v>
      </c>
      <c r="B16" s="66">
        <f>C16-0.8</f>
        <v>21.9</v>
      </c>
      <c r="C16" s="66">
        <f>D16-0.8</f>
        <v>22.7</v>
      </c>
      <c r="D16" s="66">
        <v>23.5</v>
      </c>
      <c r="E16" s="66">
        <f>D16+0.8</f>
        <v>24.3</v>
      </c>
      <c r="F16" s="66">
        <f>E16+0.8</f>
        <v>25.1</v>
      </c>
      <c r="G16" s="66">
        <f>F16+1.1</f>
        <v>26.2</v>
      </c>
      <c r="H16" s="63"/>
      <c r="I16" s="86" t="s">
        <v>278</v>
      </c>
      <c r="J16" s="86" t="s">
        <v>196</v>
      </c>
      <c r="K16" s="86" t="s">
        <v>196</v>
      </c>
      <c r="L16" s="86" t="s">
        <v>196</v>
      </c>
      <c r="M16" s="86" t="s">
        <v>196</v>
      </c>
      <c r="N16" s="86" t="s">
        <v>278</v>
      </c>
    </row>
    <row r="17" ht="29" customHeight="1" spans="1:14">
      <c r="A17" s="65" t="s">
        <v>171</v>
      </c>
      <c r="B17" s="66">
        <f>C17-0.6</f>
        <v>18.8</v>
      </c>
      <c r="C17" s="66">
        <f>D17-0.6</f>
        <v>19.4</v>
      </c>
      <c r="D17" s="66">
        <v>20</v>
      </c>
      <c r="E17" s="66">
        <f>D17+0.6</f>
        <v>20.6</v>
      </c>
      <c r="F17" s="66">
        <f>E17+0.6</f>
        <v>21.2</v>
      </c>
      <c r="G17" s="66">
        <f>F17+0.95</f>
        <v>22.15</v>
      </c>
      <c r="H17" s="63"/>
      <c r="I17" s="83" t="s">
        <v>274</v>
      </c>
      <c r="J17" s="86" t="s">
        <v>209</v>
      </c>
      <c r="K17" s="86" t="s">
        <v>198</v>
      </c>
      <c r="L17" s="86" t="s">
        <v>279</v>
      </c>
      <c r="M17" s="83" t="s">
        <v>196</v>
      </c>
      <c r="N17" s="83" t="s">
        <v>280</v>
      </c>
    </row>
    <row r="18" ht="29" customHeight="1" spans="1:14">
      <c r="A18" s="65" t="s">
        <v>172</v>
      </c>
      <c r="B18" s="66">
        <f>C18-0.4</f>
        <v>14.2</v>
      </c>
      <c r="C18" s="66">
        <f>D18-0.4</f>
        <v>14.6</v>
      </c>
      <c r="D18" s="66">
        <v>15</v>
      </c>
      <c r="E18" s="66">
        <f>D18+0.4</f>
        <v>15.4</v>
      </c>
      <c r="F18" s="66">
        <f>E18+0.4</f>
        <v>15.8</v>
      </c>
      <c r="G18" s="66">
        <f t="shared" si="5"/>
        <v>16.4</v>
      </c>
      <c r="H18" s="63"/>
      <c r="I18" s="86" t="s">
        <v>196</v>
      </c>
      <c r="J18" s="86" t="s">
        <v>196</v>
      </c>
      <c r="K18" s="86" t="s">
        <v>196</v>
      </c>
      <c r="L18" s="86" t="s">
        <v>196</v>
      </c>
      <c r="M18" s="86" t="s">
        <v>281</v>
      </c>
      <c r="N18" s="86" t="s">
        <v>196</v>
      </c>
    </row>
    <row r="19" ht="29" customHeight="1" spans="1:14">
      <c r="A19" s="65" t="s">
        <v>173</v>
      </c>
      <c r="B19" s="66">
        <f>C19-0.4</f>
        <v>11.7</v>
      </c>
      <c r="C19" s="66">
        <f>D19-0.4</f>
        <v>12.1</v>
      </c>
      <c r="D19" s="66">
        <v>12.5</v>
      </c>
      <c r="E19" s="66">
        <f>D19+0.4</f>
        <v>12.9</v>
      </c>
      <c r="F19" s="66">
        <f>E19+0.4</f>
        <v>13.3</v>
      </c>
      <c r="G19" s="66">
        <f t="shared" si="5"/>
        <v>13.9</v>
      </c>
      <c r="H19" s="63"/>
      <c r="I19" s="86" t="s">
        <v>281</v>
      </c>
      <c r="J19" s="86" t="s">
        <v>196</v>
      </c>
      <c r="K19" s="86" t="s">
        <v>196</v>
      </c>
      <c r="L19" s="86" t="s">
        <v>196</v>
      </c>
      <c r="M19" s="86" t="s">
        <v>196</v>
      </c>
      <c r="N19" s="86" t="s">
        <v>196</v>
      </c>
    </row>
    <row r="20" ht="29" customHeight="1" spans="1:14">
      <c r="A20" s="65" t="s">
        <v>174</v>
      </c>
      <c r="B20" s="66">
        <f>C20</f>
        <v>17</v>
      </c>
      <c r="C20" s="66">
        <f>D20-1</f>
        <v>17</v>
      </c>
      <c r="D20" s="66">
        <v>18</v>
      </c>
      <c r="E20" s="66">
        <f>D20</f>
        <v>18</v>
      </c>
      <c r="F20" s="66">
        <v>19</v>
      </c>
      <c r="G20" s="66">
        <f>F20</f>
        <v>19</v>
      </c>
      <c r="H20" s="63"/>
      <c r="I20" s="86" t="s">
        <v>196</v>
      </c>
      <c r="J20" s="86" t="s">
        <v>196</v>
      </c>
      <c r="K20" s="86" t="s">
        <v>204</v>
      </c>
      <c r="L20" s="86" t="s">
        <v>282</v>
      </c>
      <c r="M20" s="86" t="s">
        <v>204</v>
      </c>
      <c r="N20" s="86" t="s">
        <v>196</v>
      </c>
    </row>
    <row r="21" ht="29" customHeight="1" spans="1:14">
      <c r="A21" s="65" t="s">
        <v>176</v>
      </c>
      <c r="B21" s="66">
        <f>C21</f>
        <v>14</v>
      </c>
      <c r="C21" s="66">
        <f>D21-1</f>
        <v>14</v>
      </c>
      <c r="D21" s="66">
        <v>15</v>
      </c>
      <c r="E21" s="66">
        <f>D21</f>
        <v>15</v>
      </c>
      <c r="F21" s="66">
        <v>16</v>
      </c>
      <c r="G21" s="66">
        <f>F21</f>
        <v>16</v>
      </c>
      <c r="H21" s="63"/>
      <c r="I21" s="86" t="s">
        <v>207</v>
      </c>
      <c r="J21" s="86" t="s">
        <v>196</v>
      </c>
      <c r="K21" s="86" t="s">
        <v>267</v>
      </c>
      <c r="L21" s="86" t="s">
        <v>196</v>
      </c>
      <c r="M21" s="86" t="s">
        <v>267</v>
      </c>
      <c r="N21" s="86" t="s">
        <v>196</v>
      </c>
    </row>
    <row r="22" ht="29" customHeight="1" spans="1:14">
      <c r="A22" s="67"/>
      <c r="B22" s="68"/>
      <c r="C22" s="69"/>
      <c r="D22" s="69"/>
      <c r="E22" s="69"/>
      <c r="F22" s="69"/>
      <c r="G22" s="70"/>
      <c r="H22" s="63"/>
      <c r="I22" s="86"/>
      <c r="J22" s="86"/>
      <c r="K22" s="86"/>
      <c r="L22" s="86"/>
      <c r="M22" s="86"/>
      <c r="N22" s="87"/>
    </row>
    <row r="23" ht="29" customHeight="1" spans="1:14">
      <c r="A23" s="71"/>
      <c r="B23" s="72"/>
      <c r="C23" s="73"/>
      <c r="D23" s="73"/>
      <c r="E23" s="74"/>
      <c r="F23" s="74"/>
      <c r="G23" s="75"/>
      <c r="H23" s="76"/>
      <c r="I23" s="88"/>
      <c r="J23" s="89"/>
      <c r="K23" s="90"/>
      <c r="L23" s="89"/>
      <c r="M23" s="89"/>
      <c r="N23" s="91"/>
    </row>
    <row r="24" ht="16.35" spans="1:14">
      <c r="A24" s="77" t="s">
        <v>122</v>
      </c>
      <c r="D24" s="78"/>
      <c r="E24" s="78"/>
      <c r="F24" s="78"/>
      <c r="G24" s="78"/>
      <c r="H24" s="78"/>
      <c r="I24" s="78"/>
      <c r="J24" s="78"/>
      <c r="K24" s="78"/>
      <c r="L24" s="78"/>
      <c r="M24" s="78"/>
      <c r="N24" s="78"/>
    </row>
    <row r="25" ht="15.6" spans="1:14">
      <c r="A25" s="53" t="s">
        <v>283</v>
      </c>
      <c r="D25" s="78"/>
      <c r="E25" s="78"/>
      <c r="F25" s="78"/>
      <c r="G25" s="78"/>
      <c r="H25" s="78"/>
      <c r="I25" s="78"/>
      <c r="J25" s="78"/>
      <c r="K25" s="78"/>
      <c r="L25" s="78"/>
      <c r="M25" s="78"/>
      <c r="N25" s="78"/>
    </row>
    <row r="26" ht="15.6" spans="1:14">
      <c r="A26" s="78"/>
      <c r="B26" s="78"/>
      <c r="C26" s="78"/>
      <c r="D26" s="78"/>
      <c r="E26" s="78"/>
      <c r="F26" s="78"/>
      <c r="G26" s="78"/>
      <c r="H26" s="78"/>
      <c r="I26" s="77" t="s">
        <v>284</v>
      </c>
      <c r="J26" s="92"/>
      <c r="K26" s="77" t="s">
        <v>179</v>
      </c>
      <c r="L26" s="77"/>
      <c r="M26" s="77" t="s">
        <v>180</v>
      </c>
      <c r="N26" s="53" t="s">
        <v>139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3"/>
  </mergeCells>
  <pageMargins left="0.75" right="0.75" top="1" bottom="1" header="0.5" footer="0.5"/>
  <pageSetup paperSize="9" orientation="portrait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zoomScale="125" zoomScaleNormal="125" topLeftCell="A4" workbookViewId="0">
      <selection activeCell="A4" sqref="A4:O8"/>
    </sheetView>
  </sheetViews>
  <sheetFormatPr defaultColWidth="9" defaultRowHeight="15.6"/>
  <cols>
    <col min="1" max="1" width="7" customWidth="1"/>
    <col min="2" max="2" width="12.1666666666667" customWidth="1"/>
    <col min="3" max="3" width="12.8333333333333" customWidth="1"/>
    <col min="4" max="4" width="9.16666666666667" customWidth="1"/>
    <col min="5" max="5" width="14.3333333333333" customWidth="1"/>
    <col min="6" max="6" width="11.3333333333333" customWidth="1"/>
    <col min="7" max="7" width="8" customWidth="1"/>
    <col min="8" max="8" width="11.6666666666667" customWidth="1"/>
    <col min="9" max="12" width="10" customWidth="1"/>
    <col min="13" max="14" width="9.16666666666667" customWidth="1"/>
    <col min="15" max="15" width="10.6666666666667" customWidth="1"/>
  </cols>
  <sheetData>
    <row r="1" ht="28.2" spans="1:15">
      <c r="A1" s="3" t="s">
        <v>285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spans="1:15">
      <c r="A2" s="4" t="s">
        <v>286</v>
      </c>
      <c r="B2" s="5" t="s">
        <v>287</v>
      </c>
      <c r="C2" s="5" t="s">
        <v>288</v>
      </c>
      <c r="D2" s="5" t="s">
        <v>289</v>
      </c>
      <c r="E2" s="5" t="s">
        <v>290</v>
      </c>
      <c r="F2" s="5" t="s">
        <v>291</v>
      </c>
      <c r="G2" s="5" t="s">
        <v>292</v>
      </c>
      <c r="H2" s="5" t="s">
        <v>293</v>
      </c>
      <c r="I2" s="4" t="s">
        <v>294</v>
      </c>
      <c r="J2" s="4" t="s">
        <v>295</v>
      </c>
      <c r="K2" s="4" t="s">
        <v>296</v>
      </c>
      <c r="L2" s="4" t="s">
        <v>297</v>
      </c>
      <c r="M2" s="4" t="s">
        <v>298</v>
      </c>
      <c r="N2" s="5" t="s">
        <v>299</v>
      </c>
      <c r="O2" s="5" t="s">
        <v>300</v>
      </c>
    </row>
    <row r="3" s="1" customFormat="1" spans="1:15">
      <c r="A3" s="5"/>
      <c r="B3" s="28"/>
      <c r="C3" s="28"/>
      <c r="D3" s="28"/>
      <c r="E3" s="28"/>
      <c r="F3" s="28"/>
      <c r="G3" s="28"/>
      <c r="H3" s="28"/>
      <c r="I3" s="5" t="s">
        <v>301</v>
      </c>
      <c r="J3" s="5" t="s">
        <v>301</v>
      </c>
      <c r="K3" s="5" t="s">
        <v>301</v>
      </c>
      <c r="L3" s="5" t="s">
        <v>301</v>
      </c>
      <c r="M3" s="5" t="s">
        <v>301</v>
      </c>
      <c r="N3" s="28"/>
      <c r="O3" s="28"/>
    </row>
    <row r="4" s="47" customFormat="1" ht="46.8" spans="1:15">
      <c r="A4" s="49">
        <v>1</v>
      </c>
      <c r="B4" s="50" t="s">
        <v>302</v>
      </c>
      <c r="C4" s="49" t="s">
        <v>303</v>
      </c>
      <c r="D4" s="50" t="s">
        <v>304</v>
      </c>
      <c r="E4" s="50" t="s">
        <v>305</v>
      </c>
      <c r="F4" s="51" t="s">
        <v>306</v>
      </c>
      <c r="G4" s="49"/>
      <c r="H4" s="49" t="s">
        <v>307</v>
      </c>
      <c r="I4" s="49"/>
      <c r="J4" s="49" t="s">
        <v>308</v>
      </c>
      <c r="K4" s="49" t="s">
        <v>309</v>
      </c>
      <c r="L4" s="49" t="s">
        <v>310</v>
      </c>
      <c r="M4" s="49"/>
      <c r="N4" s="49">
        <v>127.5</v>
      </c>
      <c r="O4" s="49" t="s">
        <v>311</v>
      </c>
    </row>
    <row r="5" s="47" customFormat="1" ht="46.8" spans="1:15">
      <c r="A5" s="49">
        <v>2</v>
      </c>
      <c r="B5" s="50" t="s">
        <v>302</v>
      </c>
      <c r="C5" s="49" t="s">
        <v>303</v>
      </c>
      <c r="D5" s="50" t="s">
        <v>304</v>
      </c>
      <c r="E5" s="50" t="s">
        <v>305</v>
      </c>
      <c r="F5" s="51" t="s">
        <v>306</v>
      </c>
      <c r="G5" s="49"/>
      <c r="H5" s="49" t="s">
        <v>312</v>
      </c>
      <c r="I5" s="49">
        <v>1</v>
      </c>
      <c r="J5" s="49" t="s">
        <v>313</v>
      </c>
      <c r="K5" s="49" t="s">
        <v>314</v>
      </c>
      <c r="L5" s="49"/>
      <c r="M5" s="49"/>
      <c r="N5" s="49">
        <v>131</v>
      </c>
      <c r="O5" s="49" t="s">
        <v>311</v>
      </c>
    </row>
    <row r="6" s="47" customFormat="1" ht="46.8" spans="1:15">
      <c r="A6" s="49">
        <v>3</v>
      </c>
      <c r="B6" s="50" t="s">
        <v>302</v>
      </c>
      <c r="C6" s="49" t="s">
        <v>303</v>
      </c>
      <c r="D6" s="50" t="s">
        <v>304</v>
      </c>
      <c r="E6" s="50" t="s">
        <v>305</v>
      </c>
      <c r="F6" s="51" t="s">
        <v>306</v>
      </c>
      <c r="G6" s="49"/>
      <c r="H6" s="49" t="s">
        <v>315</v>
      </c>
      <c r="I6" s="49">
        <v>1</v>
      </c>
      <c r="J6" s="49" t="s">
        <v>308</v>
      </c>
      <c r="K6" s="49" t="s">
        <v>309</v>
      </c>
      <c r="L6" s="49"/>
      <c r="M6" s="49"/>
      <c r="N6" s="49">
        <v>136</v>
      </c>
      <c r="O6" s="49" t="s">
        <v>311</v>
      </c>
    </row>
    <row r="7" s="47" customFormat="1" ht="46.8" spans="1:15">
      <c r="A7" s="49">
        <v>4</v>
      </c>
      <c r="B7" s="50" t="s">
        <v>302</v>
      </c>
      <c r="C7" s="49" t="s">
        <v>303</v>
      </c>
      <c r="D7" s="50" t="s">
        <v>304</v>
      </c>
      <c r="E7" s="50" t="s">
        <v>305</v>
      </c>
      <c r="F7" s="51" t="s">
        <v>306</v>
      </c>
      <c r="G7" s="49"/>
      <c r="H7" s="49" t="s">
        <v>316</v>
      </c>
      <c r="I7" s="49" t="s">
        <v>317</v>
      </c>
      <c r="J7" s="49" t="s">
        <v>318</v>
      </c>
      <c r="K7" s="49" t="s">
        <v>309</v>
      </c>
      <c r="L7" s="49" t="s">
        <v>319</v>
      </c>
      <c r="M7" s="49"/>
      <c r="N7" s="49">
        <v>134</v>
      </c>
      <c r="O7" s="49" t="s">
        <v>311</v>
      </c>
    </row>
    <row r="8" s="48" customFormat="1" ht="46.8" spans="1:15">
      <c r="A8" s="49">
        <v>5</v>
      </c>
      <c r="B8" s="50" t="s">
        <v>302</v>
      </c>
      <c r="C8" s="49" t="s">
        <v>303</v>
      </c>
      <c r="D8" s="50" t="s">
        <v>304</v>
      </c>
      <c r="E8" s="50" t="s">
        <v>305</v>
      </c>
      <c r="F8" s="51" t="s">
        <v>306</v>
      </c>
      <c r="G8" s="9"/>
      <c r="H8" s="49" t="s">
        <v>320</v>
      </c>
      <c r="I8" s="9"/>
      <c r="J8" s="49" t="s">
        <v>313</v>
      </c>
      <c r="K8" s="49" t="s">
        <v>309</v>
      </c>
      <c r="L8" s="49" t="s">
        <v>321</v>
      </c>
      <c r="M8" s="9"/>
      <c r="N8" s="49">
        <v>137.5</v>
      </c>
      <c r="O8" s="49" t="s">
        <v>311</v>
      </c>
    </row>
    <row r="9" spans="1:15">
      <c r="A9" s="52"/>
      <c r="B9" s="52"/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</row>
    <row r="10" spans="1:15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</row>
    <row r="11" spans="1:15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</row>
    <row r="12" s="2" customFormat="1" ht="17.4" spans="1:15">
      <c r="A12" s="11" t="s">
        <v>322</v>
      </c>
      <c r="B12" s="12"/>
      <c r="C12" s="12"/>
      <c r="D12" s="13"/>
      <c r="E12" s="14"/>
      <c r="F12" s="25"/>
      <c r="G12" s="25"/>
      <c r="H12" s="25"/>
      <c r="I12" s="20"/>
      <c r="J12" s="11" t="s">
        <v>323</v>
      </c>
      <c r="K12" s="12"/>
      <c r="L12" s="12"/>
      <c r="M12" s="13"/>
      <c r="N12" s="12"/>
      <c r="O12" s="19"/>
    </row>
    <row r="13" ht="49" customHeight="1" spans="1:15">
      <c r="A13" s="15" t="s">
        <v>324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安心</cp:lastModifiedBy>
  <dcterms:created xsi:type="dcterms:W3CDTF">2020-03-11T01:34:00Z</dcterms:created>
  <dcterms:modified xsi:type="dcterms:W3CDTF">2023-03-31T05:51:59Z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D5E2062837AC4BAEA99E05BBB60F2E30</vt:lpwstr>
  </property>
  <property fmtid="{D5CDD505-2E9C-101B-9397-08002B2CF9AE}" pid="4" name="KSOReadingLayout">
    <vt:bool>true</vt:bool>
  </property>
</Properties>
</file>