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优溢23SS\QAXXAL83257\3-14尾期\"/>
    </mc:Choice>
  </mc:AlternateContent>
  <xr:revisionPtr revIDLastSave="0" documentId="13_ncr:1_{A2CACB29-7834-4B45-9866-66AA76A4C068}" xr6:coauthVersionLast="47" xr6:coauthVersionMax="47" xr10:uidLastSave="{00000000-0000-0000-0000-000000000000}"/>
  <bookViews>
    <workbookView xWindow="0" yWindow="225" windowWidth="17385" windowHeight="10695" tabRatio="793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D22" i="17" l="1"/>
  <c r="E22" i="17"/>
  <c r="F22" i="17"/>
  <c r="G22" i="17"/>
  <c r="B22" i="17"/>
  <c r="D21" i="17"/>
  <c r="E21" i="17"/>
  <c r="F21" i="17"/>
  <c r="G21" i="17"/>
  <c r="B21" i="17"/>
  <c r="D20" i="17"/>
  <c r="E20" i="17"/>
  <c r="F20" i="17"/>
  <c r="G20" i="17"/>
  <c r="B20" i="17"/>
  <c r="G19" i="17"/>
  <c r="F19" i="17"/>
  <c r="E19" i="17"/>
  <c r="D19" i="17"/>
  <c r="B19" i="17"/>
  <c r="D18" i="17"/>
  <c r="E18" i="17"/>
  <c r="F18" i="17"/>
  <c r="G18" i="17"/>
  <c r="B18" i="17"/>
  <c r="D17" i="17"/>
  <c r="E17" i="17"/>
  <c r="F17" i="17"/>
  <c r="G17" i="17"/>
  <c r="B17" i="17"/>
  <c r="D16" i="17"/>
  <c r="E16" i="17"/>
  <c r="F16" i="17"/>
  <c r="G16" i="17"/>
  <c r="B16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K36" i="5"/>
  <c r="K42" i="4"/>
  <c r="D26" i="15"/>
  <c r="F26" i="15"/>
  <c r="D25" i="15"/>
  <c r="E25" i="15"/>
  <c r="F25" i="15"/>
  <c r="G25" i="15"/>
  <c r="B25" i="15"/>
  <c r="D24" i="15"/>
  <c r="E24" i="15"/>
  <c r="F24" i="15"/>
  <c r="G24" i="15"/>
  <c r="B24" i="15"/>
  <c r="D23" i="15"/>
  <c r="E23" i="15"/>
  <c r="F23" i="15"/>
  <c r="G23" i="15"/>
  <c r="B23" i="15"/>
  <c r="G22" i="15"/>
  <c r="F22" i="15"/>
  <c r="E22" i="15"/>
  <c r="D22" i="15"/>
  <c r="B22" i="15"/>
  <c r="D21" i="15"/>
  <c r="E21" i="15"/>
  <c r="F21" i="15"/>
  <c r="G21" i="15"/>
  <c r="B21" i="15"/>
  <c r="D20" i="15"/>
  <c r="E20" i="15"/>
  <c r="F20" i="15"/>
  <c r="G20" i="15"/>
  <c r="B20" i="15"/>
  <c r="D19" i="15"/>
  <c r="E19" i="15"/>
  <c r="F19" i="15"/>
  <c r="G19" i="15"/>
  <c r="B19" i="15"/>
  <c r="D18" i="15"/>
  <c r="E18" i="15"/>
  <c r="F18" i="15"/>
  <c r="G18" i="15"/>
  <c r="B18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<sst xmlns="http://schemas.openxmlformats.org/spreadsheetml/2006/main" count="1091" uniqueCount="398">
  <si>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</si>
  <si>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</si>
  <si>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</si>
  <si>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</si>
  <si>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</si>
  <si>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</si>
  <si>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</si>
  <si>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</si>
  <si>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</si>
  <si>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</si>
  <si>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</si>
  <si>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</si>
  <si>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</si>
  <si>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</si>
  <si>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</si>
  <si>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</si>
  <si>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</si>
  <si>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</si>
  <si>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</si>
  <si>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</si>
  <si>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</si>
  <si>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</si>
  <si>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</si>
  <si>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</si>
  <si>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</si>
  <si>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</si>
  <si>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</si>
  <si>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</si>
  <si>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</si>
  <si>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</si>
  <si>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</si>
  <si>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</si>
  <si>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</si>
  <si>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</si>
  <si>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</si>
  <si>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</si>
  <si>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</si>
  <si>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</si>
  <si>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</si>
  <si>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</si>
  <si>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</si>
  <si>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</si>
  <si>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</si>
  <si>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</si>
  <si>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</si>
  <si>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</si>
  <si>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</si>
  <si>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</si>
  <si>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</si>
  <si>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</si>
  <si>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</si>
  <si>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</si>
  <si>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</si>
  <si>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</si>
  <si>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</si>
  <si>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</si>
  <si>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</si>
  <si>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</si>
  <si>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</si>
  <si>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</si>
  <si>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</si>
  <si>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</si>
  <si>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QAXXAL83257</t>
  </si>
  <si>
    <t>合同交期</t>
  </si>
  <si>
    <t>产前确认样</t>
  </si>
  <si>
    <t>有</t>
  </si>
  <si>
    <t>无</t>
  </si>
  <si>
    <t>品名</t>
  </si>
  <si>
    <t>儿童套装</t>
  </si>
  <si>
    <t>上线日</t>
  </si>
  <si>
    <t>原辅材料卡</t>
  </si>
  <si>
    <t>色/号型数</t>
  </si>
  <si>
    <t>3/6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</si>
  <si>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</si>
  <si>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</si>
  <si>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</si>
  <si>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</si>
  <si>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</si>
  <si>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</si>
  <si>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</si>
  <si>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CGDD22122900006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</si>
  <si>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</si>
  <si>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</si>
  <si>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</si>
  <si>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</si>
  <si>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</si>
  <si>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</si>
  <si>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</si>
  <si>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</si>
  <si>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</si>
  <si>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</si>
  <si>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</si>
  <si>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</si>
  <si>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</si>
  <si>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</si>
  <si>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</si>
  <si>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</si>
  <si>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</si>
  <si>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</si>
  <si>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</si>
  <si>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</si>
  <si>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</si>
  <si>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</si>
  <si>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</si>
  <si>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</si>
  <si>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</si>
  <si>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</si>
  <si>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</si>
  <si>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</si>
  <si>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</si>
  <si>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</si>
  <si>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</si>
  <si>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</si>
  <si>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</si>
  <si>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</si>
  <si>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</si>
  <si>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</si>
  <si>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</si>
  <si>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航海蓝</t>
  </si>
  <si>
    <t>青藻绿</t>
  </si>
  <si>
    <t>晴空蓝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</si>
  <si>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</si>
  <si>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水手蓝 码件洗前、洗后各1件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</si>
  <si>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</si>
  <si>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</si>
  <si>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</si>
  <si>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</si>
  <si>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</si>
  <si>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</si>
  <si>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</si>
  <si>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</si>
  <si>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</si>
  <si>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</si>
  <si>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</si>
  <si>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</si>
  <si>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</si>
  <si>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</si>
  <si>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</si>
  <si>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</si>
  <si>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周宇</t>
  </si>
  <si>
    <t>复核时间</t>
  </si>
  <si>
    <t>QC规格测量表</t>
  </si>
  <si>
    <t>上装</t>
  </si>
  <si>
    <t>儿童号型</t>
  </si>
  <si>
    <t>成人号型</t>
  </si>
  <si>
    <t>号型</t>
  </si>
  <si>
    <t>后中长</t>
  </si>
  <si>
    <t>洗前</t>
  </si>
  <si>
    <t>洗后</t>
  </si>
  <si>
    <t>胸围</t>
  </si>
  <si>
    <t>摆围</t>
  </si>
  <si>
    <t>上领围</t>
  </si>
  <si>
    <t>下领围</t>
  </si>
  <si>
    <t>肩宽</t>
  </si>
  <si>
    <t>肩点袖长(短袖）</t>
  </si>
  <si>
    <t>/</t>
  </si>
  <si>
    <t>袖肥/2</t>
  </si>
  <si>
    <t>袖口围/2（短袖）</t>
  </si>
  <si>
    <t>下装</t>
  </si>
  <si>
    <t>码号</t>
  </si>
  <si>
    <t>120/53</t>
  </si>
  <si>
    <t>130/56</t>
  </si>
  <si>
    <t>140/57</t>
  </si>
  <si>
    <t>150/63</t>
  </si>
  <si>
    <t>160/69</t>
  </si>
  <si>
    <t>170/74A</t>
  </si>
  <si>
    <t>短裤外侧长</t>
  </si>
  <si>
    <t>腰围（见注解）</t>
  </si>
  <si>
    <t>全松紧腰围 拉量</t>
  </si>
  <si>
    <t>臀围</t>
  </si>
  <si>
    <t>腿围/2</t>
  </si>
  <si>
    <t>脚口/2（短裤）</t>
  </si>
  <si>
    <t>前裆长</t>
  </si>
  <si>
    <t>后裆长</t>
  </si>
  <si>
    <t>-</t>
  </si>
  <si>
    <t>前插袋</t>
  </si>
  <si>
    <t xml:space="preserve">     初期请洗测2-3件，有问题的另加测量数量。</t>
  </si>
  <si>
    <t>验货时间：</t>
  </si>
  <si>
    <t>跟单QC:</t>
  </si>
  <si>
    <t>唐云辉</t>
  </si>
  <si>
    <t>工厂负责人：周宇</t>
  </si>
  <si>
    <t>TOREAD-QC中期检验报告书</t>
  </si>
  <si>
    <t>QAXXBL83247</t>
  </si>
  <si>
    <t>第一批1月10日，第二批2月26日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</si>
  <si>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</si>
  <si>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</si>
  <si>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</si>
  <si>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</si>
  <si>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</si>
  <si>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</si>
  <si>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CGDD22102000038</t>
  </si>
  <si>
    <t>【附属资料确认】</t>
  </si>
  <si>
    <t>【检验明细】：检验明细（要求齐色、齐号至少10件检查）</t>
  </si>
  <si>
    <t>齐色齐码错开各2-3件</t>
  </si>
  <si>
    <t>【耐水洗测试】：耐洗水测试明细（要求齐色、齐号）</t>
  </si>
  <si>
    <t>齐色错开码各2件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</si>
  <si>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</si>
  <si>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</si>
  <si>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数量</t>
  </si>
  <si>
    <t>1.领型不园顺</t>
  </si>
  <si>
    <t>2.坎脚边线不顺直</t>
  </si>
  <si>
    <t>3.前领压线有大小</t>
  </si>
  <si>
    <t>4.腰头上橡筋不均匀。</t>
  </si>
  <si>
    <t>5.袋口皱</t>
  </si>
  <si>
    <t>合计</t>
  </si>
  <si>
    <t>【整改的严重缺陷及整改复核时间】</t>
  </si>
  <si>
    <t>【整改结果】</t>
  </si>
  <si>
    <t>样品规格  SAMPLE SPEC</t>
  </si>
  <si>
    <t>验货时间：2022/12/25</t>
  </si>
  <si>
    <t>工厂负责人：</t>
  </si>
  <si>
    <t>QC出货报告书</t>
  </si>
  <si>
    <t>产品名称</t>
  </si>
  <si>
    <t>儿童无袖T恤</t>
  </si>
  <si>
    <t>1930套</t>
  </si>
  <si>
    <t>合同日期</t>
  </si>
  <si>
    <t>检验资料确认</t>
  </si>
  <si>
    <t>3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</si>
  <si>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</si>
  <si>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</si>
  <si>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</si>
  <si>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</si>
  <si>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</si>
  <si>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</si>
  <si>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</si>
  <si>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</si>
  <si>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</si>
  <si>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</si>
  <si>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</si>
  <si>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</si>
  <si>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</si>
  <si>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</si>
  <si>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</si>
  <si>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</si>
  <si>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采购凭证编号：CGDD22122900006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</si>
  <si>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</si>
  <si>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</si>
  <si>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</si>
  <si>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</si>
  <si>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</si>
  <si>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</si>
  <si>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</si>
  <si>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</si>
  <si>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</si>
  <si>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</si>
  <si>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</si>
  <si>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</si>
  <si>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</si>
  <si>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齐码混色各5件</t>
  </si>
  <si>
    <t>情况说明：</t>
  </si>
  <si>
    <t xml:space="preserve">【问题点描述】  </t>
  </si>
  <si>
    <t>1.后领窝容皱。</t>
  </si>
  <si>
    <t>2.袖笼欠圆顺。</t>
  </si>
  <si>
    <t>3.线头没清理干净。</t>
  </si>
  <si>
    <t>4.腰头钮门欠居中。</t>
  </si>
  <si>
    <t>5.袋口起扭。</t>
  </si>
  <si>
    <t>6.侧骨拼块大小不顺直。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</si>
  <si>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</si>
  <si>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</si>
  <si>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</si>
  <si>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</si>
  <si>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</si>
  <si>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</si>
  <si>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</si>
  <si>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</si>
  <si>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全世琼</t>
  </si>
  <si>
    <t>日期：</t>
  </si>
  <si>
    <t>+1 +1</t>
  </si>
  <si>
    <t>-1 -1</t>
  </si>
  <si>
    <t>-1.5 -1</t>
  </si>
  <si>
    <t>-1  -0.8</t>
  </si>
  <si>
    <t>-0.6  -0.8</t>
  </si>
  <si>
    <t>-0.5 -0.7</t>
  </si>
  <si>
    <t>-1.2 -1.5</t>
  </si>
  <si>
    <t>-1.5 -1.3</t>
  </si>
  <si>
    <t>-1.3 -1.5</t>
  </si>
  <si>
    <t>-1.6 -1.3</t>
  </si>
  <si>
    <t>-1.5 -1.2</t>
  </si>
  <si>
    <t>-0.5 -0.2</t>
  </si>
  <si>
    <t>-0.5 -0.3</t>
  </si>
  <si>
    <t>-0.5  -0.5</t>
  </si>
  <si>
    <t>-0.2 -0.3</t>
  </si>
  <si>
    <t>-0.2 -0.2</t>
  </si>
  <si>
    <t>-0.4 -0.4</t>
  </si>
  <si>
    <t>-0.5 -0.5</t>
  </si>
  <si>
    <t>/ -0.5</t>
  </si>
  <si>
    <t>全松紧腰围 平量</t>
  </si>
  <si>
    <t>+1  /</t>
  </si>
  <si>
    <t>+0.2 /</t>
  </si>
  <si>
    <t>/  -0.2</t>
  </si>
  <si>
    <t>-0.5 /</t>
  </si>
  <si>
    <t>-0.2 /</t>
  </si>
  <si>
    <t>-0.4 -0.2</t>
  </si>
  <si>
    <t>-0.3  -0.2</t>
  </si>
  <si>
    <t>-0.2 -0.5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</si>
  <si>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</si>
  <si>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</si>
  <si>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</si>
  <si>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</si>
  <si>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</si>
  <si>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</si>
  <si>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</si>
  <si>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</si>
  <si>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</si>
  <si>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</si>
  <si>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</si>
  <si>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</si>
  <si>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</si>
  <si>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</si>
  <si>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</si>
  <si>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</si>
  <si>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S2232026</t>
  </si>
  <si>
    <t>FK05550</t>
  </si>
  <si>
    <t>18FW水手蓝</t>
  </si>
  <si>
    <t>兴欣宝</t>
  </si>
  <si>
    <t>S2221245</t>
  </si>
  <si>
    <t>S2232027</t>
  </si>
  <si>
    <t>青草绿</t>
  </si>
  <si>
    <t>S2232028</t>
  </si>
  <si>
    <t>23SS晴空蓝</t>
  </si>
  <si>
    <t>S2222698</t>
  </si>
  <si>
    <t>S2232253</t>
  </si>
  <si>
    <t>23SS航海蓝</t>
  </si>
  <si>
    <t>S2232254</t>
  </si>
  <si>
    <t>制表时间：2022-12-28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</si>
  <si>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</si>
  <si>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</si>
  <si>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</si>
  <si>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</si>
  <si>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</si>
  <si>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</si>
  <si>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</si>
  <si>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</si>
  <si>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</si>
  <si>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</si>
  <si>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</si>
  <si>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</si>
  <si>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</si>
  <si>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YES</t>
  </si>
  <si>
    <t>制表时间：2022-12-30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</si>
  <si>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</si>
  <si>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</si>
  <si>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</si>
  <si>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</si>
  <si>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</si>
  <si>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</si>
  <si>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</si>
  <si>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</si>
  <si>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</si>
  <si>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</si>
  <si>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</si>
  <si>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欣兴宝</t>
  </si>
  <si>
    <t>全消光加积布</t>
  </si>
  <si>
    <t>物料6</t>
  </si>
  <si>
    <t>物料7</t>
  </si>
  <si>
    <t>物料8</t>
  </si>
  <si>
    <t>物料9</t>
  </si>
  <si>
    <t>物料10</t>
  </si>
  <si>
    <t>制表时间：2023-12-30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</si>
  <si>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</si>
  <si>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</si>
  <si>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</si>
  <si>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</si>
  <si>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</si>
  <si>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</si>
  <si>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</si>
  <si>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</si>
  <si>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</si>
  <si>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</si>
  <si>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</si>
  <si>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</si>
  <si>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</si>
  <si>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</si>
  <si>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</si>
  <si>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</si>
  <si>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嘉华</t>
  </si>
  <si>
    <t>上衣前幅</t>
  </si>
  <si>
    <t>胶浆印花</t>
  </si>
  <si>
    <t>无开胶/掉色</t>
  </si>
  <si>
    <t>洗测5次</t>
  </si>
  <si>
    <t>水手蓝</t>
  </si>
  <si>
    <t>裤子右前片</t>
  </si>
  <si>
    <t>制表时间：2023-2-22</t>
  </si>
  <si>
    <t>测试人签名：嘉华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</si>
  <si>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</si>
  <si>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</si>
  <si>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</si>
  <si>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</si>
  <si>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</si>
  <si>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</si>
  <si>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﹣5</t>
  </si>
  <si>
    <t>﹣3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</si>
  <si>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</si>
  <si>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</si>
  <si>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 xml:space="preserve"> </t>
    <phoneticPr fontId="55" type="noConversion"/>
  </si>
  <si>
    <t>+0.5</t>
    <phoneticPr fontId="55" type="noConversion"/>
  </si>
  <si>
    <t>-1</t>
    <phoneticPr fontId="55" type="noConversion"/>
  </si>
  <si>
    <t>-0.5</t>
    <phoneticPr fontId="55" type="noConversion"/>
  </si>
  <si>
    <t>尾期验货，抽验125件，验货合格</t>
    <phoneticPr fontId="5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</si>
</sst>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0_ "/>
    <numFmt numFmtId="178" formatCode="yyyy&quot;年&quot;m&quot;月&quot;d&quot;日&quot;;@"/>
  </numFmts>
  <fonts count="5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80000"/>
      <name val="微软雅黑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微软雅黑"/>
      <charset val="134"/>
    </font>
    <font>
      <b/>
      <sz val="11"/>
      <name val="仿宋_GB2312"/>
      <charset val="134"/>
    </font>
    <font>
      <b/>
      <sz val="11"/>
      <name val="宋体"/>
      <family val="3"/>
      <charset val="134"/>
    </font>
    <font>
      <b/>
      <sz val="10"/>
      <name val="仿宋_GB2312"/>
      <charset val="134"/>
    </font>
    <font>
      <b/>
      <sz val="10"/>
      <name val="宋体"/>
      <family val="3"/>
      <charset val="134"/>
    </font>
    <font>
      <b/>
      <sz val="12"/>
      <name val="仿宋_GB2312"/>
      <charset val="134"/>
    </font>
    <font>
      <b/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sz val="10"/>
      <name val="黑体"/>
      <family val="3"/>
      <charset val="134"/>
    </font>
    <font>
      <b/>
      <sz val="8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indexed="8"/>
      <name val="Arial"/>
      <family val="2"/>
    </font>
    <font>
      <b/>
      <sz val="16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10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49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" fillId="0" borderId="0">
      <alignment vertical="center"/>
    </xf>
    <xf numFmtId="0" fontId="50" fillId="0" borderId="0">
      <alignment horizontal="center" vertical="center"/>
    </xf>
    <xf numFmtId="0" fontId="16" fillId="0" borderId="0">
      <alignment vertical="center"/>
    </xf>
  </cellStyleXfs>
  <cellXfs count="50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7" fillId="3" borderId="5" xfId="0" applyNumberFormat="1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3" fillId="0" borderId="0" xfId="0" applyFont="1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5" fillId="0" borderId="0" xfId="4" applyFont="1"/>
    <xf numFmtId="0" fontId="16" fillId="0" borderId="0" xfId="4"/>
    <xf numFmtId="0" fontId="18" fillId="0" borderId="10" xfId="3" applyFont="1" applyBorder="1" applyAlignment="1">
      <alignment horizontal="left" vertical="center"/>
    </xf>
    <xf numFmtId="0" fontId="18" fillId="0" borderId="11" xfId="3" applyFont="1" applyBorder="1">
      <alignment vertical="center"/>
    </xf>
    <xf numFmtId="0" fontId="22" fillId="0" borderId="13" xfId="3" applyFont="1" applyBorder="1" applyAlignment="1">
      <alignment horizontal="left" vertical="center"/>
    </xf>
    <xf numFmtId="0" fontId="22" fillId="0" borderId="2" xfId="3" applyFont="1" applyBorder="1">
      <alignment vertical="center"/>
    </xf>
    <xf numFmtId="0" fontId="23" fillId="0" borderId="2" xfId="3" applyFont="1" applyBorder="1">
      <alignment vertical="center"/>
    </xf>
    <xf numFmtId="0" fontId="22" fillId="0" borderId="2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0" fontId="24" fillId="0" borderId="13" xfId="3" applyFont="1" applyBorder="1" applyAlignment="1">
      <alignment horizontal="center"/>
    </xf>
    <xf numFmtId="0" fontId="23" fillId="0" borderId="2" xfId="3" applyFont="1" applyBorder="1" applyAlignment="1">
      <alignment horizontal="center"/>
    </xf>
    <xf numFmtId="0" fontId="25" fillId="0" borderId="13" xfId="3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177" fontId="24" fillId="0" borderId="13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4" fillId="0" borderId="13" xfId="3" applyFont="1" applyBorder="1" applyAlignment="1">
      <alignment horizontal="center" vertical="center"/>
    </xf>
    <xf numFmtId="0" fontId="26" fillId="0" borderId="2" xfId="3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7" fillId="0" borderId="0" xfId="4" applyFont="1"/>
    <xf numFmtId="14" fontId="27" fillId="0" borderId="0" xfId="4" applyNumberFormat="1" applyFont="1"/>
    <xf numFmtId="0" fontId="18" fillId="0" borderId="11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28" fillId="0" borderId="2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3" fillId="0" borderId="18" xfId="3" applyFont="1" applyBorder="1" applyAlignment="1">
      <alignment horizontal="center" vertical="center"/>
    </xf>
    <xf numFmtId="49" fontId="29" fillId="4" borderId="19" xfId="5" applyNumberFormat="1" applyFont="1" applyFill="1" applyBorder="1" applyAlignment="1">
      <alignment horizontal="center" vertical="center"/>
    </xf>
    <xf numFmtId="49" fontId="29" fillId="4" borderId="20" xfId="5" applyNumberFormat="1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49" fontId="29" fillId="4" borderId="24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left"/>
    </xf>
    <xf numFmtId="0" fontId="16" fillId="0" borderId="0" xfId="3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5" fillId="0" borderId="27" xfId="3" applyFont="1" applyBorder="1" applyAlignment="1">
      <alignment horizontal="center" vertical="center"/>
    </xf>
    <xf numFmtId="0" fontId="32" fillId="0" borderId="27" xfId="3" applyFont="1" applyBorder="1">
      <alignment vertical="center"/>
    </xf>
    <xf numFmtId="0" fontId="25" fillId="0" borderId="27" xfId="3" applyFont="1" applyBorder="1">
      <alignment vertical="center"/>
    </xf>
    <xf numFmtId="0" fontId="25" fillId="0" borderId="28" xfId="3" applyFont="1" applyBorder="1">
      <alignment vertical="center"/>
    </xf>
    <xf numFmtId="0" fontId="28" fillId="0" borderId="19" xfId="3" applyFont="1" applyBorder="1" applyAlignment="1">
      <alignment horizontal="center" vertical="center"/>
    </xf>
    <xf numFmtId="0" fontId="25" fillId="0" borderId="19" xfId="3" applyFont="1" applyBorder="1">
      <alignment vertical="center"/>
    </xf>
    <xf numFmtId="0" fontId="25" fillId="0" borderId="28" xfId="3" applyFont="1" applyBorder="1" applyAlignment="1">
      <alignment horizontal="left" vertical="center"/>
    </xf>
    <xf numFmtId="49" fontId="28" fillId="0" borderId="19" xfId="3" applyNumberFormat="1" applyFont="1" applyBorder="1" applyAlignment="1">
      <alignment horizontal="right" vertical="center"/>
    </xf>
    <xf numFmtId="0" fontId="32" fillId="0" borderId="19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5" fillId="0" borderId="29" xfId="3" applyFont="1" applyBorder="1">
      <alignment vertical="center"/>
    </xf>
    <xf numFmtId="0" fontId="25" fillId="0" borderId="30" xfId="3" applyFont="1" applyBorder="1">
      <alignment vertical="center"/>
    </xf>
    <xf numFmtId="0" fontId="32" fillId="0" borderId="30" xfId="3" applyFont="1" applyBorder="1" applyAlignment="1">
      <alignment horizontal="center" vertical="center"/>
    </xf>
    <xf numFmtId="0" fontId="32" fillId="0" borderId="30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32" fillId="0" borderId="0" xfId="3" applyFont="1">
      <alignment vertical="center"/>
    </xf>
    <xf numFmtId="0" fontId="32" fillId="0" borderId="0" xfId="3" applyFont="1" applyAlignment="1">
      <alignment horizontal="left" vertical="center"/>
    </xf>
    <xf numFmtId="0" fontId="25" fillId="0" borderId="26" xfId="3" applyFont="1" applyBorder="1">
      <alignment vertical="center"/>
    </xf>
    <xf numFmtId="0" fontId="32" fillId="0" borderId="19" xfId="3" applyFont="1" applyBorder="1">
      <alignment vertical="center"/>
    </xf>
    <xf numFmtId="0" fontId="32" fillId="0" borderId="30" xfId="3" applyFont="1" applyBorder="1">
      <alignment vertical="center"/>
    </xf>
    <xf numFmtId="0" fontId="25" fillId="0" borderId="27" xfId="3" applyFont="1" applyBorder="1" applyAlignment="1">
      <alignment horizontal="left" vertical="center"/>
    </xf>
    <xf numFmtId="0" fontId="25" fillId="0" borderId="29" xfId="3" applyFont="1" applyBorder="1" applyAlignment="1">
      <alignment horizontal="left" vertical="center"/>
    </xf>
    <xf numFmtId="58" fontId="25" fillId="0" borderId="30" xfId="3" applyNumberFormat="1" applyFont="1" applyBorder="1" applyAlignment="1">
      <alignment horizontal="center" vertical="center"/>
    </xf>
    <xf numFmtId="58" fontId="32" fillId="0" borderId="30" xfId="3" applyNumberFormat="1" applyFont="1" applyBorder="1" applyAlignment="1">
      <alignment horizontal="center" vertical="center"/>
    </xf>
    <xf numFmtId="0" fontId="32" fillId="0" borderId="45" xfId="3" applyFont="1" applyBorder="1" applyAlignment="1">
      <alignment horizontal="left" vertical="center"/>
    </xf>
    <xf numFmtId="0" fontId="32" fillId="0" borderId="46" xfId="3" applyFont="1" applyBorder="1" applyAlignment="1">
      <alignment horizontal="left" vertical="center"/>
    </xf>
    <xf numFmtId="0" fontId="32" fillId="0" borderId="48" xfId="3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33" fillId="0" borderId="47" xfId="3" applyFont="1" applyBorder="1" applyAlignment="1">
      <alignment horizontal="center" vertical="center"/>
    </xf>
    <xf numFmtId="0" fontId="16" fillId="0" borderId="51" xfId="3" applyBorder="1" applyAlignment="1">
      <alignment horizontal="center" vertical="center"/>
    </xf>
    <xf numFmtId="0" fontId="16" fillId="0" borderId="48" xfId="3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2" fillId="0" borderId="52" xfId="3" applyFont="1" applyBorder="1" applyAlignment="1">
      <alignment horizontal="center" vertical="center"/>
    </xf>
    <xf numFmtId="0" fontId="34" fillId="0" borderId="13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15" fillId="0" borderId="13" xfId="4" applyFont="1" applyBorder="1"/>
    <xf numFmtId="0" fontId="15" fillId="0" borderId="2" xfId="4" applyFont="1" applyBorder="1"/>
    <xf numFmtId="0" fontId="35" fillId="0" borderId="13" xfId="0" applyFont="1" applyBorder="1" applyAlignment="1">
      <alignment vertical="center"/>
    </xf>
    <xf numFmtId="0" fontId="35" fillId="0" borderId="2" xfId="0" applyFont="1" applyBorder="1" applyAlignment="1">
      <alignment vertical="center"/>
    </xf>
    <xf numFmtId="0" fontId="24" fillId="0" borderId="1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13" xfId="0" applyFont="1" applyBorder="1" applyAlignment="1">
      <alignment horizontal="left" vertical="center" wrapText="1"/>
    </xf>
    <xf numFmtId="0" fontId="24" fillId="0" borderId="13" xfId="3" applyFont="1" applyBorder="1" applyAlignment="1">
      <alignment horizontal="left" vertical="center" wrapText="1"/>
    </xf>
    <xf numFmtId="0" fontId="24" fillId="0" borderId="2" xfId="3" applyFont="1" applyBorder="1" applyAlignment="1">
      <alignment horizontal="center" vertical="center"/>
    </xf>
    <xf numFmtId="0" fontId="36" fillId="0" borderId="2" xfId="3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28" xfId="3" applyFont="1" applyBorder="1" applyAlignment="1">
      <alignment horizontal="left" vertical="center"/>
    </xf>
    <xf numFmtId="49" fontId="29" fillId="4" borderId="41" xfId="5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38" fillId="0" borderId="18" xfId="3" applyFont="1" applyBorder="1" applyAlignment="1">
      <alignment horizontal="center" vertical="center"/>
    </xf>
    <xf numFmtId="0" fontId="38" fillId="0" borderId="58" xfId="3" applyFont="1" applyBorder="1" applyAlignment="1">
      <alignment horizontal="left" vertical="center"/>
    </xf>
    <xf numFmtId="49" fontId="29" fillId="4" borderId="60" xfId="5" applyNumberFormat="1" applyFont="1" applyFill="1" applyBorder="1" applyAlignment="1">
      <alignment horizontal="center" vertical="center"/>
    </xf>
    <xf numFmtId="0" fontId="33" fillId="0" borderId="61" xfId="3" applyFont="1" applyBorder="1" applyAlignment="1">
      <alignment horizontal="left" vertical="center"/>
    </xf>
    <xf numFmtId="0" fontId="23" fillId="0" borderId="62" xfId="3" applyFont="1" applyBorder="1" applyAlignment="1">
      <alignment horizontal="left" vertical="center"/>
    </xf>
    <xf numFmtId="0" fontId="23" fillId="0" borderId="26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28" xfId="3" applyFont="1" applyBorder="1" applyAlignment="1">
      <alignment horizontal="left" vertical="center"/>
    </xf>
    <xf numFmtId="0" fontId="28" fillId="0" borderId="45" xfId="3" applyFont="1" applyBorder="1" applyAlignment="1">
      <alignment horizontal="center" vertical="center"/>
    </xf>
    <xf numFmtId="0" fontId="23" fillId="0" borderId="19" xfId="3" applyFont="1" applyBorder="1" applyAlignment="1">
      <alignment horizontal="left" vertical="center"/>
    </xf>
    <xf numFmtId="0" fontId="23" fillId="0" borderId="28" xfId="3" applyFont="1" applyBorder="1">
      <alignment vertical="center"/>
    </xf>
    <xf numFmtId="0" fontId="28" fillId="0" borderId="28" xfId="3" applyFont="1" applyBorder="1" applyAlignment="1">
      <alignment horizontal="left" vertical="center"/>
    </xf>
    <xf numFmtId="0" fontId="41" fillId="0" borderId="29" xfId="3" applyFont="1" applyBorder="1">
      <alignment vertical="center"/>
    </xf>
    <xf numFmtId="0" fontId="23" fillId="0" borderId="26" xfId="3" applyFont="1" applyBorder="1">
      <alignment vertical="center"/>
    </xf>
    <xf numFmtId="0" fontId="16" fillId="0" borderId="27" xfId="3" applyBorder="1" applyAlignment="1">
      <alignment horizontal="left" vertical="center"/>
    </xf>
    <xf numFmtId="0" fontId="28" fillId="0" borderId="27" xfId="3" applyFont="1" applyBorder="1" applyAlignment="1">
      <alignment horizontal="left" vertical="center"/>
    </xf>
    <xf numFmtId="0" fontId="16" fillId="0" borderId="27" xfId="3" applyBorder="1">
      <alignment vertical="center"/>
    </xf>
    <xf numFmtId="0" fontId="23" fillId="0" borderId="27" xfId="3" applyFont="1" applyBorder="1">
      <alignment vertical="center"/>
    </xf>
    <xf numFmtId="0" fontId="16" fillId="0" borderId="19" xfId="3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16" fillId="0" borderId="19" xfId="3" applyBorder="1">
      <alignment vertical="center"/>
    </xf>
    <xf numFmtId="0" fontId="23" fillId="0" borderId="19" xfId="3" applyFont="1" applyBorder="1">
      <alignment vertical="center"/>
    </xf>
    <xf numFmtId="0" fontId="28" fillId="0" borderId="30" xfId="3" applyFont="1" applyBorder="1" applyAlignment="1">
      <alignment horizontal="left" vertical="center"/>
    </xf>
    <xf numFmtId="0" fontId="23" fillId="0" borderId="28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33" fillId="0" borderId="38" xfId="3" applyFont="1" applyBorder="1">
      <alignment vertical="center"/>
    </xf>
    <xf numFmtId="0" fontId="33" fillId="0" borderId="39" xfId="3" applyFont="1" applyBorder="1">
      <alignment vertical="center"/>
    </xf>
    <xf numFmtId="0" fontId="28" fillId="0" borderId="39" xfId="3" applyFont="1" applyBorder="1">
      <alignment vertical="center"/>
    </xf>
    <xf numFmtId="58" fontId="33" fillId="0" borderId="39" xfId="3" applyNumberFormat="1" applyFont="1" applyBorder="1">
      <alignment vertical="center"/>
    </xf>
    <xf numFmtId="0" fontId="28" fillId="0" borderId="45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33" fillId="0" borderId="70" xfId="3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0" borderId="6" xfId="3" applyFont="1" applyBorder="1" applyAlignment="1">
      <alignment horizontal="center" vertical="center"/>
    </xf>
    <xf numFmtId="0" fontId="23" fillId="0" borderId="6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/>
    </xf>
    <xf numFmtId="0" fontId="23" fillId="0" borderId="6" xfId="3" applyFont="1" applyBorder="1" applyAlignment="1">
      <alignment horizontal="center"/>
    </xf>
    <xf numFmtId="0" fontId="23" fillId="0" borderId="13" xfId="3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3" xfId="3" applyFont="1" applyBorder="1" applyAlignment="1">
      <alignment horizontal="center" vertical="center"/>
    </xf>
    <xf numFmtId="0" fontId="26" fillId="0" borderId="6" xfId="3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4" applyFont="1"/>
    <xf numFmtId="0" fontId="32" fillId="0" borderId="0" xfId="4" applyFont="1"/>
    <xf numFmtId="0" fontId="18" fillId="0" borderId="74" xfId="3" applyFont="1" applyBorder="1" applyAlignment="1">
      <alignment horizontal="left" vertical="center"/>
    </xf>
    <xf numFmtId="0" fontId="0" fillId="0" borderId="56" xfId="0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22" fillId="0" borderId="8" xfId="3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49" fontId="42" fillId="4" borderId="43" xfId="5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49" fontId="29" fillId="4" borderId="50" xfId="5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76" xfId="0" applyFont="1" applyBorder="1" applyAlignment="1">
      <alignment vertical="center"/>
    </xf>
    <xf numFmtId="0" fontId="1" fillId="0" borderId="77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77" fontId="24" fillId="0" borderId="8" xfId="0" applyNumberFormat="1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1" fillId="0" borderId="50" xfId="0" applyFont="1" applyBorder="1" applyAlignment="1">
      <alignment vertical="center"/>
    </xf>
    <xf numFmtId="0" fontId="1" fillId="0" borderId="8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49" fontId="28" fillId="0" borderId="19" xfId="3" applyNumberFormat="1" applyFont="1" applyBorder="1">
      <alignment vertical="center"/>
    </xf>
    <xf numFmtId="0" fontId="28" fillId="0" borderId="45" xfId="3" applyFont="1" applyBorder="1">
      <alignment vertical="center"/>
    </xf>
    <xf numFmtId="0" fontId="23" fillId="0" borderId="40" xfId="3" applyFont="1" applyBorder="1">
      <alignment vertical="center"/>
    </xf>
    <xf numFmtId="0" fontId="16" fillId="0" borderId="41" xfId="3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16" fillId="0" borderId="41" xfId="3" applyBorder="1">
      <alignment vertical="center"/>
    </xf>
    <xf numFmtId="0" fontId="23" fillId="0" borderId="41" xfId="3" applyFont="1" applyBorder="1">
      <alignment vertical="center"/>
    </xf>
    <xf numFmtId="0" fontId="23" fillId="0" borderId="40" xfId="3" applyFont="1" applyBorder="1" applyAlignment="1">
      <alignment horizontal="center" vertical="center"/>
    </xf>
    <xf numFmtId="0" fontId="28" fillId="0" borderId="41" xfId="3" applyFont="1" applyBorder="1" applyAlignment="1">
      <alignment horizontal="center" vertical="center"/>
    </xf>
    <xf numFmtId="0" fontId="23" fillId="0" borderId="41" xfId="3" applyFont="1" applyBorder="1" applyAlignment="1">
      <alignment horizontal="center" vertical="center"/>
    </xf>
    <xf numFmtId="0" fontId="16" fillId="0" borderId="41" xfId="3" applyBorder="1" applyAlignment="1">
      <alignment horizontal="center" vertical="center"/>
    </xf>
    <xf numFmtId="0" fontId="16" fillId="0" borderId="19" xfId="3" applyBorder="1" applyAlignment="1">
      <alignment horizontal="center" vertical="center"/>
    </xf>
    <xf numFmtId="0" fontId="38" fillId="0" borderId="84" xfId="3" applyFont="1" applyBorder="1" applyAlignment="1">
      <alignment horizontal="left" vertical="center" wrapText="1"/>
    </xf>
    <xf numFmtId="9" fontId="28" fillId="0" borderId="19" xfId="3" applyNumberFormat="1" applyFont="1" applyBorder="1" applyAlignment="1">
      <alignment horizontal="center" vertical="center"/>
    </xf>
    <xf numFmtId="0" fontId="28" fillId="0" borderId="28" xfId="3" applyFont="1" applyBorder="1" applyAlignment="1">
      <alignment horizontal="center" vertical="center"/>
    </xf>
    <xf numFmtId="176" fontId="28" fillId="0" borderId="19" xfId="3" applyNumberFormat="1" applyFont="1" applyBorder="1" applyAlignment="1">
      <alignment horizontal="center" vertical="center"/>
    </xf>
    <xf numFmtId="0" fontId="33" fillId="0" borderId="61" xfId="3" applyFont="1" applyBorder="1">
      <alignment vertical="center"/>
    </xf>
    <xf numFmtId="0" fontId="33" fillId="0" borderId="62" xfId="3" applyFont="1" applyBorder="1">
      <alignment vertical="center"/>
    </xf>
    <xf numFmtId="0" fontId="28" fillId="0" borderId="88" xfId="3" applyFont="1" applyBorder="1">
      <alignment vertical="center"/>
    </xf>
    <xf numFmtId="0" fontId="33" fillId="0" borderId="88" xfId="3" applyFont="1" applyBorder="1">
      <alignment vertical="center"/>
    </xf>
    <xf numFmtId="58" fontId="16" fillId="0" borderId="62" xfId="3" applyNumberFormat="1" applyBorder="1">
      <alignment vertical="center"/>
    </xf>
    <xf numFmtId="0" fontId="16" fillId="0" borderId="88" xfId="3" applyBorder="1">
      <alignment vertical="center"/>
    </xf>
    <xf numFmtId="0" fontId="28" fillId="0" borderId="54" xfId="3" applyFont="1" applyBorder="1" applyAlignment="1">
      <alignment horizontal="left" vertical="center"/>
    </xf>
    <xf numFmtId="0" fontId="23" fillId="0" borderId="0" xfId="3" applyFont="1">
      <alignment vertical="center"/>
    </xf>
    <xf numFmtId="0" fontId="40" fillId="0" borderId="45" xfId="3" applyFont="1" applyBorder="1" applyAlignment="1">
      <alignment horizontal="left" vertical="center" wrapText="1"/>
    </xf>
    <xf numFmtId="0" fontId="45" fillId="0" borderId="94" xfId="0" applyFont="1" applyBorder="1"/>
    <xf numFmtId="0" fontId="45" fillId="0" borderId="2" xfId="0" applyFont="1" applyBorder="1"/>
    <xf numFmtId="0" fontId="45" fillId="5" borderId="2" xfId="0" applyFont="1" applyFill="1" applyBorder="1"/>
    <xf numFmtId="0" fontId="0" fillId="0" borderId="94" xfId="0" applyBorder="1"/>
    <xf numFmtId="0" fontId="0" fillId="5" borderId="2" xfId="0" applyFill="1" applyBorder="1"/>
    <xf numFmtId="0" fontId="0" fillId="0" borderId="95" xfId="0" applyBorder="1"/>
    <xf numFmtId="0" fontId="0" fillId="0" borderId="96" xfId="0" applyBorder="1"/>
    <xf numFmtId="0" fontId="0" fillId="5" borderId="96" xfId="0" applyFill="1" applyBorder="1"/>
    <xf numFmtId="0" fontId="0" fillId="6" borderId="0" xfId="0" applyFill="1"/>
    <xf numFmtId="0" fontId="45" fillId="0" borderId="99" xfId="0" applyFont="1" applyBorder="1"/>
    <xf numFmtId="0" fontId="0" fillId="0" borderId="99" xfId="0" applyBorder="1"/>
    <xf numFmtId="0" fontId="0" fillId="0" borderId="10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49" fontId="6" fillId="3" borderId="5" xfId="0" quotePrefix="1" applyNumberFormat="1" applyFont="1" applyFill="1" applyBorder="1" applyAlignment="1">
      <alignment horizontal="center" vertical="center" wrapText="1" readingOrder="1"/>
    </xf>
    <xf numFmtId="0" fontId="53" fillId="0" borderId="0" xfId="0" applyFont="1" applyAlignment="1">
      <alignment vertical="center"/>
    </xf>
    <xf numFmtId="0" fontId="44" fillId="0" borderId="92" xfId="0" applyFont="1" applyBorder="1" applyAlignment="1">
      <alignment horizontal="center" vertical="center" wrapText="1"/>
    </xf>
    <xf numFmtId="0" fontId="44" fillId="0" borderId="93" xfId="0" applyFont="1" applyBorder="1" applyAlignment="1">
      <alignment horizontal="center" vertical="center" wrapText="1"/>
    </xf>
    <xf numFmtId="0" fontId="44" fillId="0" borderId="97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45" fillId="5" borderId="6" xfId="0" applyFont="1" applyFill="1" applyBorder="1" applyAlignment="1">
      <alignment horizontal="center" vertical="center"/>
    </xf>
    <xf numFmtId="0" fontId="45" fillId="5" borderId="8" xfId="0" applyFont="1" applyFill="1" applyBorder="1" applyAlignment="1">
      <alignment horizontal="center" vertical="center"/>
    </xf>
    <xf numFmtId="0" fontId="45" fillId="0" borderId="98" xfId="0" applyFont="1" applyBorder="1" applyAlignment="1">
      <alignment horizontal="center" vertical="center"/>
    </xf>
    <xf numFmtId="0" fontId="43" fillId="0" borderId="25" xfId="3" applyFont="1" applyBorder="1" applyAlignment="1">
      <alignment horizontal="center" vertical="top"/>
    </xf>
    <xf numFmtId="0" fontId="28" fillId="0" borderId="62" xfId="3" applyFont="1" applyBorder="1" applyAlignment="1">
      <alignment horizontal="center" vertical="center"/>
    </xf>
    <xf numFmtId="0" fontId="33" fillId="0" borderId="62" xfId="3" applyFont="1" applyBorder="1" applyAlignment="1">
      <alignment horizontal="center" vertical="center"/>
    </xf>
    <xf numFmtId="0" fontId="16" fillId="0" borderId="62" xfId="3" applyBorder="1" applyAlignment="1">
      <alignment horizontal="center" vertical="center"/>
    </xf>
    <xf numFmtId="0" fontId="16" fillId="0" borderId="68" xfId="3" applyBorder="1" applyAlignment="1">
      <alignment horizontal="center" vertical="center"/>
    </xf>
    <xf numFmtId="0" fontId="23" fillId="0" borderId="26" xfId="3" applyFont="1" applyBorder="1" applyAlignment="1">
      <alignment horizontal="center" vertical="center"/>
    </xf>
    <xf numFmtId="0" fontId="23" fillId="0" borderId="27" xfId="3" applyFont="1" applyBorder="1" applyAlignment="1">
      <alignment horizontal="center" vertical="center"/>
    </xf>
    <xf numFmtId="0" fontId="23" fillId="0" borderId="44" xfId="3" applyFont="1" applyBorder="1" applyAlignment="1">
      <alignment horizontal="center" vertical="center"/>
    </xf>
    <xf numFmtId="0" fontId="33" fillId="0" borderId="26" xfId="3" applyFont="1" applyBorder="1" applyAlignment="1">
      <alignment horizontal="center" vertical="center"/>
    </xf>
    <xf numFmtId="0" fontId="33" fillId="0" borderId="27" xfId="3" applyFont="1" applyBorder="1" applyAlignment="1">
      <alignment horizontal="center" vertical="center"/>
    </xf>
    <xf numFmtId="0" fontId="33" fillId="0" borderId="44" xfId="3" applyFont="1" applyBorder="1" applyAlignment="1">
      <alignment horizontal="center" vertical="center"/>
    </xf>
    <xf numFmtId="0" fontId="28" fillId="0" borderId="19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3" fillId="0" borderId="28" xfId="3" applyFont="1" applyBorder="1" applyAlignment="1">
      <alignment horizontal="left" vertical="center"/>
    </xf>
    <xf numFmtId="0" fontId="23" fillId="0" borderId="19" xfId="3" applyFont="1" applyBorder="1" applyAlignment="1">
      <alignment horizontal="left" vertical="center"/>
    </xf>
    <xf numFmtId="14" fontId="28" fillId="0" borderId="19" xfId="3" applyNumberFormat="1" applyFont="1" applyBorder="1" applyAlignment="1">
      <alignment horizontal="center" vertical="center"/>
    </xf>
    <xf numFmtId="14" fontId="28" fillId="0" borderId="45" xfId="3" applyNumberFormat="1" applyFont="1" applyBorder="1" applyAlignment="1">
      <alignment horizontal="center" vertical="center"/>
    </xf>
    <xf numFmtId="0" fontId="28" fillId="0" borderId="33" xfId="3" applyFont="1" applyBorder="1" applyAlignment="1">
      <alignment horizontal="left" vertical="center"/>
    </xf>
    <xf numFmtId="0" fontId="28" fillId="0" borderId="48" xfId="3" applyFont="1" applyBorder="1" applyAlignment="1">
      <alignment horizontal="left" vertical="center"/>
    </xf>
    <xf numFmtId="0" fontId="28" fillId="0" borderId="30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3" fillId="0" borderId="29" xfId="3" applyFont="1" applyBorder="1" applyAlignment="1">
      <alignment horizontal="left" vertical="center"/>
    </xf>
    <xf numFmtId="0" fontId="23" fillId="0" borderId="30" xfId="3" applyFont="1" applyBorder="1" applyAlignment="1">
      <alignment horizontal="left" vertical="center"/>
    </xf>
    <xf numFmtId="14" fontId="28" fillId="0" borderId="30" xfId="3" applyNumberFormat="1" applyFont="1" applyBorder="1" applyAlignment="1">
      <alignment horizontal="center" vertical="center"/>
    </xf>
    <xf numFmtId="14" fontId="28" fillId="0" borderId="46" xfId="3" applyNumberFormat="1" applyFont="1" applyBorder="1" applyAlignment="1">
      <alignment horizontal="center" vertical="center"/>
    </xf>
    <xf numFmtId="0" fontId="23" fillId="0" borderId="81" xfId="3" applyFont="1" applyBorder="1" applyAlignment="1">
      <alignment horizontal="left" vertical="center"/>
    </xf>
    <xf numFmtId="0" fontId="23" fillId="0" borderId="36" xfId="3" applyFont="1" applyBorder="1" applyAlignment="1">
      <alignment horizontal="left" vertical="center"/>
    </xf>
    <xf numFmtId="0" fontId="23" fillId="0" borderId="89" xfId="3" applyFont="1" applyBorder="1" applyAlignment="1">
      <alignment horizontal="left" vertical="center"/>
    </xf>
    <xf numFmtId="0" fontId="33" fillId="0" borderId="67" xfId="3" applyFont="1" applyBorder="1" applyAlignment="1">
      <alignment horizontal="left" vertical="center"/>
    </xf>
    <xf numFmtId="0" fontId="33" fillId="0" borderId="39" xfId="3" applyFont="1" applyBorder="1" applyAlignment="1">
      <alignment horizontal="left" vertical="center"/>
    </xf>
    <xf numFmtId="0" fontId="33" fillId="0" borderId="72" xfId="3" applyFont="1" applyBorder="1" applyAlignment="1">
      <alignment horizontal="left" vertical="center"/>
    </xf>
    <xf numFmtId="0" fontId="23" fillId="0" borderId="46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 wrapText="1"/>
    </xf>
    <xf numFmtId="0" fontId="23" fillId="0" borderId="83" xfId="3" applyFont="1" applyBorder="1" applyAlignment="1">
      <alignment horizontal="left" vertical="center" wrapText="1"/>
    </xf>
    <xf numFmtId="0" fontId="23" fillId="0" borderId="52" xfId="3" applyFont="1" applyBorder="1" applyAlignment="1">
      <alignment horizontal="left" vertical="center" wrapText="1"/>
    </xf>
    <xf numFmtId="0" fontId="23" fillId="0" borderId="40" xfId="3" applyFont="1" applyBorder="1" applyAlignment="1">
      <alignment horizontal="left" vertical="center"/>
    </xf>
    <xf numFmtId="0" fontId="23" fillId="0" borderId="41" xfId="3" applyFont="1" applyBorder="1" applyAlignment="1">
      <alignment horizontal="left" vertical="center"/>
    </xf>
    <xf numFmtId="0" fontId="23" fillId="0" borderId="54" xfId="3" applyFont="1" applyBorder="1" applyAlignment="1">
      <alignment horizontal="left" vertical="center"/>
    </xf>
    <xf numFmtId="0" fontId="33" fillId="0" borderId="67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72" xfId="0" applyFont="1" applyBorder="1" applyAlignment="1">
      <alignment horizontal="left" vertical="center"/>
    </xf>
    <xf numFmtId="9" fontId="28" fillId="0" borderId="37" xfId="3" applyNumberFormat="1" applyFont="1" applyBorder="1" applyAlignment="1">
      <alignment horizontal="left" vertical="center"/>
    </xf>
    <xf numFmtId="9" fontId="28" fillId="0" borderId="32" xfId="3" applyNumberFormat="1" applyFont="1" applyBorder="1" applyAlignment="1">
      <alignment horizontal="left" vertical="center"/>
    </xf>
    <xf numFmtId="9" fontId="28" fillId="0" borderId="47" xfId="3" applyNumberFormat="1" applyFont="1" applyBorder="1" applyAlignment="1">
      <alignment horizontal="left" vertical="center"/>
    </xf>
    <xf numFmtId="9" fontId="28" fillId="0" borderId="82" xfId="3" applyNumberFormat="1" applyFont="1" applyBorder="1" applyAlignment="1">
      <alignment horizontal="left" vertical="center"/>
    </xf>
    <xf numFmtId="9" fontId="28" fillId="0" borderId="83" xfId="3" applyNumberFormat="1" applyFont="1" applyBorder="1" applyAlignment="1">
      <alignment horizontal="left" vertical="center"/>
    </xf>
    <xf numFmtId="9" fontId="28" fillId="0" borderId="52" xfId="3" applyNumberFormat="1" applyFont="1" applyBorder="1" applyAlignment="1">
      <alignment horizontal="left" vertical="center"/>
    </xf>
    <xf numFmtId="0" fontId="25" fillId="0" borderId="40" xfId="3" applyFont="1" applyBorder="1" applyAlignment="1">
      <alignment horizontal="left" vertical="center"/>
    </xf>
    <xf numFmtId="0" fontId="25" fillId="0" borderId="41" xfId="3" applyFont="1" applyBorder="1" applyAlignment="1">
      <alignment horizontal="left" vertical="center"/>
    </xf>
    <xf numFmtId="0" fontId="25" fillId="0" borderId="54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19" xfId="3" applyFont="1" applyBorder="1" applyAlignment="1">
      <alignment horizontal="left" vertical="center"/>
    </xf>
    <xf numFmtId="0" fontId="25" fillId="0" borderId="85" xfId="3" applyFont="1" applyBorder="1" applyAlignment="1">
      <alignment horizontal="left" vertical="center"/>
    </xf>
    <xf numFmtId="0" fontId="25" fillId="0" borderId="83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33" fillId="0" borderId="36" xfId="3" applyFont="1" applyBorder="1" applyAlignment="1">
      <alignment horizontal="left" vertical="center"/>
    </xf>
    <xf numFmtId="0" fontId="28" fillId="0" borderId="86" xfId="3" applyFont="1" applyBorder="1" applyAlignment="1">
      <alignment horizontal="left" vertical="center"/>
    </xf>
    <xf numFmtId="0" fontId="28" fillId="0" borderId="87" xfId="3" applyFont="1" applyBorder="1" applyAlignment="1">
      <alignment horizontal="left" vertical="center"/>
    </xf>
    <xf numFmtId="0" fontId="28" fillId="0" borderId="90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3" fillId="0" borderId="82" xfId="3" applyFont="1" applyBorder="1" applyAlignment="1">
      <alignment horizontal="left" vertical="center"/>
    </xf>
    <xf numFmtId="0" fontId="23" fillId="0" borderId="83" xfId="3" applyFont="1" applyBorder="1" applyAlignment="1">
      <alignment horizontal="left" vertical="center"/>
    </xf>
    <xf numFmtId="0" fontId="23" fillId="0" borderId="52" xfId="3" applyFont="1" applyBorder="1" applyAlignment="1">
      <alignment horizontal="left" vertical="center"/>
    </xf>
    <xf numFmtId="0" fontId="9" fillId="0" borderId="39" xfId="3" applyFont="1" applyBorder="1" applyAlignment="1">
      <alignment horizontal="center" vertical="center"/>
    </xf>
    <xf numFmtId="0" fontId="33" fillId="0" borderId="36" xfId="3" applyFont="1" applyBorder="1" applyAlignment="1">
      <alignment horizontal="center" vertical="center"/>
    </xf>
    <xf numFmtId="0" fontId="33" fillId="0" borderId="91" xfId="3" applyFont="1" applyBorder="1" applyAlignment="1">
      <alignment horizontal="center" vertical="center"/>
    </xf>
    <xf numFmtId="0" fontId="28" fillId="0" borderId="88" xfId="3" applyFont="1" applyBorder="1" applyAlignment="1">
      <alignment horizontal="center" vertical="center"/>
    </xf>
    <xf numFmtId="0" fontId="28" fillId="0" borderId="89" xfId="3" applyFont="1" applyBorder="1" applyAlignment="1">
      <alignment horizontal="center" vertical="center"/>
    </xf>
    <xf numFmtId="0" fontId="28" fillId="0" borderId="81" xfId="3" applyFont="1" applyBorder="1" applyAlignment="1">
      <alignment horizontal="left" vertical="center"/>
    </xf>
    <xf numFmtId="0" fontId="28" fillId="0" borderId="36" xfId="3" applyFont="1" applyBorder="1" applyAlignment="1">
      <alignment horizontal="left" vertical="center"/>
    </xf>
    <xf numFmtId="0" fontId="28" fillId="0" borderId="89" xfId="3" applyFont="1" applyBorder="1" applyAlignment="1">
      <alignment horizontal="left" vertical="center"/>
    </xf>
    <xf numFmtId="0" fontId="17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6" fillId="0" borderId="0" xfId="4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55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6" xfId="7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0" fillId="0" borderId="7" xfId="4" applyFont="1" applyBorder="1" applyAlignment="1">
      <alignment horizontal="center" vertical="center"/>
    </xf>
    <xf numFmtId="0" fontId="30" fillId="0" borderId="79" xfId="4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15" fillId="0" borderId="2" xfId="4" applyFont="1" applyBorder="1" applyAlignment="1">
      <alignment horizontal="center"/>
    </xf>
    <xf numFmtId="0" fontId="39" fillId="0" borderId="25" xfId="3" applyFont="1" applyBorder="1" applyAlignment="1">
      <alignment horizontal="center" vertical="top"/>
    </xf>
    <xf numFmtId="0" fontId="28" fillId="0" borderId="19" xfId="3" applyFont="1" applyBorder="1" applyAlignment="1">
      <alignment horizontal="center" vertical="center"/>
    </xf>
    <xf numFmtId="0" fontId="28" fillId="0" borderId="45" xfId="3" applyFont="1" applyBorder="1" applyAlignment="1">
      <alignment horizontal="center" vertical="center"/>
    </xf>
    <xf numFmtId="14" fontId="40" fillId="0" borderId="19" xfId="3" applyNumberFormat="1" applyFont="1" applyBorder="1" applyAlignment="1">
      <alignment horizontal="center" vertical="center"/>
    </xf>
    <xf numFmtId="14" fontId="40" fillId="0" borderId="45" xfId="3" applyNumberFormat="1" applyFont="1" applyBorder="1" applyAlignment="1">
      <alignment horizontal="center" vertical="center"/>
    </xf>
    <xf numFmtId="0" fontId="32" fillId="0" borderId="19" xfId="3" applyFont="1" applyBorder="1" applyAlignment="1">
      <alignment horizontal="center" vertical="center"/>
    </xf>
    <xf numFmtId="0" fontId="32" fillId="0" borderId="45" xfId="3" applyFont="1" applyBorder="1" applyAlignment="1">
      <alignment horizontal="center" vertical="center"/>
    </xf>
    <xf numFmtId="58" fontId="32" fillId="0" borderId="19" xfId="3" applyNumberFormat="1" applyFont="1" applyBorder="1" applyAlignment="1">
      <alignment horizontal="center" vertical="center"/>
    </xf>
    <xf numFmtId="0" fontId="23" fillId="0" borderId="45" xfId="3" applyFont="1" applyBorder="1" applyAlignment="1">
      <alignment horizontal="left" vertical="center"/>
    </xf>
    <xf numFmtId="0" fontId="28" fillId="0" borderId="28" xfId="3" applyFont="1" applyBorder="1" applyAlignment="1">
      <alignment horizontal="left" vertical="center"/>
    </xf>
    <xf numFmtId="0" fontId="33" fillId="0" borderId="0" xfId="3" applyFont="1" applyAlignment="1">
      <alignment horizontal="left" vertical="center"/>
    </xf>
    <xf numFmtId="0" fontId="23" fillId="0" borderId="0" xfId="3" applyFont="1" applyAlignment="1">
      <alignment horizontal="left" vertical="center"/>
    </xf>
    <xf numFmtId="0" fontId="32" fillId="0" borderId="26" xfId="3" applyFont="1" applyBorder="1" applyAlignment="1">
      <alignment horizontal="left" vertical="center"/>
    </xf>
    <xf numFmtId="0" fontId="32" fillId="0" borderId="27" xfId="3" applyFont="1" applyBorder="1" applyAlignment="1">
      <alignment horizontal="left" vertical="center"/>
    </xf>
    <xf numFmtId="0" fontId="25" fillId="0" borderId="27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32" fillId="0" borderId="35" xfId="3" applyFont="1" applyBorder="1" applyAlignment="1">
      <alignment horizontal="left" vertical="center"/>
    </xf>
    <xf numFmtId="0" fontId="32" fillId="0" borderId="34" xfId="3" applyFont="1" applyBorder="1" applyAlignment="1">
      <alignment horizontal="left" vertical="center"/>
    </xf>
    <xf numFmtId="0" fontId="32" fillId="0" borderId="50" xfId="3" applyFont="1" applyBorder="1" applyAlignment="1">
      <alignment horizontal="left" vertical="center"/>
    </xf>
    <xf numFmtId="0" fontId="32" fillId="0" borderId="33" xfId="3" applyFont="1" applyBorder="1" applyAlignment="1">
      <alignment horizontal="left" vertical="center"/>
    </xf>
    <xf numFmtId="0" fontId="25" fillId="0" borderId="33" xfId="3" applyFont="1" applyBorder="1" applyAlignment="1">
      <alignment horizontal="left" vertical="center"/>
    </xf>
    <xf numFmtId="0" fontId="25" fillId="0" borderId="34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0" xfId="3" applyFont="1" applyBorder="1" applyAlignment="1">
      <alignment horizontal="left" vertical="center"/>
    </xf>
    <xf numFmtId="0" fontId="28" fillId="0" borderId="46" xfId="3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5" fillId="0" borderId="26" xfId="3" applyFont="1" applyBorder="1" applyAlignment="1">
      <alignment horizontal="left" vertical="center"/>
    </xf>
    <xf numFmtId="0" fontId="25" fillId="0" borderId="19" xfId="3" applyFont="1" applyBorder="1" applyAlignment="1">
      <alignment horizontal="center" vertical="center"/>
    </xf>
    <xf numFmtId="0" fontId="25" fillId="0" borderId="45" xfId="3" applyFont="1" applyBorder="1" applyAlignment="1">
      <alignment horizontal="center" vertical="center"/>
    </xf>
    <xf numFmtId="0" fontId="23" fillId="0" borderId="29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 vertical="center"/>
    </xf>
    <xf numFmtId="0" fontId="23" fillId="0" borderId="46" xfId="3" applyFont="1" applyBorder="1" applyAlignment="1">
      <alignment horizontal="center" vertical="center"/>
    </xf>
    <xf numFmtId="0" fontId="25" fillId="0" borderId="45" xfId="3" applyFont="1" applyBorder="1" applyAlignment="1">
      <alignment horizontal="left" vertical="center"/>
    </xf>
    <xf numFmtId="0" fontId="23" fillId="0" borderId="63" xfId="3" applyFont="1" applyBorder="1" applyAlignment="1">
      <alignment horizontal="left" vertical="center"/>
    </xf>
    <xf numFmtId="0" fontId="23" fillId="0" borderId="22" xfId="3" applyFont="1" applyBorder="1" applyAlignment="1">
      <alignment horizontal="left" vertical="center"/>
    </xf>
    <xf numFmtId="0" fontId="23" fillId="0" borderId="69" xfId="3" applyFont="1" applyBorder="1" applyAlignment="1">
      <alignment horizontal="left" vertical="center"/>
    </xf>
    <xf numFmtId="0" fontId="33" fillId="0" borderId="64" xfId="3" applyFont="1" applyBorder="1" applyAlignment="1">
      <alignment horizontal="left" vertical="center"/>
    </xf>
    <xf numFmtId="0" fontId="33" fillId="0" borderId="65" xfId="3" applyFont="1" applyBorder="1" applyAlignment="1">
      <alignment horizontal="left" vertical="center"/>
    </xf>
    <xf numFmtId="0" fontId="28" fillId="0" borderId="28" xfId="3" applyFont="1" applyBorder="1" applyAlignment="1">
      <alignment horizontal="right" vertical="center"/>
    </xf>
    <xf numFmtId="0" fontId="28" fillId="0" borderId="19" xfId="3" applyFont="1" applyBorder="1" applyAlignment="1">
      <alignment horizontal="right" vertical="center"/>
    </xf>
    <xf numFmtId="0" fontId="23" fillId="0" borderId="66" xfId="3" applyFont="1" applyBorder="1" applyAlignment="1">
      <alignment horizontal="left" vertical="center"/>
    </xf>
    <xf numFmtId="0" fontId="23" fillId="0" borderId="25" xfId="3" applyFont="1" applyBorder="1" applyAlignment="1">
      <alignment horizontal="left" vertical="center"/>
    </xf>
    <xf numFmtId="0" fontId="23" fillId="0" borderId="71" xfId="3" applyFont="1" applyBorder="1" applyAlignment="1">
      <alignment horizontal="left" vertical="center"/>
    </xf>
    <xf numFmtId="0" fontId="23" fillId="0" borderId="35" xfId="3" applyFont="1" applyBorder="1" applyAlignment="1">
      <alignment horizontal="left" vertical="center"/>
    </xf>
    <xf numFmtId="0" fontId="23" fillId="0" borderId="34" xfId="3" applyFont="1" applyBorder="1" applyAlignment="1">
      <alignment horizontal="left" vertical="center"/>
    </xf>
    <xf numFmtId="0" fontId="23" fillId="0" borderId="48" xfId="3" applyFont="1" applyBorder="1" applyAlignment="1">
      <alignment horizontal="left" vertical="center"/>
    </xf>
    <xf numFmtId="0" fontId="28" fillId="0" borderId="39" xfId="3" applyFont="1" applyBorder="1" applyAlignment="1">
      <alignment horizontal="center" vertical="center"/>
    </xf>
    <xf numFmtId="0" fontId="33" fillId="0" borderId="39" xfId="3" applyFont="1" applyBorder="1" applyAlignment="1">
      <alignment horizontal="center" vertical="center"/>
    </xf>
    <xf numFmtId="0" fontId="28" fillId="0" borderId="53" xfId="3" applyFont="1" applyBorder="1" applyAlignment="1">
      <alignment horizontal="center" vertical="center"/>
    </xf>
    <xf numFmtId="0" fontId="33" fillId="0" borderId="40" xfId="3" applyFont="1" applyBorder="1" applyAlignment="1">
      <alignment horizontal="center" vertical="center"/>
    </xf>
    <xf numFmtId="0" fontId="33" fillId="0" borderId="41" xfId="3" applyFont="1" applyBorder="1" applyAlignment="1">
      <alignment horizontal="center" vertical="center"/>
    </xf>
    <xf numFmtId="0" fontId="33" fillId="0" borderId="54" xfId="3" applyFont="1" applyBorder="1" applyAlignment="1">
      <alignment horizontal="center" vertical="center"/>
    </xf>
    <xf numFmtId="0" fontId="33" fillId="0" borderId="29" xfId="3" applyFont="1" applyBorder="1" applyAlignment="1">
      <alignment horizontal="center" vertical="center"/>
    </xf>
    <xf numFmtId="0" fontId="33" fillId="0" borderId="30" xfId="3" applyFont="1" applyBorder="1" applyAlignment="1">
      <alignment horizontal="center" vertical="center"/>
    </xf>
    <xf numFmtId="0" fontId="33" fillId="0" borderId="46" xfId="3" applyFont="1" applyBorder="1" applyAlignment="1">
      <alignment horizontal="center" vertical="center"/>
    </xf>
    <xf numFmtId="0" fontId="16" fillId="0" borderId="39" xfId="3" applyBorder="1" applyAlignment="1">
      <alignment horizontal="center" vertical="center"/>
    </xf>
    <xf numFmtId="0" fontId="16" fillId="0" borderId="53" xfId="3" applyBorder="1" applyAlignment="1">
      <alignment horizontal="center" vertical="center"/>
    </xf>
    <xf numFmtId="0" fontId="15" fillId="0" borderId="55" xfId="3" applyFont="1" applyBorder="1" applyAlignment="1">
      <alignment horizontal="center" vertical="center"/>
    </xf>
    <xf numFmtId="0" fontId="27" fillId="0" borderId="2" xfId="4" applyFont="1" applyBorder="1" applyAlignment="1">
      <alignment horizontal="center" vertical="center"/>
    </xf>
    <xf numFmtId="0" fontId="27" fillId="0" borderId="6" xfId="4" applyFont="1" applyBorder="1" applyAlignment="1">
      <alignment horizontal="center" vertical="center"/>
    </xf>
    <xf numFmtId="0" fontId="27" fillId="0" borderId="18" xfId="4" applyFont="1" applyBorder="1" applyAlignment="1">
      <alignment horizontal="center" vertical="center"/>
    </xf>
    <xf numFmtId="0" fontId="23" fillId="0" borderId="2" xfId="3" applyFont="1" applyBorder="1" applyAlignment="1">
      <alignment horizontal="center" vertical="center"/>
    </xf>
    <xf numFmtId="49" fontId="30" fillId="4" borderId="33" xfId="5" applyNumberFormat="1" applyFont="1" applyFill="1" applyBorder="1" applyAlignment="1">
      <alignment horizontal="center" vertical="center"/>
    </xf>
    <xf numFmtId="49" fontId="30" fillId="4" borderId="34" xfId="5" applyNumberFormat="1" applyFont="1" applyFill="1" applyBorder="1" applyAlignment="1">
      <alignment horizontal="center" vertical="center"/>
    </xf>
    <xf numFmtId="49" fontId="30" fillId="4" borderId="59" xfId="5" applyNumberFormat="1" applyFont="1" applyFill="1" applyBorder="1" applyAlignment="1">
      <alignment horizontal="center" vertical="center"/>
    </xf>
    <xf numFmtId="0" fontId="15" fillId="0" borderId="12" xfId="4" applyFont="1" applyBorder="1" applyAlignment="1">
      <alignment horizontal="center"/>
    </xf>
    <xf numFmtId="0" fontId="15" fillId="0" borderId="0" xfId="4" applyFont="1" applyAlignment="1">
      <alignment horizontal="center"/>
    </xf>
    <xf numFmtId="0" fontId="15" fillId="0" borderId="16" xfId="4" applyFont="1" applyBorder="1" applyAlignment="1">
      <alignment horizontal="center"/>
    </xf>
    <xf numFmtId="0" fontId="31" fillId="0" borderId="25" xfId="3" applyFont="1" applyBorder="1" applyAlignment="1">
      <alignment horizontal="center" vertical="top"/>
    </xf>
    <xf numFmtId="0" fontId="28" fillId="0" borderId="27" xfId="3" applyFont="1" applyBorder="1" applyAlignment="1">
      <alignment horizontal="center" vertical="center"/>
    </xf>
    <xf numFmtId="0" fontId="32" fillId="0" borderId="27" xfId="3" applyFont="1" applyBorder="1" applyAlignment="1">
      <alignment horizontal="center" vertical="center"/>
    </xf>
    <xf numFmtId="0" fontId="32" fillId="0" borderId="44" xfId="3" applyFont="1" applyBorder="1" applyAlignment="1">
      <alignment horizontal="center" vertical="center"/>
    </xf>
    <xf numFmtId="178" fontId="32" fillId="0" borderId="19" xfId="3" applyNumberFormat="1" applyFont="1" applyBorder="1" applyAlignment="1">
      <alignment horizontal="center" vertical="center"/>
    </xf>
    <xf numFmtId="0" fontId="25" fillId="0" borderId="30" xfId="3" applyFont="1" applyBorder="1" applyAlignment="1">
      <alignment horizontal="left" vertical="center"/>
    </xf>
    <xf numFmtId="0" fontId="25" fillId="0" borderId="31" xfId="3" applyFont="1" applyBorder="1" applyAlignment="1">
      <alignment horizontal="left" vertical="center"/>
    </xf>
    <xf numFmtId="0" fontId="25" fillId="0" borderId="32" xfId="3" applyFont="1" applyBorder="1" applyAlignment="1">
      <alignment horizontal="left" vertical="center"/>
    </xf>
    <xf numFmtId="0" fontId="25" fillId="0" borderId="47" xfId="3" applyFont="1" applyBorder="1" applyAlignment="1">
      <alignment horizontal="left" vertical="center"/>
    </xf>
    <xf numFmtId="0" fontId="32" fillId="0" borderId="33" xfId="3" applyFont="1" applyBorder="1" applyAlignment="1">
      <alignment horizontal="center" vertical="center"/>
    </xf>
    <xf numFmtId="0" fontId="32" fillId="0" borderId="34" xfId="3" applyFont="1" applyBorder="1" applyAlignment="1">
      <alignment horizontal="center" vertical="center"/>
    </xf>
    <xf numFmtId="0" fontId="32" fillId="0" borderId="48" xfId="3" applyFont="1" applyBorder="1" applyAlignment="1">
      <alignment horizontal="center" vertical="center"/>
    </xf>
    <xf numFmtId="0" fontId="32" fillId="0" borderId="28" xfId="3" applyFont="1" applyBorder="1" applyAlignment="1">
      <alignment horizontal="left" vertical="center"/>
    </xf>
    <xf numFmtId="0" fontId="32" fillId="0" borderId="19" xfId="3" applyFont="1" applyBorder="1" applyAlignment="1">
      <alignment horizontal="left" vertical="center"/>
    </xf>
    <xf numFmtId="0" fontId="32" fillId="0" borderId="45" xfId="3" applyFont="1" applyBorder="1" applyAlignment="1">
      <alignment horizontal="left" vertical="center"/>
    </xf>
    <xf numFmtId="0" fontId="32" fillId="0" borderId="48" xfId="3" applyFont="1" applyBorder="1" applyAlignment="1">
      <alignment horizontal="left" vertical="center"/>
    </xf>
    <xf numFmtId="0" fontId="32" fillId="0" borderId="28" xfId="3" applyFont="1" applyBorder="1" applyAlignment="1">
      <alignment horizontal="left" vertical="center" wrapText="1"/>
    </xf>
    <xf numFmtId="0" fontId="32" fillId="0" borderId="19" xfId="3" applyFont="1" applyBorder="1" applyAlignment="1">
      <alignment horizontal="left" vertical="center" wrapText="1"/>
    </xf>
    <xf numFmtId="0" fontId="32" fillId="0" borderId="45" xfId="3" applyFont="1" applyBorder="1" applyAlignment="1">
      <alignment horizontal="left" vertical="center" wrapText="1"/>
    </xf>
    <xf numFmtId="0" fontId="16" fillId="0" borderId="30" xfId="3" applyBorder="1" applyAlignment="1">
      <alignment horizontal="center" vertical="center"/>
    </xf>
    <xf numFmtId="0" fontId="16" fillId="0" borderId="46" xfId="3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5" fillId="0" borderId="49" xfId="3" applyFont="1" applyBorder="1" applyAlignment="1">
      <alignment horizontal="left" vertical="center"/>
    </xf>
    <xf numFmtId="0" fontId="16" fillId="0" borderId="35" xfId="3" applyBorder="1" applyAlignment="1">
      <alignment horizontal="left" vertical="center"/>
    </xf>
    <xf numFmtId="0" fontId="16" fillId="0" borderId="34" xfId="3" applyBorder="1" applyAlignment="1">
      <alignment horizontal="left" vertical="center"/>
    </xf>
    <xf numFmtId="0" fontId="16" fillId="0" borderId="50" xfId="3" applyBorder="1" applyAlignment="1">
      <alignment horizontal="left" vertical="center"/>
    </xf>
    <xf numFmtId="0" fontId="16" fillId="0" borderId="35" xfId="3" applyBorder="1" applyAlignment="1">
      <alignment horizontal="right" vertical="center"/>
    </xf>
    <xf numFmtId="0" fontId="16" fillId="0" borderId="34" xfId="3" applyBorder="1" applyAlignment="1">
      <alignment horizontal="right" vertical="center"/>
    </xf>
    <xf numFmtId="0" fontId="16" fillId="0" borderId="50" xfId="3" applyBorder="1" applyAlignment="1">
      <alignment horizontal="right" vertical="center"/>
    </xf>
    <xf numFmtId="0" fontId="23" fillId="0" borderId="38" xfId="3" applyFont="1" applyBorder="1" applyAlignment="1">
      <alignment horizontal="left" vertical="center"/>
    </xf>
    <xf numFmtId="0" fontId="23" fillId="0" borderId="39" xfId="3" applyFont="1" applyBorder="1" applyAlignment="1">
      <alignment horizontal="left" vertical="center"/>
    </xf>
    <xf numFmtId="0" fontId="23" fillId="0" borderId="53" xfId="3" applyFont="1" applyBorder="1" applyAlignment="1">
      <alignment horizontal="left" vertical="center"/>
    </xf>
    <xf numFmtId="0" fontId="25" fillId="0" borderId="41" xfId="3" applyFont="1" applyBorder="1" applyAlignment="1">
      <alignment horizontal="center" vertical="center"/>
    </xf>
    <xf numFmtId="0" fontId="25" fillId="0" borderId="42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32" fillId="0" borderId="30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32" fillId="0" borderId="46" xfId="3" applyFont="1" applyBorder="1" applyAlignment="1">
      <alignment horizontal="center" vertical="center"/>
    </xf>
    <xf numFmtId="0" fontId="21" fillId="0" borderId="18" xfId="7" applyFont="1" applyBorder="1" applyAlignment="1">
      <alignment horizontal="center" vertical="center"/>
    </xf>
    <xf numFmtId="49" fontId="30" fillId="4" borderId="21" xfId="5" applyNumberFormat="1" applyFont="1" applyFill="1" applyBorder="1" applyAlignment="1">
      <alignment horizontal="center" vertical="center"/>
    </xf>
    <xf numFmtId="49" fontId="30" fillId="4" borderId="22" xfId="5" applyNumberFormat="1" applyFont="1" applyFill="1" applyBorder="1" applyAlignment="1">
      <alignment horizontal="center" vertical="center"/>
    </xf>
    <xf numFmtId="49" fontId="30" fillId="4" borderId="23" xfId="5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8">
    <cellStyle name="S10" xfId="6" xr:uid="{00000000-0005-0000-0000-000037000000}"/>
    <cellStyle name="S15 2" xfId="2" xr:uid="{00000000-0005-0000-0000-00002C000000}"/>
    <cellStyle name="常规" xfId="0" builtinId="0"/>
    <cellStyle name="常规 2" xfId="3" xr:uid="{00000000-0005-0000-0000-000034000000}"/>
    <cellStyle name="常规 23" xfId="7" xr:uid="{00000000-0005-0000-0000-000038000000}"/>
    <cellStyle name="常规 3" xfId="4" xr:uid="{00000000-0005-0000-0000-000035000000}"/>
    <cellStyle name="常规 4" xfId="5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11</xdr:row>
          <xdr:rowOff>38100</xdr:rowOff>
        </xdr:from>
        <xdr:to>
          <xdr:col>5</xdr:col>
          <xdr:colOff>638175</xdr:colOff>
          <xdr:row>11</xdr:row>
          <xdr:rowOff>219075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13</xdr:row>
          <xdr:rowOff>28575</xdr:rowOff>
        </xdr:from>
        <xdr:to>
          <xdr:col>5</xdr:col>
          <xdr:colOff>733425</xdr:colOff>
          <xdr:row>14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276225</xdr:colOff>
          <xdr:row>12</xdr:row>
          <xdr:rowOff>28575</xdr:rowOff>
        </xdr:from>
        <xdr:to>
          <xdr:col>6</xdr:col>
          <xdr:colOff>190500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42" customWidth="1"/>
    <col min="3" max="3" width="10.125" customWidth="1"/>
  </cols>
  <sheetData>
    <row r="1" spans="1:2" ht="21" customHeight="1">
      <c r="A1" s="243"/>
      <c r="B1" s="244" t="s">
        <v>0</v>
      </c>
    </row>
    <row r="2" spans="1:2">
      <c r="A2" s="22">
        <v>1</v>
      </c>
      <c r="B2" s="245" t="s">
        <v>1</v>
      </c>
    </row>
    <row r="3" spans="1:2">
      <c r="A3" s="22">
        <v>2</v>
      </c>
      <c r="B3" s="245" t="s">
        <v>2</v>
      </c>
    </row>
    <row r="4" spans="1:2">
      <c r="A4" s="22">
        <v>3</v>
      </c>
      <c r="B4" s="245" t="s">
        <v>3</v>
      </c>
    </row>
    <row r="5" spans="1:2">
      <c r="A5" s="22">
        <v>4</v>
      </c>
      <c r="B5" s="245" t="s">
        <v>4</v>
      </c>
    </row>
    <row r="6" spans="1:2">
      <c r="A6" s="22">
        <v>5</v>
      </c>
      <c r="B6" s="245" t="s">
        <v>5</v>
      </c>
    </row>
    <row r="7" spans="1:2">
      <c r="A7" s="22">
        <v>6</v>
      </c>
      <c r="B7" s="245" t="s">
        <v>6</v>
      </c>
    </row>
    <row r="8" spans="1:2" s="241" customFormat="1" ht="15" customHeight="1">
      <c r="A8" s="246">
        <v>7</v>
      </c>
      <c r="B8" s="247" t="s">
        <v>7</v>
      </c>
    </row>
    <row r="9" spans="1:2" ht="18.95" customHeight="1">
      <c r="A9" s="243"/>
      <c r="B9" s="248" t="s">
        <v>8</v>
      </c>
    </row>
    <row r="10" spans="1:2" ht="15.95" customHeight="1">
      <c r="A10" s="22">
        <v>1</v>
      </c>
      <c r="B10" s="249" t="s">
        <v>9</v>
      </c>
    </row>
    <row r="11" spans="1:2">
      <c r="A11" s="22">
        <v>2</v>
      </c>
      <c r="B11" s="245" t="s">
        <v>10</v>
      </c>
    </row>
    <row r="12" spans="1:2">
      <c r="A12" s="22">
        <v>3</v>
      </c>
      <c r="B12" s="247" t="s">
        <v>11</v>
      </c>
    </row>
    <row r="13" spans="1:2">
      <c r="A13" s="22">
        <v>4</v>
      </c>
      <c r="B13" s="245" t="s">
        <v>12</v>
      </c>
    </row>
    <row r="14" spans="1:2">
      <c r="A14" s="22">
        <v>5</v>
      </c>
      <c r="B14" s="245" t="s">
        <v>13</v>
      </c>
    </row>
    <row r="15" spans="1:2">
      <c r="A15" s="22">
        <v>6</v>
      </c>
      <c r="B15" s="245" t="s">
        <v>14</v>
      </c>
    </row>
    <row r="16" spans="1:2">
      <c r="A16" s="22">
        <v>7</v>
      </c>
      <c r="B16" s="245" t="s">
        <v>15</v>
      </c>
    </row>
    <row r="17" spans="1:2">
      <c r="A17" s="22">
        <v>8</v>
      </c>
      <c r="B17" s="245" t="s">
        <v>16</v>
      </c>
    </row>
    <row r="18" spans="1:2">
      <c r="A18" s="22">
        <v>9</v>
      </c>
      <c r="B18" s="245" t="s">
        <v>17</v>
      </c>
    </row>
    <row r="19" spans="1:2">
      <c r="A19" s="22"/>
      <c r="B19" s="245"/>
    </row>
    <row r="20" spans="1:2" ht="20.25">
      <c r="A20" s="243"/>
      <c r="B20" s="244" t="s">
        <v>18</v>
      </c>
    </row>
    <row r="21" spans="1:2">
      <c r="A21" s="22">
        <v>1</v>
      </c>
      <c r="B21" s="245" t="s">
        <v>19</v>
      </c>
    </row>
    <row r="22" spans="1:2">
      <c r="A22" s="22">
        <v>2</v>
      </c>
      <c r="B22" s="245" t="s">
        <v>20</v>
      </c>
    </row>
    <row r="23" spans="1:2">
      <c r="A23" s="22">
        <v>3</v>
      </c>
      <c r="B23" s="245" t="s">
        <v>21</v>
      </c>
    </row>
    <row r="24" spans="1:2">
      <c r="A24" s="22">
        <v>4</v>
      </c>
      <c r="B24" s="245" t="s">
        <v>22</v>
      </c>
    </row>
    <row r="25" spans="1:2">
      <c r="A25" s="22">
        <v>5</v>
      </c>
      <c r="B25" s="245" t="s">
        <v>23</v>
      </c>
    </row>
    <row r="26" spans="1:2">
      <c r="A26" s="22">
        <v>6</v>
      </c>
      <c r="B26" s="245" t="s">
        <v>24</v>
      </c>
    </row>
    <row r="27" spans="1:2">
      <c r="A27" s="22">
        <v>7</v>
      </c>
      <c r="B27" s="245" t="s">
        <v>25</v>
      </c>
    </row>
    <row r="28" spans="1:2">
      <c r="A28" s="22"/>
      <c r="B28" s="245"/>
    </row>
    <row r="29" spans="1:2" ht="20.25">
      <c r="A29" s="243"/>
      <c r="B29" s="244" t="s">
        <v>26</v>
      </c>
    </row>
    <row r="30" spans="1:2">
      <c r="A30" s="22">
        <v>1</v>
      </c>
      <c r="B30" s="245" t="s">
        <v>27</v>
      </c>
    </row>
    <row r="31" spans="1:2">
      <c r="A31" s="22">
        <v>2</v>
      </c>
      <c r="B31" s="245" t="s">
        <v>28</v>
      </c>
    </row>
    <row r="32" spans="1:2">
      <c r="A32" s="22">
        <v>3</v>
      </c>
      <c r="B32" s="245" t="s">
        <v>29</v>
      </c>
    </row>
    <row r="33" spans="1:2" ht="28.5">
      <c r="A33" s="22">
        <v>4</v>
      </c>
      <c r="B33" s="245" t="s">
        <v>30</v>
      </c>
    </row>
    <row r="34" spans="1:2">
      <c r="A34" s="22">
        <v>5</v>
      </c>
      <c r="B34" s="245" t="s">
        <v>31</v>
      </c>
    </row>
    <row r="35" spans="1:2">
      <c r="A35" s="22">
        <v>6</v>
      </c>
      <c r="B35" s="245" t="s">
        <v>32</v>
      </c>
    </row>
    <row r="36" spans="1:2">
      <c r="A36" s="22">
        <v>7</v>
      </c>
      <c r="B36" s="245" t="s">
        <v>33</v>
      </c>
    </row>
    <row r="37" spans="1:2">
      <c r="A37" s="22"/>
      <c r="B37" s="245"/>
    </row>
    <row r="39" spans="1:2">
      <c r="A39" s="250" t="s">
        <v>34</v>
      </c>
      <c r="B39" s="251"/>
    </row>
  </sheetData>
  <phoneticPr fontId="5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6" sqref="G16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69" t="s">
        <v>326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</row>
    <row r="2" spans="1:13" s="2" customFormat="1" ht="18" customHeight="1">
      <c r="A2" s="478" t="s">
        <v>295</v>
      </c>
      <c r="B2" s="479" t="s">
        <v>300</v>
      </c>
      <c r="C2" s="479" t="s">
        <v>296</v>
      </c>
      <c r="D2" s="479" t="s">
        <v>297</v>
      </c>
      <c r="E2" s="479" t="s">
        <v>298</v>
      </c>
      <c r="F2" s="479" t="s">
        <v>299</v>
      </c>
      <c r="G2" s="478" t="s">
        <v>327</v>
      </c>
      <c r="H2" s="478"/>
      <c r="I2" s="478" t="s">
        <v>328</v>
      </c>
      <c r="J2" s="478"/>
      <c r="K2" s="484" t="s">
        <v>329</v>
      </c>
      <c r="L2" s="486" t="s">
        <v>330</v>
      </c>
      <c r="M2" s="488" t="s">
        <v>331</v>
      </c>
    </row>
    <row r="3" spans="1:13" s="2" customFormat="1" ht="21" customHeight="1">
      <c r="A3" s="478"/>
      <c r="B3" s="480"/>
      <c r="C3" s="480"/>
      <c r="D3" s="480"/>
      <c r="E3" s="480"/>
      <c r="F3" s="480"/>
      <c r="G3" s="4" t="s">
        <v>332</v>
      </c>
      <c r="H3" s="4" t="s">
        <v>333</v>
      </c>
      <c r="I3" s="4" t="s">
        <v>332</v>
      </c>
      <c r="J3" s="4" t="s">
        <v>333</v>
      </c>
      <c r="K3" s="485"/>
      <c r="L3" s="487"/>
      <c r="M3" s="489"/>
    </row>
    <row r="4" spans="1:13" ht="14.25" customHeight="1">
      <c r="A4" s="6">
        <v>1</v>
      </c>
      <c r="B4" s="16" t="s">
        <v>313</v>
      </c>
      <c r="C4" s="16" t="s">
        <v>310</v>
      </c>
      <c r="D4" s="7" t="s">
        <v>311</v>
      </c>
      <c r="E4" s="16" t="s">
        <v>312</v>
      </c>
      <c r="F4" s="16" t="s">
        <v>62</v>
      </c>
      <c r="G4" s="6" t="s">
        <v>334</v>
      </c>
      <c r="H4" s="6" t="s">
        <v>335</v>
      </c>
      <c r="I4" s="6">
        <v>-1</v>
      </c>
      <c r="J4" s="6" t="s">
        <v>335</v>
      </c>
      <c r="K4" s="6"/>
      <c r="L4" s="6" t="s">
        <v>336</v>
      </c>
      <c r="M4" s="6" t="s">
        <v>337</v>
      </c>
    </row>
    <row r="5" spans="1:13" ht="14.25" customHeight="1">
      <c r="A5" s="6">
        <v>2</v>
      </c>
      <c r="B5" s="16" t="s">
        <v>313</v>
      </c>
      <c r="C5" s="16" t="s">
        <v>314</v>
      </c>
      <c r="D5" s="7" t="s">
        <v>311</v>
      </c>
      <c r="E5" s="16" t="s">
        <v>312</v>
      </c>
      <c r="F5" s="16" t="s">
        <v>62</v>
      </c>
      <c r="G5" s="6" t="s">
        <v>334</v>
      </c>
      <c r="H5" s="6" t="s">
        <v>335</v>
      </c>
      <c r="I5" s="6">
        <v>-1</v>
      </c>
      <c r="J5" s="6" t="s">
        <v>335</v>
      </c>
      <c r="K5" s="6"/>
      <c r="L5" s="6" t="s">
        <v>336</v>
      </c>
      <c r="M5" s="6" t="s">
        <v>337</v>
      </c>
    </row>
    <row r="6" spans="1:13" ht="14.25" customHeight="1">
      <c r="A6" s="6">
        <v>3</v>
      </c>
      <c r="B6" s="16" t="s">
        <v>313</v>
      </c>
      <c r="C6" s="16" t="s">
        <v>315</v>
      </c>
      <c r="D6" s="7" t="s">
        <v>311</v>
      </c>
      <c r="E6" s="16" t="s">
        <v>316</v>
      </c>
      <c r="F6" s="16" t="s">
        <v>62</v>
      </c>
      <c r="G6" s="6" t="s">
        <v>334</v>
      </c>
      <c r="H6" s="6" t="s">
        <v>335</v>
      </c>
      <c r="I6" s="6" t="s">
        <v>334</v>
      </c>
      <c r="J6" s="6">
        <v>-1</v>
      </c>
      <c r="K6" s="6"/>
      <c r="L6" s="6" t="s">
        <v>336</v>
      </c>
      <c r="M6" s="6" t="s">
        <v>337</v>
      </c>
    </row>
    <row r="7" spans="1:13" ht="14.25" customHeight="1">
      <c r="A7" s="6">
        <v>4</v>
      </c>
      <c r="B7" s="16" t="s">
        <v>313</v>
      </c>
      <c r="C7" s="16" t="s">
        <v>317</v>
      </c>
      <c r="D7" s="7" t="s">
        <v>311</v>
      </c>
      <c r="E7" s="16" t="s">
        <v>318</v>
      </c>
      <c r="F7" s="16" t="s">
        <v>62</v>
      </c>
      <c r="G7" s="6">
        <v>-1</v>
      </c>
      <c r="H7" s="6" t="s">
        <v>335</v>
      </c>
      <c r="I7" s="6" t="s">
        <v>334</v>
      </c>
      <c r="J7" s="6" t="s">
        <v>335</v>
      </c>
      <c r="K7" s="6"/>
      <c r="L7" s="6" t="s">
        <v>336</v>
      </c>
      <c r="M7" s="6" t="s">
        <v>337</v>
      </c>
    </row>
    <row r="8" spans="1:13" ht="14.25" customHeight="1">
      <c r="A8" s="6">
        <v>5</v>
      </c>
      <c r="B8" s="16" t="s">
        <v>313</v>
      </c>
      <c r="C8" s="16" t="s">
        <v>319</v>
      </c>
      <c r="D8" s="7" t="s">
        <v>311</v>
      </c>
      <c r="E8" s="16" t="s">
        <v>318</v>
      </c>
      <c r="F8" s="16" t="s">
        <v>62</v>
      </c>
      <c r="G8" s="6" t="s">
        <v>334</v>
      </c>
      <c r="H8" s="6" t="s">
        <v>335</v>
      </c>
      <c r="I8" s="6">
        <v>-1</v>
      </c>
      <c r="J8" s="6" t="s">
        <v>335</v>
      </c>
      <c r="K8" s="6"/>
      <c r="L8" s="6" t="s">
        <v>336</v>
      </c>
      <c r="M8" s="6" t="s">
        <v>337</v>
      </c>
    </row>
    <row r="9" spans="1:13" ht="14.25" customHeight="1">
      <c r="A9" s="6">
        <v>6</v>
      </c>
      <c r="B9" s="16" t="s">
        <v>313</v>
      </c>
      <c r="C9" s="16" t="s">
        <v>320</v>
      </c>
      <c r="D9" s="7" t="s">
        <v>311</v>
      </c>
      <c r="E9" s="16" t="s">
        <v>321</v>
      </c>
      <c r="F9" s="16" t="s">
        <v>62</v>
      </c>
      <c r="G9" s="6" t="s">
        <v>334</v>
      </c>
      <c r="H9" s="6" t="s">
        <v>335</v>
      </c>
      <c r="I9" s="6">
        <v>-1</v>
      </c>
      <c r="J9" s="6" t="s">
        <v>335</v>
      </c>
      <c r="K9" s="6"/>
      <c r="L9" s="6" t="s">
        <v>336</v>
      </c>
      <c r="M9" s="6" t="s">
        <v>337</v>
      </c>
    </row>
    <row r="10" spans="1:13" ht="14.25" customHeight="1">
      <c r="A10" s="6">
        <v>7</v>
      </c>
      <c r="B10" s="16" t="s">
        <v>313</v>
      </c>
      <c r="C10" s="16" t="s">
        <v>322</v>
      </c>
      <c r="D10" s="7" t="s">
        <v>311</v>
      </c>
      <c r="E10" s="16" t="s">
        <v>119</v>
      </c>
      <c r="F10" s="16" t="s">
        <v>62</v>
      </c>
      <c r="G10" s="6" t="s">
        <v>335</v>
      </c>
      <c r="H10" s="6" t="s">
        <v>335</v>
      </c>
      <c r="I10" s="6" t="s">
        <v>334</v>
      </c>
      <c r="J10" s="6" t="s">
        <v>335</v>
      </c>
      <c r="K10" s="6"/>
      <c r="L10" s="6" t="s">
        <v>336</v>
      </c>
      <c r="M10" s="6" t="s">
        <v>337</v>
      </c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70" t="s">
        <v>338</v>
      </c>
      <c r="B12" s="471"/>
      <c r="C12" s="471"/>
      <c r="D12" s="471"/>
      <c r="E12" s="472"/>
      <c r="F12" s="473"/>
      <c r="G12" s="475"/>
      <c r="H12" s="470" t="s">
        <v>324</v>
      </c>
      <c r="I12" s="471"/>
      <c r="J12" s="471"/>
      <c r="K12" s="472"/>
      <c r="L12" s="481"/>
      <c r="M12" s="482"/>
    </row>
    <row r="13" spans="1:13" ht="105" customHeight="1">
      <c r="A13" s="476" t="s">
        <v>339</v>
      </c>
      <c r="B13" s="483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5" type="noConversion"/>
  <dataValidations count="1">
    <dataValidation type="list" allowBlank="1" showInputMessage="1" showErrorMessage="1" sqref="M8 M9 M10 M1:M4 M5:M7 M1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showRowColHeaders="0" workbookViewId="0">
      <selection activeCell="J9" sqref="J9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69" t="s">
        <v>340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T1" s="469"/>
      <c r="U1" s="469"/>
      <c r="V1" s="469"/>
      <c r="W1" s="469"/>
    </row>
    <row r="2" spans="1:23" s="2" customFormat="1" ht="15.95" customHeight="1">
      <c r="A2" s="479" t="s">
        <v>341</v>
      </c>
      <c r="B2" s="479" t="s">
        <v>300</v>
      </c>
      <c r="C2" s="479" t="s">
        <v>296</v>
      </c>
      <c r="D2" s="479" t="s">
        <v>297</v>
      </c>
      <c r="E2" s="479" t="s">
        <v>298</v>
      </c>
      <c r="F2" s="479" t="s">
        <v>299</v>
      </c>
      <c r="G2" s="490" t="s">
        <v>342</v>
      </c>
      <c r="H2" s="491"/>
      <c r="I2" s="492"/>
      <c r="J2" s="490" t="s">
        <v>343</v>
      </c>
      <c r="K2" s="491"/>
      <c r="L2" s="492"/>
      <c r="M2" s="490" t="s">
        <v>344</v>
      </c>
      <c r="N2" s="491"/>
      <c r="O2" s="492"/>
      <c r="P2" s="490" t="s">
        <v>345</v>
      </c>
      <c r="Q2" s="491"/>
      <c r="R2" s="492"/>
      <c r="S2" s="491" t="s">
        <v>346</v>
      </c>
      <c r="T2" s="491"/>
      <c r="U2" s="492"/>
      <c r="V2" s="494" t="s">
        <v>347</v>
      </c>
      <c r="W2" s="494" t="s">
        <v>309</v>
      </c>
    </row>
    <row r="3" spans="1:23" s="2" customFormat="1" ht="18" customHeight="1">
      <c r="A3" s="480"/>
      <c r="B3" s="493"/>
      <c r="C3" s="493"/>
      <c r="D3" s="493"/>
      <c r="E3" s="493"/>
      <c r="F3" s="493"/>
      <c r="G3" s="4" t="s">
        <v>348</v>
      </c>
      <c r="H3" s="4" t="s">
        <v>67</v>
      </c>
      <c r="I3" s="4" t="s">
        <v>300</v>
      </c>
      <c r="J3" s="4" t="s">
        <v>348</v>
      </c>
      <c r="K3" s="4" t="s">
        <v>67</v>
      </c>
      <c r="L3" s="4" t="s">
        <v>300</v>
      </c>
      <c r="M3" s="4" t="s">
        <v>348</v>
      </c>
      <c r="N3" s="4" t="s">
        <v>67</v>
      </c>
      <c r="O3" s="4" t="s">
        <v>300</v>
      </c>
      <c r="P3" s="4" t="s">
        <v>348</v>
      </c>
      <c r="Q3" s="4" t="s">
        <v>67</v>
      </c>
      <c r="R3" s="4" t="s">
        <v>300</v>
      </c>
      <c r="S3" s="4" t="s">
        <v>348</v>
      </c>
      <c r="T3" s="4" t="s">
        <v>67</v>
      </c>
      <c r="U3" s="4" t="s">
        <v>300</v>
      </c>
      <c r="V3" s="495"/>
      <c r="W3" s="495"/>
    </row>
    <row r="4" spans="1:23" ht="14.25" customHeight="1">
      <c r="A4" s="496" t="s">
        <v>349</v>
      </c>
      <c r="B4" s="496" t="s">
        <v>350</v>
      </c>
      <c r="C4" s="16" t="s">
        <v>314</v>
      </c>
      <c r="D4" s="502" t="s">
        <v>311</v>
      </c>
      <c r="E4" s="16" t="s">
        <v>312</v>
      </c>
      <c r="F4" s="502" t="s">
        <v>62</v>
      </c>
      <c r="G4" s="28" t="s">
        <v>311</v>
      </c>
      <c r="H4" s="29" t="s">
        <v>351</v>
      </c>
      <c r="I4" s="29" t="s">
        <v>350</v>
      </c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6"/>
      <c r="W4" s="6"/>
    </row>
    <row r="5" spans="1:23" ht="14.25" customHeight="1">
      <c r="A5" s="497"/>
      <c r="B5" s="497"/>
      <c r="C5" s="16" t="s">
        <v>315</v>
      </c>
      <c r="D5" s="497"/>
      <c r="E5" s="16" t="s">
        <v>316</v>
      </c>
      <c r="F5" s="504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6"/>
      <c r="W5" s="6"/>
    </row>
    <row r="6" spans="1:23" ht="14.25" customHeight="1">
      <c r="A6" s="497"/>
      <c r="B6" s="497"/>
      <c r="C6" s="16" t="s">
        <v>317</v>
      </c>
      <c r="D6" s="497"/>
      <c r="E6" s="16" t="s">
        <v>318</v>
      </c>
      <c r="F6" s="504"/>
      <c r="G6" s="490" t="s">
        <v>352</v>
      </c>
      <c r="H6" s="491"/>
      <c r="I6" s="492"/>
      <c r="J6" s="490" t="s">
        <v>353</v>
      </c>
      <c r="K6" s="491"/>
      <c r="L6" s="492"/>
      <c r="M6" s="490" t="s">
        <v>354</v>
      </c>
      <c r="N6" s="491"/>
      <c r="O6" s="492"/>
      <c r="P6" s="490" t="s">
        <v>355</v>
      </c>
      <c r="Q6" s="491"/>
      <c r="R6" s="492"/>
      <c r="S6" s="491" t="s">
        <v>356</v>
      </c>
      <c r="T6" s="491"/>
      <c r="U6" s="492"/>
      <c r="V6" s="6"/>
      <c r="W6" s="6"/>
    </row>
    <row r="7" spans="1:23" ht="14.25" customHeight="1">
      <c r="A7" s="498"/>
      <c r="B7" s="498"/>
      <c r="C7" s="16"/>
      <c r="D7" s="498"/>
      <c r="E7" s="30"/>
      <c r="F7" s="505"/>
      <c r="G7" s="4" t="s">
        <v>348</v>
      </c>
      <c r="H7" s="4" t="s">
        <v>67</v>
      </c>
      <c r="I7" s="4" t="s">
        <v>300</v>
      </c>
      <c r="J7" s="4" t="s">
        <v>348</v>
      </c>
      <c r="K7" s="4" t="s">
        <v>67</v>
      </c>
      <c r="L7" s="4" t="s">
        <v>300</v>
      </c>
      <c r="M7" s="4" t="s">
        <v>348</v>
      </c>
      <c r="N7" s="4" t="s">
        <v>67</v>
      </c>
      <c r="O7" s="4" t="s">
        <v>300</v>
      </c>
      <c r="P7" s="4" t="s">
        <v>348</v>
      </c>
      <c r="Q7" s="4" t="s">
        <v>67</v>
      </c>
      <c r="R7" s="4" t="s">
        <v>300</v>
      </c>
      <c r="S7" s="4" t="s">
        <v>348</v>
      </c>
      <c r="T7" s="4" t="s">
        <v>67</v>
      </c>
      <c r="U7" s="4" t="s">
        <v>300</v>
      </c>
      <c r="V7" s="6"/>
      <c r="W7" s="6"/>
    </row>
    <row r="8" spans="1:23" ht="14.25" customHeight="1">
      <c r="A8" s="496" t="s">
        <v>349</v>
      </c>
      <c r="B8" s="496" t="s">
        <v>350</v>
      </c>
      <c r="C8" s="16" t="s">
        <v>319</v>
      </c>
      <c r="D8" s="503" t="s">
        <v>311</v>
      </c>
      <c r="E8" s="16" t="s">
        <v>318</v>
      </c>
      <c r="F8" s="502" t="s">
        <v>62</v>
      </c>
      <c r="G8" s="28" t="s">
        <v>311</v>
      </c>
      <c r="H8" s="6" t="s">
        <v>351</v>
      </c>
      <c r="I8" s="6" t="s">
        <v>350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97"/>
      <c r="B9" s="497"/>
      <c r="C9" s="16" t="s">
        <v>320</v>
      </c>
      <c r="D9" s="503"/>
      <c r="E9" s="16" t="s">
        <v>321</v>
      </c>
      <c r="F9" s="50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97"/>
      <c r="B10" s="497"/>
      <c r="C10" s="27" t="s">
        <v>322</v>
      </c>
      <c r="D10" s="503"/>
      <c r="E10" s="16" t="s">
        <v>119</v>
      </c>
      <c r="F10" s="5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11"/>
      <c r="B11" s="11"/>
      <c r="C11" s="31"/>
      <c r="D11" s="32"/>
      <c r="E11" s="33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3" ht="15" customHeight="1">
      <c r="A12" s="499"/>
      <c r="B12" s="499"/>
      <c r="C12" s="11"/>
      <c r="D12" s="31"/>
      <c r="E12" s="500"/>
      <c r="F12" s="5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99"/>
      <c r="B13" s="499"/>
      <c r="C13" s="11"/>
      <c r="D13" s="31"/>
      <c r="E13" s="501"/>
      <c r="F13" s="50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500"/>
      <c r="B14" s="500"/>
      <c r="C14" s="500"/>
      <c r="D14" s="500"/>
      <c r="E14" s="500"/>
      <c r="F14" s="50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501"/>
      <c r="B15" s="501"/>
      <c r="C15" s="501"/>
      <c r="D15" s="501"/>
      <c r="E15" s="501"/>
      <c r="F15" s="50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70" t="s">
        <v>357</v>
      </c>
      <c r="B17" s="471"/>
      <c r="C17" s="471"/>
      <c r="D17" s="471"/>
      <c r="E17" s="472"/>
      <c r="F17" s="473"/>
      <c r="G17" s="475"/>
      <c r="H17" s="26"/>
      <c r="I17" s="26"/>
      <c r="J17" s="470" t="s">
        <v>324</v>
      </c>
      <c r="K17" s="471"/>
      <c r="L17" s="471"/>
      <c r="M17" s="471"/>
      <c r="N17" s="471"/>
      <c r="O17" s="471"/>
      <c r="P17" s="471"/>
      <c r="Q17" s="471"/>
      <c r="R17" s="471"/>
      <c r="S17" s="471"/>
      <c r="T17" s="471"/>
      <c r="U17" s="472"/>
      <c r="V17" s="13"/>
      <c r="W17" s="15"/>
    </row>
    <row r="18" spans="1:23" ht="72.95" customHeight="1">
      <c r="A18" s="476" t="s">
        <v>358</v>
      </c>
      <c r="B18" s="476"/>
      <c r="C18" s="477"/>
      <c r="D18" s="477"/>
      <c r="E18" s="477"/>
      <c r="F18" s="477"/>
      <c r="G18" s="477"/>
      <c r="H18" s="477"/>
      <c r="I18" s="477"/>
      <c r="J18" s="477"/>
      <c r="K18" s="477"/>
      <c r="L18" s="477"/>
      <c r="M18" s="477"/>
      <c r="N18" s="477"/>
      <c r="O18" s="477"/>
      <c r="P18" s="477"/>
      <c r="Q18" s="477"/>
      <c r="R18" s="477"/>
      <c r="S18" s="477"/>
      <c r="T18" s="477"/>
      <c r="U18" s="477"/>
      <c r="V18" s="477"/>
      <c r="W18" s="477"/>
    </row>
  </sheetData>
  <mergeCells count="41">
    <mergeCell ref="F4:F7"/>
    <mergeCell ref="F8:F10"/>
    <mergeCell ref="F12:F13"/>
    <mergeCell ref="F14:F15"/>
    <mergeCell ref="V2:V3"/>
    <mergeCell ref="G6:I6"/>
    <mergeCell ref="J6:L6"/>
    <mergeCell ref="M6:O6"/>
    <mergeCell ref="P6:R6"/>
    <mergeCell ref="S6:U6"/>
    <mergeCell ref="D4:D7"/>
    <mergeCell ref="D8:D10"/>
    <mergeCell ref="D14:D15"/>
    <mergeCell ref="E2:E3"/>
    <mergeCell ref="E12:E13"/>
    <mergeCell ref="E14:E15"/>
    <mergeCell ref="A17:E17"/>
    <mergeCell ref="F17:G17"/>
    <mergeCell ref="J17:U17"/>
    <mergeCell ref="A18:W18"/>
    <mergeCell ref="A2:A3"/>
    <mergeCell ref="A4:A7"/>
    <mergeCell ref="A8:A10"/>
    <mergeCell ref="A12:A13"/>
    <mergeCell ref="A14:A15"/>
    <mergeCell ref="B2:B3"/>
    <mergeCell ref="B4:B7"/>
    <mergeCell ref="B8:B10"/>
    <mergeCell ref="B12:B13"/>
    <mergeCell ref="B14:B15"/>
    <mergeCell ref="C2:C3"/>
    <mergeCell ref="C14:C15"/>
    <mergeCell ref="A1:W1"/>
    <mergeCell ref="G2:I2"/>
    <mergeCell ref="J2:L2"/>
    <mergeCell ref="M2:O2"/>
    <mergeCell ref="P2:R2"/>
    <mergeCell ref="S2:U2"/>
    <mergeCell ref="D2:D3"/>
    <mergeCell ref="F2:F3"/>
    <mergeCell ref="W2:W3"/>
  </mergeCells>
  <phoneticPr fontId="55" type="noConversion"/>
  <dataValidations count="1">
    <dataValidation type="list" allowBlank="1" showInputMessage="1" showErrorMessage="1" sqref="W1 W4 W5 W6 W7 W8 W9 W10 V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9" t="s">
        <v>359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</row>
    <row r="2" spans="1:14" s="2" customFormat="1" ht="16.5">
      <c r="A2" s="20" t="s">
        <v>360</v>
      </c>
      <c r="B2" s="21" t="s">
        <v>296</v>
      </c>
      <c r="C2" s="21" t="s">
        <v>297</v>
      </c>
      <c r="D2" s="21" t="s">
        <v>298</v>
      </c>
      <c r="E2" s="21" t="s">
        <v>299</v>
      </c>
      <c r="F2" s="21" t="s">
        <v>300</v>
      </c>
      <c r="G2" s="20" t="s">
        <v>361</v>
      </c>
      <c r="H2" s="20" t="s">
        <v>362</v>
      </c>
      <c r="I2" s="20" t="s">
        <v>363</v>
      </c>
      <c r="J2" s="20" t="s">
        <v>362</v>
      </c>
      <c r="K2" s="20" t="s">
        <v>364</v>
      </c>
      <c r="L2" s="20" t="s">
        <v>362</v>
      </c>
      <c r="M2" s="21" t="s">
        <v>347</v>
      </c>
      <c r="N2" s="21" t="s">
        <v>309</v>
      </c>
    </row>
    <row r="3" spans="1:14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>
      <c r="A4" s="24" t="s">
        <v>360</v>
      </c>
      <c r="B4" s="25" t="s">
        <v>365</v>
      </c>
      <c r="C4" s="25" t="s">
        <v>348</v>
      </c>
      <c r="D4" s="25" t="s">
        <v>298</v>
      </c>
      <c r="E4" s="21" t="s">
        <v>299</v>
      </c>
      <c r="F4" s="21" t="s">
        <v>300</v>
      </c>
      <c r="G4" s="20" t="s">
        <v>361</v>
      </c>
      <c r="H4" s="20" t="s">
        <v>362</v>
      </c>
      <c r="I4" s="20" t="s">
        <v>363</v>
      </c>
      <c r="J4" s="20" t="s">
        <v>362</v>
      </c>
      <c r="K4" s="20" t="s">
        <v>364</v>
      </c>
      <c r="L4" s="20" t="s">
        <v>362</v>
      </c>
      <c r="M4" s="21" t="s">
        <v>347</v>
      </c>
      <c r="N4" s="21" t="s">
        <v>309</v>
      </c>
    </row>
    <row r="5" spans="1:14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>
      <c r="A6" s="22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s="19" customFormat="1" ht="18.75">
      <c r="A11" s="470" t="s">
        <v>366</v>
      </c>
      <c r="B11" s="471"/>
      <c r="C11" s="471"/>
      <c r="D11" s="472"/>
      <c r="E11" s="473"/>
      <c r="F11" s="474"/>
      <c r="G11" s="475"/>
      <c r="H11" s="26"/>
      <c r="I11" s="470" t="s">
        <v>367</v>
      </c>
      <c r="J11" s="471"/>
      <c r="K11" s="471"/>
      <c r="L11" s="13"/>
      <c r="M11" s="13"/>
      <c r="N11" s="15"/>
    </row>
    <row r="12" spans="1:14" ht="16.5">
      <c r="A12" s="476" t="s">
        <v>368</v>
      </c>
      <c r="B12" s="477"/>
      <c r="C12" s="477"/>
      <c r="D12" s="477"/>
      <c r="E12" s="477"/>
      <c r="F12" s="477"/>
      <c r="G12" s="477"/>
      <c r="H12" s="477"/>
      <c r="I12" s="477"/>
      <c r="J12" s="477"/>
      <c r="K12" s="477"/>
      <c r="L12" s="477"/>
      <c r="M12" s="477"/>
      <c r="N12" s="477"/>
    </row>
  </sheetData>
  <mergeCells count="5">
    <mergeCell ref="A1:N1"/>
    <mergeCell ref="A11:D11"/>
    <mergeCell ref="E11:G11"/>
    <mergeCell ref="I11:K11"/>
    <mergeCell ref="A12:N12"/>
  </mergeCells>
  <phoneticPr fontId="5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H17" sqref="H17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20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69" t="s">
        <v>369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2" s="2" customFormat="1" ht="18" customHeight="1">
      <c r="A2" s="4" t="s">
        <v>341</v>
      </c>
      <c r="B2" s="5" t="s">
        <v>300</v>
      </c>
      <c r="C2" s="5" t="s">
        <v>296</v>
      </c>
      <c r="D2" s="5" t="s">
        <v>297</v>
      </c>
      <c r="E2" s="5" t="s">
        <v>298</v>
      </c>
      <c r="F2" s="5" t="s">
        <v>299</v>
      </c>
      <c r="G2" s="4" t="s">
        <v>370</v>
      </c>
      <c r="H2" s="4" t="s">
        <v>371</v>
      </c>
      <c r="I2" s="4" t="s">
        <v>372</v>
      </c>
      <c r="J2" s="4" t="s">
        <v>373</v>
      </c>
      <c r="K2" s="5" t="s">
        <v>347</v>
      </c>
      <c r="L2" s="5" t="s">
        <v>309</v>
      </c>
    </row>
    <row r="3" spans="1:12" ht="14.25" customHeight="1">
      <c r="A3" s="11" t="s">
        <v>349</v>
      </c>
      <c r="B3" s="6" t="s">
        <v>374</v>
      </c>
      <c r="C3" s="16" t="s">
        <v>320</v>
      </c>
      <c r="D3" s="7" t="s">
        <v>311</v>
      </c>
      <c r="E3" s="8" t="s">
        <v>118</v>
      </c>
      <c r="F3" s="16" t="s">
        <v>62</v>
      </c>
      <c r="G3" s="6" t="s">
        <v>375</v>
      </c>
      <c r="H3" s="6" t="s">
        <v>376</v>
      </c>
      <c r="I3" s="6"/>
      <c r="J3" s="6"/>
      <c r="K3" s="6" t="s">
        <v>377</v>
      </c>
      <c r="L3" s="6" t="s">
        <v>337</v>
      </c>
    </row>
    <row r="4" spans="1:12" ht="14.25" customHeight="1">
      <c r="A4" s="11" t="s">
        <v>378</v>
      </c>
      <c r="B4" s="6" t="s">
        <v>374</v>
      </c>
      <c r="C4" s="16" t="s">
        <v>310</v>
      </c>
      <c r="D4" s="7" t="s">
        <v>311</v>
      </c>
      <c r="E4" s="8" t="s">
        <v>379</v>
      </c>
      <c r="F4" s="16" t="s">
        <v>62</v>
      </c>
      <c r="G4" s="6" t="s">
        <v>375</v>
      </c>
      <c r="H4" s="6" t="s">
        <v>376</v>
      </c>
      <c r="I4" s="6"/>
      <c r="J4" s="6"/>
      <c r="K4" s="6" t="s">
        <v>377</v>
      </c>
      <c r="L4" s="6" t="s">
        <v>337</v>
      </c>
    </row>
    <row r="5" spans="1:12" ht="14.25" customHeight="1">
      <c r="A5" s="11" t="s">
        <v>378</v>
      </c>
      <c r="B5" s="6" t="s">
        <v>374</v>
      </c>
      <c r="C5" s="16" t="s">
        <v>314</v>
      </c>
      <c r="D5" s="7" t="s">
        <v>311</v>
      </c>
      <c r="E5" s="8" t="s">
        <v>379</v>
      </c>
      <c r="F5" s="16" t="s">
        <v>62</v>
      </c>
      <c r="G5" s="6" t="s">
        <v>380</v>
      </c>
      <c r="H5" s="6" t="s">
        <v>376</v>
      </c>
      <c r="I5" s="6"/>
      <c r="J5" s="6"/>
      <c r="K5" s="6" t="s">
        <v>377</v>
      </c>
      <c r="L5" s="6" t="s">
        <v>337</v>
      </c>
    </row>
    <row r="6" spans="1:12" ht="14.25" customHeight="1">
      <c r="A6" s="11"/>
      <c r="B6" s="11"/>
      <c r="C6" s="16"/>
      <c r="D6" s="17"/>
      <c r="E6" s="6"/>
      <c r="F6" s="18"/>
      <c r="G6" s="6"/>
      <c r="H6" s="6"/>
      <c r="I6" s="16"/>
      <c r="J6" s="6"/>
      <c r="K6" s="6"/>
      <c r="L6" s="6"/>
    </row>
    <row r="7" spans="1:12" ht="14.25" customHeight="1">
      <c r="A7" s="11"/>
      <c r="B7" s="11"/>
      <c r="C7" s="11"/>
      <c r="D7" s="11"/>
      <c r="E7" s="6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ht="14.2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3" customFormat="1" ht="29.25" customHeight="1">
      <c r="A10" s="470" t="s">
        <v>381</v>
      </c>
      <c r="B10" s="471"/>
      <c r="C10" s="471"/>
      <c r="D10" s="471"/>
      <c r="E10" s="472"/>
      <c r="F10" s="473"/>
      <c r="G10" s="475"/>
      <c r="H10" s="470" t="s">
        <v>382</v>
      </c>
      <c r="I10" s="471"/>
      <c r="J10" s="471"/>
      <c r="K10" s="13"/>
      <c r="L10" s="15"/>
    </row>
    <row r="11" spans="1:12" ht="72.95" customHeight="1">
      <c r="A11" s="476" t="s">
        <v>383</v>
      </c>
      <c r="B11" s="476"/>
      <c r="C11" s="477"/>
      <c r="D11" s="477"/>
      <c r="E11" s="477"/>
      <c r="F11" s="477"/>
      <c r="G11" s="477"/>
      <c r="H11" s="477"/>
      <c r="I11" s="477"/>
      <c r="J11" s="477"/>
      <c r="K11" s="477"/>
      <c r="L11" s="477"/>
    </row>
  </sheetData>
  <mergeCells count="5">
    <mergeCell ref="A1:J1"/>
    <mergeCell ref="A10:E10"/>
    <mergeCell ref="F10:G10"/>
    <mergeCell ref="H10:J10"/>
    <mergeCell ref="A11:L11"/>
  </mergeCells>
  <phoneticPr fontId="55" type="noConversion"/>
  <dataValidations count="1">
    <dataValidation type="list" allowBlank="1" showInputMessage="1" showErrorMessage="1" sqref="L3 L4 L5 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7" sqref="D17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69" t="s">
        <v>384</v>
      </c>
      <c r="B1" s="469"/>
      <c r="C1" s="469"/>
      <c r="D1" s="469"/>
      <c r="E1" s="469"/>
      <c r="F1" s="469"/>
      <c r="G1" s="469"/>
      <c r="H1" s="469"/>
      <c r="I1" s="469"/>
    </row>
    <row r="2" spans="1:9" s="2" customFormat="1" ht="18" customHeight="1">
      <c r="A2" s="478" t="s">
        <v>295</v>
      </c>
      <c r="B2" s="479" t="s">
        <v>300</v>
      </c>
      <c r="C2" s="479" t="s">
        <v>348</v>
      </c>
      <c r="D2" s="479" t="s">
        <v>298</v>
      </c>
      <c r="E2" s="479" t="s">
        <v>299</v>
      </c>
      <c r="F2" s="4" t="s">
        <v>385</v>
      </c>
      <c r="G2" s="4" t="s">
        <v>328</v>
      </c>
      <c r="H2" s="484" t="s">
        <v>329</v>
      </c>
      <c r="I2" s="488" t="s">
        <v>331</v>
      </c>
    </row>
    <row r="3" spans="1:9" s="2" customFormat="1" ht="18" customHeight="1">
      <c r="A3" s="478"/>
      <c r="B3" s="480"/>
      <c r="C3" s="480"/>
      <c r="D3" s="480"/>
      <c r="E3" s="480"/>
      <c r="F3" s="4" t="s">
        <v>386</v>
      </c>
      <c r="G3" s="4" t="s">
        <v>332</v>
      </c>
      <c r="H3" s="485"/>
      <c r="I3" s="489"/>
    </row>
    <row r="4" spans="1:9" ht="14.25" customHeight="1">
      <c r="A4" s="6">
        <v>1</v>
      </c>
      <c r="B4" s="6" t="s">
        <v>387</v>
      </c>
      <c r="C4" s="252" t="s">
        <v>388</v>
      </c>
      <c r="D4" s="8" t="s">
        <v>118</v>
      </c>
      <c r="E4" s="9" t="s">
        <v>62</v>
      </c>
      <c r="F4" s="10" t="s">
        <v>389</v>
      </c>
      <c r="G4" s="10" t="s">
        <v>390</v>
      </c>
      <c r="H4" s="10">
        <v>-8</v>
      </c>
      <c r="I4" s="6" t="s">
        <v>337</v>
      </c>
    </row>
    <row r="5" spans="1:9" ht="14.25" customHeight="1">
      <c r="A5" s="6">
        <v>2</v>
      </c>
      <c r="B5" s="6" t="s">
        <v>387</v>
      </c>
      <c r="C5" s="7" t="s">
        <v>388</v>
      </c>
      <c r="D5" s="8" t="s">
        <v>379</v>
      </c>
      <c r="E5" s="9" t="s">
        <v>62</v>
      </c>
      <c r="F5" s="10" t="s">
        <v>389</v>
      </c>
      <c r="G5" s="10" t="s">
        <v>390</v>
      </c>
      <c r="H5" s="10">
        <v>-8</v>
      </c>
      <c r="I5" s="6" t="s">
        <v>337</v>
      </c>
    </row>
    <row r="6" spans="1:9" ht="14.25" customHeight="1">
      <c r="A6" s="6">
        <v>3</v>
      </c>
      <c r="B6" s="6" t="s">
        <v>387</v>
      </c>
      <c r="C6" s="7" t="s">
        <v>388</v>
      </c>
      <c r="D6" s="8" t="s">
        <v>120</v>
      </c>
      <c r="E6" s="9" t="s">
        <v>62</v>
      </c>
      <c r="F6" s="10" t="s">
        <v>389</v>
      </c>
      <c r="G6" s="10" t="s">
        <v>390</v>
      </c>
      <c r="H6" s="10">
        <v>-8</v>
      </c>
      <c r="I6" s="6" t="s">
        <v>337</v>
      </c>
    </row>
    <row r="7" spans="1:9" ht="14.25" customHeight="1">
      <c r="A7" s="6"/>
      <c r="B7" s="11"/>
      <c r="C7" s="6"/>
      <c r="D7" s="12"/>
      <c r="E7" s="6"/>
      <c r="F7" s="6"/>
      <c r="G7" s="6"/>
      <c r="H7" s="10"/>
      <c r="I7" s="6"/>
    </row>
    <row r="8" spans="1:9" ht="14.25" customHeight="1">
      <c r="A8" s="11"/>
      <c r="B8" s="11"/>
      <c r="C8" s="6"/>
      <c r="D8" s="11"/>
      <c r="E8" s="11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70" t="s">
        <v>338</v>
      </c>
      <c r="B12" s="471"/>
      <c r="C12" s="471"/>
      <c r="D12" s="472"/>
      <c r="E12" s="14"/>
      <c r="F12" s="470" t="s">
        <v>391</v>
      </c>
      <c r="G12" s="471"/>
      <c r="H12" s="472"/>
      <c r="I12" s="15"/>
    </row>
    <row r="13" spans="1:9" ht="51.95" customHeight="1">
      <c r="A13" s="476" t="s">
        <v>392</v>
      </c>
      <c r="B13" s="476"/>
      <c r="C13" s="477"/>
      <c r="D13" s="477"/>
      <c r="E13" s="477"/>
      <c r="F13" s="477"/>
      <c r="G13" s="477"/>
      <c r="H13" s="477"/>
      <c r="I13" s="47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5" type="noConversion"/>
  <dataValidations count="1">
    <dataValidation type="list" allowBlank="1" showInputMessage="1" showErrorMessage="1" sqref="I5 I6 I1:I4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54" t="s">
        <v>35</v>
      </c>
      <c r="C2" s="255"/>
      <c r="D2" s="255"/>
      <c r="E2" s="255"/>
      <c r="F2" s="255"/>
      <c r="G2" s="255"/>
      <c r="H2" s="255"/>
      <c r="I2" s="256"/>
    </row>
    <row r="3" spans="2:9" ht="27.95" customHeight="1">
      <c r="B3" s="229"/>
      <c r="C3" s="230"/>
      <c r="D3" s="257" t="s">
        <v>36</v>
      </c>
      <c r="E3" s="258"/>
      <c r="F3" s="259" t="s">
        <v>37</v>
      </c>
      <c r="G3" s="260"/>
      <c r="H3" s="257" t="s">
        <v>38</v>
      </c>
      <c r="I3" s="261"/>
    </row>
    <row r="4" spans="2:9" ht="27.95" customHeight="1">
      <c r="B4" s="229" t="s">
        <v>39</v>
      </c>
      <c r="C4" s="230" t="s">
        <v>40</v>
      </c>
      <c r="D4" s="230" t="s">
        <v>41</v>
      </c>
      <c r="E4" s="230" t="s">
        <v>42</v>
      </c>
      <c r="F4" s="231" t="s">
        <v>41</v>
      </c>
      <c r="G4" s="231" t="s">
        <v>42</v>
      </c>
      <c r="H4" s="230" t="s">
        <v>41</v>
      </c>
      <c r="I4" s="238" t="s">
        <v>42</v>
      </c>
    </row>
    <row r="5" spans="2:9" ht="27.95" customHeight="1">
      <c r="B5" s="232" t="s">
        <v>43</v>
      </c>
      <c r="C5" s="22">
        <v>13</v>
      </c>
      <c r="D5" s="22">
        <v>0</v>
      </c>
      <c r="E5" s="22">
        <v>1</v>
      </c>
      <c r="F5" s="233">
        <v>0</v>
      </c>
      <c r="G5" s="233">
        <v>1</v>
      </c>
      <c r="H5" s="22">
        <v>1</v>
      </c>
      <c r="I5" s="239">
        <v>2</v>
      </c>
    </row>
    <row r="6" spans="2:9" ht="27.95" customHeight="1">
      <c r="B6" s="232" t="s">
        <v>44</v>
      </c>
      <c r="C6" s="22">
        <v>20</v>
      </c>
      <c r="D6" s="22">
        <v>0</v>
      </c>
      <c r="E6" s="22">
        <v>1</v>
      </c>
      <c r="F6" s="233">
        <v>1</v>
      </c>
      <c r="G6" s="233">
        <v>2</v>
      </c>
      <c r="H6" s="22">
        <v>2</v>
      </c>
      <c r="I6" s="239">
        <v>3</v>
      </c>
    </row>
    <row r="7" spans="2:9" ht="27.95" customHeight="1">
      <c r="B7" s="232" t="s">
        <v>45</v>
      </c>
      <c r="C7" s="22">
        <v>32</v>
      </c>
      <c r="D7" s="22">
        <v>0</v>
      </c>
      <c r="E7" s="22">
        <v>1</v>
      </c>
      <c r="F7" s="233">
        <v>2</v>
      </c>
      <c r="G7" s="233">
        <v>3</v>
      </c>
      <c r="H7" s="22">
        <v>3</v>
      </c>
      <c r="I7" s="239">
        <v>4</v>
      </c>
    </row>
    <row r="8" spans="2:9" ht="27.95" customHeight="1">
      <c r="B8" s="232" t="s">
        <v>46</v>
      </c>
      <c r="C8" s="22">
        <v>50</v>
      </c>
      <c r="D8" s="22">
        <v>1</v>
      </c>
      <c r="E8" s="22">
        <v>2</v>
      </c>
      <c r="F8" s="233">
        <v>3</v>
      </c>
      <c r="G8" s="233">
        <v>4</v>
      </c>
      <c r="H8" s="22">
        <v>5</v>
      </c>
      <c r="I8" s="239">
        <v>6</v>
      </c>
    </row>
    <row r="9" spans="2:9" ht="27.95" customHeight="1">
      <c r="B9" s="232" t="s">
        <v>47</v>
      </c>
      <c r="C9" s="22">
        <v>80</v>
      </c>
      <c r="D9" s="22">
        <v>2</v>
      </c>
      <c r="E9" s="22">
        <v>3</v>
      </c>
      <c r="F9" s="233">
        <v>5</v>
      </c>
      <c r="G9" s="233">
        <v>6</v>
      </c>
      <c r="H9" s="22">
        <v>7</v>
      </c>
      <c r="I9" s="239">
        <v>8</v>
      </c>
    </row>
    <row r="10" spans="2:9" ht="27.95" customHeight="1">
      <c r="B10" s="232" t="s">
        <v>48</v>
      </c>
      <c r="C10" s="22">
        <v>125</v>
      </c>
      <c r="D10" s="22">
        <v>3</v>
      </c>
      <c r="E10" s="22">
        <v>4</v>
      </c>
      <c r="F10" s="233">
        <v>7</v>
      </c>
      <c r="G10" s="233">
        <v>8</v>
      </c>
      <c r="H10" s="22">
        <v>10</v>
      </c>
      <c r="I10" s="239">
        <v>11</v>
      </c>
    </row>
    <row r="11" spans="2:9" ht="27.95" customHeight="1">
      <c r="B11" s="232" t="s">
        <v>49</v>
      </c>
      <c r="C11" s="22">
        <v>200</v>
      </c>
      <c r="D11" s="22">
        <v>5</v>
      </c>
      <c r="E11" s="22">
        <v>6</v>
      </c>
      <c r="F11" s="233">
        <v>10</v>
      </c>
      <c r="G11" s="233">
        <v>11</v>
      </c>
      <c r="H11" s="22">
        <v>14</v>
      </c>
      <c r="I11" s="239">
        <v>15</v>
      </c>
    </row>
    <row r="12" spans="2:9" ht="27.95" customHeight="1">
      <c r="B12" s="234" t="s">
        <v>50</v>
      </c>
      <c r="C12" s="235">
        <v>315</v>
      </c>
      <c r="D12" s="235">
        <v>7</v>
      </c>
      <c r="E12" s="235">
        <v>8</v>
      </c>
      <c r="F12" s="236">
        <v>14</v>
      </c>
      <c r="G12" s="236">
        <v>15</v>
      </c>
      <c r="H12" s="235">
        <v>21</v>
      </c>
      <c r="I12" s="240">
        <v>22</v>
      </c>
    </row>
    <row r="14" spans="2:9">
      <c r="B14" s="237" t="s">
        <v>51</v>
      </c>
      <c r="C14" s="237"/>
      <c r="D14" s="237"/>
    </row>
  </sheetData>
  <mergeCells count="4">
    <mergeCell ref="B2:I2"/>
    <mergeCell ref="D3:E3"/>
    <mergeCell ref="F3:G3"/>
    <mergeCell ref="H3:I3"/>
  </mergeCells>
  <phoneticPr fontId="5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6" workbookViewId="0">
      <selection activeCell="N23" sqref="N23"/>
    </sheetView>
  </sheetViews>
  <sheetFormatPr defaultColWidth="10.375" defaultRowHeight="16.5" customHeight="1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>
      <c r="A1" s="262" t="s">
        <v>52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4.25">
      <c r="A2" s="131" t="s">
        <v>53</v>
      </c>
      <c r="B2" s="263" t="s">
        <v>54</v>
      </c>
      <c r="C2" s="263"/>
      <c r="D2" s="264" t="s">
        <v>55</v>
      </c>
      <c r="E2" s="264"/>
      <c r="F2" s="263"/>
      <c r="G2" s="263"/>
      <c r="H2" s="132" t="s">
        <v>56</v>
      </c>
      <c r="I2" s="265" t="s">
        <v>57</v>
      </c>
      <c r="J2" s="265"/>
      <c r="K2" s="266"/>
    </row>
    <row r="3" spans="1:11" ht="14.25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spans="1:11" ht="14.25">
      <c r="A4" s="135" t="s">
        <v>61</v>
      </c>
      <c r="B4" s="273" t="s">
        <v>62</v>
      </c>
      <c r="C4" s="274"/>
      <c r="D4" s="275" t="s">
        <v>63</v>
      </c>
      <c r="E4" s="276"/>
      <c r="F4" s="277">
        <v>44985</v>
      </c>
      <c r="G4" s="278"/>
      <c r="H4" s="275" t="s">
        <v>64</v>
      </c>
      <c r="I4" s="276"/>
      <c r="J4" s="147" t="s">
        <v>65</v>
      </c>
      <c r="K4" s="157" t="s">
        <v>66</v>
      </c>
    </row>
    <row r="5" spans="1:11" ht="14.25">
      <c r="A5" s="138" t="s">
        <v>67</v>
      </c>
      <c r="B5" s="273" t="s">
        <v>68</v>
      </c>
      <c r="C5" s="274"/>
      <c r="D5" s="275" t="s">
        <v>69</v>
      </c>
      <c r="E5" s="276"/>
      <c r="F5" s="277">
        <v>44981</v>
      </c>
      <c r="G5" s="278"/>
      <c r="H5" s="275" t="s">
        <v>70</v>
      </c>
      <c r="I5" s="276"/>
      <c r="J5" s="147" t="s">
        <v>65</v>
      </c>
      <c r="K5" s="157" t="s">
        <v>66</v>
      </c>
    </row>
    <row r="6" spans="1:11" ht="14.25">
      <c r="A6" s="135" t="s">
        <v>71</v>
      </c>
      <c r="B6" s="204" t="s">
        <v>72</v>
      </c>
      <c r="C6" s="205" t="s">
        <v>73</v>
      </c>
      <c r="D6" s="138" t="s">
        <v>74</v>
      </c>
      <c r="E6" s="149"/>
      <c r="F6" s="277">
        <v>44993</v>
      </c>
      <c r="G6" s="278"/>
      <c r="H6" s="275" t="s">
        <v>75</v>
      </c>
      <c r="I6" s="276"/>
      <c r="J6" s="147" t="s">
        <v>65</v>
      </c>
      <c r="K6" s="157" t="s">
        <v>66</v>
      </c>
    </row>
    <row r="7" spans="1:11" ht="14.25">
      <c r="A7" s="135" t="s">
        <v>76</v>
      </c>
      <c r="B7" s="279">
        <v>1930</v>
      </c>
      <c r="C7" s="280"/>
      <c r="D7" s="138" t="s">
        <v>77</v>
      </c>
      <c r="E7" s="148"/>
      <c r="F7" s="277">
        <v>44992</v>
      </c>
      <c r="G7" s="278"/>
      <c r="H7" s="275" t="s">
        <v>78</v>
      </c>
      <c r="I7" s="276"/>
      <c r="J7" s="147" t="s">
        <v>65</v>
      </c>
      <c r="K7" s="157" t="s">
        <v>66</v>
      </c>
    </row>
    <row r="8" spans="1:11" ht="14.25">
      <c r="A8" s="140" t="s">
        <v>79</v>
      </c>
      <c r="B8" s="281" t="s">
        <v>80</v>
      </c>
      <c r="C8" s="282"/>
      <c r="D8" s="283" t="s">
        <v>81</v>
      </c>
      <c r="E8" s="284"/>
      <c r="F8" s="285">
        <v>44992</v>
      </c>
      <c r="G8" s="286"/>
      <c r="H8" s="283" t="s">
        <v>82</v>
      </c>
      <c r="I8" s="284"/>
      <c r="J8" s="150" t="s">
        <v>65</v>
      </c>
      <c r="K8" s="159" t="s">
        <v>66</v>
      </c>
    </row>
    <row r="9" spans="1:11" ht="14.25">
      <c r="A9" s="287" t="s">
        <v>83</v>
      </c>
      <c r="B9" s="288"/>
      <c r="C9" s="288"/>
      <c r="D9" s="288"/>
      <c r="E9" s="288"/>
      <c r="F9" s="288"/>
      <c r="G9" s="288"/>
      <c r="H9" s="288"/>
      <c r="I9" s="288"/>
      <c r="J9" s="288"/>
      <c r="K9" s="289"/>
    </row>
    <row r="10" spans="1:11" ht="14.25">
      <c r="A10" s="290" t="s">
        <v>84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2"/>
    </row>
    <row r="11" spans="1:11" ht="14.25">
      <c r="A11" s="206" t="s">
        <v>85</v>
      </c>
      <c r="B11" s="207" t="s">
        <v>86</v>
      </c>
      <c r="C11" s="208" t="s">
        <v>87</v>
      </c>
      <c r="D11" s="209"/>
      <c r="E11" s="210" t="s">
        <v>88</v>
      </c>
      <c r="F11" s="207" t="s">
        <v>86</v>
      </c>
      <c r="G11" s="208" t="s">
        <v>87</v>
      </c>
      <c r="H11" s="208" t="s">
        <v>89</v>
      </c>
      <c r="I11" s="210" t="s">
        <v>90</v>
      </c>
      <c r="J11" s="207" t="s">
        <v>86</v>
      </c>
      <c r="K11" s="226" t="s">
        <v>87</v>
      </c>
    </row>
    <row r="12" spans="1:11" ht="14.25">
      <c r="A12" s="138" t="s">
        <v>91</v>
      </c>
      <c r="B12" s="146" t="s">
        <v>86</v>
      </c>
      <c r="C12" s="147" t="s">
        <v>87</v>
      </c>
      <c r="D12" s="148"/>
      <c r="E12" s="149" t="s">
        <v>92</v>
      </c>
      <c r="F12" s="146" t="s">
        <v>86</v>
      </c>
      <c r="G12" s="147" t="s">
        <v>87</v>
      </c>
      <c r="H12" s="147" t="s">
        <v>89</v>
      </c>
      <c r="I12" s="149" t="s">
        <v>93</v>
      </c>
      <c r="J12" s="146" t="s">
        <v>86</v>
      </c>
      <c r="K12" s="157" t="s">
        <v>87</v>
      </c>
    </row>
    <row r="13" spans="1:11" ht="14.25">
      <c r="A13" s="138" t="s">
        <v>94</v>
      </c>
      <c r="B13" s="146" t="s">
        <v>86</v>
      </c>
      <c r="C13" s="147" t="s">
        <v>87</v>
      </c>
      <c r="D13" s="148"/>
      <c r="E13" s="149" t="s">
        <v>95</v>
      </c>
      <c r="F13" s="147" t="s">
        <v>96</v>
      </c>
      <c r="G13" s="147" t="s">
        <v>97</v>
      </c>
      <c r="H13" s="147" t="s">
        <v>89</v>
      </c>
      <c r="I13" s="149" t="s">
        <v>98</v>
      </c>
      <c r="J13" s="146" t="s">
        <v>86</v>
      </c>
      <c r="K13" s="157" t="s">
        <v>87</v>
      </c>
    </row>
    <row r="14" spans="1:11" ht="14.25">
      <c r="A14" s="283" t="s">
        <v>99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93"/>
    </row>
    <row r="15" spans="1:11" ht="14.25">
      <c r="A15" s="290" t="s">
        <v>100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2"/>
    </row>
    <row r="16" spans="1:11" ht="14.25">
      <c r="A16" s="211" t="s">
        <v>101</v>
      </c>
      <c r="B16" s="208" t="s">
        <v>96</v>
      </c>
      <c r="C16" s="208" t="s">
        <v>97</v>
      </c>
      <c r="D16" s="212"/>
      <c r="E16" s="213" t="s">
        <v>102</v>
      </c>
      <c r="F16" s="208" t="s">
        <v>96</v>
      </c>
      <c r="G16" s="208" t="s">
        <v>97</v>
      </c>
      <c r="H16" s="214"/>
      <c r="I16" s="213" t="s">
        <v>103</v>
      </c>
      <c r="J16" s="208" t="s">
        <v>96</v>
      </c>
      <c r="K16" s="226" t="s">
        <v>97</v>
      </c>
    </row>
    <row r="17" spans="1:22" ht="16.5" customHeight="1">
      <c r="A17" s="151" t="s">
        <v>104</v>
      </c>
      <c r="B17" s="147" t="s">
        <v>96</v>
      </c>
      <c r="C17" s="147" t="s">
        <v>97</v>
      </c>
      <c r="D17" s="78"/>
      <c r="E17" s="152" t="s">
        <v>105</v>
      </c>
      <c r="F17" s="147" t="s">
        <v>96</v>
      </c>
      <c r="G17" s="147" t="s">
        <v>97</v>
      </c>
      <c r="H17" s="215"/>
      <c r="I17" s="152" t="s">
        <v>106</v>
      </c>
      <c r="J17" s="147" t="s">
        <v>96</v>
      </c>
      <c r="K17" s="157" t="s">
        <v>97</v>
      </c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</row>
    <row r="18" spans="1:22" ht="18" customHeight="1">
      <c r="A18" s="294" t="s">
        <v>107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pans="1:22" ht="18" customHeight="1">
      <c r="A19" s="290" t="s">
        <v>108</v>
      </c>
      <c r="B19" s="291"/>
      <c r="C19" s="291"/>
      <c r="D19" s="291"/>
      <c r="E19" s="291"/>
      <c r="F19" s="291"/>
      <c r="G19" s="291"/>
      <c r="H19" s="291"/>
      <c r="I19" s="291"/>
      <c r="J19" s="291"/>
      <c r="K19" s="292"/>
    </row>
    <row r="20" spans="1:22" ht="16.5" customHeight="1">
      <c r="A20" s="297" t="s">
        <v>109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spans="1:22" ht="21.75" customHeight="1">
      <c r="A21" s="216" t="s">
        <v>110</v>
      </c>
      <c r="B21" s="217" t="s">
        <v>111</v>
      </c>
      <c r="C21" s="217" t="s">
        <v>112</v>
      </c>
      <c r="D21" s="217" t="s">
        <v>113</v>
      </c>
      <c r="E21" s="217" t="s">
        <v>114</v>
      </c>
      <c r="F21" s="217" t="s">
        <v>115</v>
      </c>
      <c r="G21" s="217" t="s">
        <v>116</v>
      </c>
      <c r="H21" s="152"/>
      <c r="I21" s="152"/>
      <c r="J21" s="152"/>
      <c r="K21" s="101" t="s">
        <v>117</v>
      </c>
    </row>
    <row r="22" spans="1:22" ht="23.1" customHeight="1">
      <c r="A22" s="218" t="s">
        <v>118</v>
      </c>
      <c r="B22" s="217" t="s">
        <v>96</v>
      </c>
      <c r="C22" s="217" t="s">
        <v>96</v>
      </c>
      <c r="D22" s="217" t="s">
        <v>96</v>
      </c>
      <c r="E22" s="217" t="s">
        <v>96</v>
      </c>
      <c r="F22" s="217" t="s">
        <v>96</v>
      </c>
      <c r="G22" s="217" t="s">
        <v>96</v>
      </c>
      <c r="H22" s="78"/>
      <c r="I22" s="217"/>
      <c r="J22" s="217"/>
      <c r="K22" s="228"/>
    </row>
    <row r="23" spans="1:22" ht="23.1" customHeight="1">
      <c r="A23" s="218" t="s">
        <v>119</v>
      </c>
      <c r="B23" s="78" t="s">
        <v>96</v>
      </c>
      <c r="C23" s="78" t="s">
        <v>96</v>
      </c>
      <c r="D23" s="78" t="s">
        <v>96</v>
      </c>
      <c r="E23" s="78" t="s">
        <v>96</v>
      </c>
      <c r="F23" s="78" t="s">
        <v>96</v>
      </c>
      <c r="G23" s="78" t="s">
        <v>96</v>
      </c>
      <c r="H23" s="78"/>
      <c r="I23" s="217"/>
      <c r="J23" s="217"/>
      <c r="K23" s="228"/>
    </row>
    <row r="24" spans="1:22" ht="23.1" customHeight="1">
      <c r="A24" s="218" t="s">
        <v>120</v>
      </c>
      <c r="B24" s="78" t="s">
        <v>96</v>
      </c>
      <c r="C24" s="78" t="s">
        <v>96</v>
      </c>
      <c r="D24" s="78" t="s">
        <v>96</v>
      </c>
      <c r="E24" s="78" t="s">
        <v>96</v>
      </c>
      <c r="F24" s="78" t="s">
        <v>96</v>
      </c>
      <c r="G24" s="78" t="s">
        <v>96</v>
      </c>
      <c r="H24" s="219"/>
      <c r="I24" s="217"/>
      <c r="J24" s="217"/>
      <c r="K24" s="228"/>
    </row>
    <row r="25" spans="1:22" ht="23.1" customHeight="1">
      <c r="A25" s="139"/>
      <c r="B25" s="78"/>
      <c r="C25" s="78"/>
      <c r="D25" s="78"/>
      <c r="E25" s="78"/>
      <c r="F25" s="78"/>
      <c r="G25" s="78"/>
      <c r="H25" s="219"/>
      <c r="I25" s="217"/>
      <c r="J25" s="217"/>
      <c r="K25" s="228"/>
    </row>
    <row r="26" spans="1:22" ht="23.1" customHeight="1">
      <c r="A26" s="139"/>
      <c r="B26" s="78"/>
      <c r="C26" s="78"/>
      <c r="D26" s="78"/>
      <c r="E26" s="78"/>
      <c r="F26" s="78"/>
      <c r="G26" s="78"/>
      <c r="H26" s="219"/>
      <c r="I26" s="217"/>
      <c r="J26" s="217"/>
      <c r="K26" s="228"/>
    </row>
    <row r="27" spans="1:22" ht="23.1" customHeight="1">
      <c r="A27" s="139"/>
      <c r="B27" s="217"/>
      <c r="C27" s="217"/>
      <c r="D27" s="217"/>
      <c r="E27" s="217"/>
      <c r="F27" s="217"/>
      <c r="G27" s="217"/>
      <c r="H27" s="219"/>
      <c r="I27" s="217"/>
      <c r="J27" s="217"/>
      <c r="K27" s="98"/>
    </row>
    <row r="28" spans="1:22" ht="23.1" customHeight="1">
      <c r="A28" s="139"/>
      <c r="B28" s="217"/>
      <c r="C28" s="217"/>
      <c r="D28" s="217"/>
      <c r="E28" s="217"/>
      <c r="F28" s="217"/>
      <c r="G28" s="217"/>
      <c r="H28" s="219"/>
      <c r="I28" s="217"/>
      <c r="J28" s="217"/>
      <c r="K28" s="98"/>
    </row>
    <row r="29" spans="1:22" ht="18" customHeight="1">
      <c r="A29" s="300" t="s">
        <v>121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22" ht="18.75" customHeight="1">
      <c r="A30" s="303" t="s">
        <v>122</v>
      </c>
      <c r="B30" s="304"/>
      <c r="C30" s="304"/>
      <c r="D30" s="304"/>
      <c r="E30" s="304"/>
      <c r="F30" s="304"/>
      <c r="G30" s="304"/>
      <c r="H30" s="304"/>
      <c r="I30" s="304"/>
      <c r="J30" s="304"/>
      <c r="K30" s="305"/>
    </row>
    <row r="31" spans="1:22" ht="18.75" customHeight="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08"/>
    </row>
    <row r="32" spans="1:22" ht="18" customHeight="1">
      <c r="A32" s="300" t="s">
        <v>123</v>
      </c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4.25">
      <c r="A33" s="309" t="s">
        <v>124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11"/>
    </row>
    <row r="34" spans="1:11" ht="14.25">
      <c r="A34" s="312" t="s">
        <v>125</v>
      </c>
      <c r="B34" s="313"/>
      <c r="C34" s="147" t="s">
        <v>65</v>
      </c>
      <c r="D34" s="147" t="s">
        <v>66</v>
      </c>
      <c r="E34" s="314" t="s">
        <v>126</v>
      </c>
      <c r="F34" s="315"/>
      <c r="G34" s="315"/>
      <c r="H34" s="315"/>
      <c r="I34" s="315"/>
      <c r="J34" s="315"/>
      <c r="K34" s="316"/>
    </row>
    <row r="35" spans="1:11" ht="14.25">
      <c r="A35" s="317" t="s">
        <v>127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pans="1:11" ht="21" customHeight="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spans="1:11" ht="21" customHeight="1">
      <c r="A37" s="321"/>
      <c r="B37" s="322"/>
      <c r="C37" s="322"/>
      <c r="D37" s="322"/>
      <c r="E37" s="322"/>
      <c r="F37" s="322"/>
      <c r="G37" s="322"/>
      <c r="H37" s="322"/>
      <c r="I37" s="322"/>
      <c r="J37" s="322"/>
      <c r="K37" s="280"/>
    </row>
    <row r="38" spans="1:11" ht="21" customHeight="1">
      <c r="A38" s="321"/>
      <c r="B38" s="322"/>
      <c r="C38" s="322"/>
      <c r="D38" s="322"/>
      <c r="E38" s="322"/>
      <c r="F38" s="322"/>
      <c r="G38" s="322"/>
      <c r="H38" s="322"/>
      <c r="I38" s="322"/>
      <c r="J38" s="322"/>
      <c r="K38" s="280"/>
    </row>
    <row r="39" spans="1:11" ht="21" customHeight="1">
      <c r="A39" s="321"/>
      <c r="B39" s="322"/>
      <c r="C39" s="322"/>
      <c r="D39" s="322"/>
      <c r="E39" s="322"/>
      <c r="F39" s="322"/>
      <c r="G39" s="322"/>
      <c r="H39" s="322"/>
      <c r="I39" s="322"/>
      <c r="J39" s="322"/>
      <c r="K39" s="280"/>
    </row>
    <row r="40" spans="1:11" ht="21" customHeight="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280"/>
    </row>
    <row r="41" spans="1:11" ht="21" customHeight="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280"/>
    </row>
    <row r="42" spans="1:11" ht="21" customHeight="1">
      <c r="A42" s="321"/>
      <c r="B42" s="322"/>
      <c r="C42" s="322"/>
      <c r="D42" s="322"/>
      <c r="E42" s="322"/>
      <c r="F42" s="322"/>
      <c r="G42" s="322"/>
      <c r="H42" s="322"/>
      <c r="I42" s="322"/>
      <c r="J42" s="322"/>
      <c r="K42" s="280"/>
    </row>
    <row r="43" spans="1:11" ht="14.25">
      <c r="A43" s="323" t="s">
        <v>128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25"/>
    </row>
    <row r="44" spans="1:11" ht="14.25">
      <c r="A44" s="290" t="s">
        <v>129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2"/>
    </row>
    <row r="45" spans="1:11" ht="14.25">
      <c r="A45" s="211" t="s">
        <v>130</v>
      </c>
      <c r="B45" s="208" t="s">
        <v>96</v>
      </c>
      <c r="C45" s="208" t="s">
        <v>97</v>
      </c>
      <c r="D45" s="208" t="s">
        <v>89</v>
      </c>
      <c r="E45" s="213" t="s">
        <v>131</v>
      </c>
      <c r="F45" s="208" t="s">
        <v>96</v>
      </c>
      <c r="G45" s="208" t="s">
        <v>97</v>
      </c>
      <c r="H45" s="208" t="s">
        <v>89</v>
      </c>
      <c r="I45" s="213" t="s">
        <v>132</v>
      </c>
      <c r="J45" s="208" t="s">
        <v>96</v>
      </c>
      <c r="K45" s="226" t="s">
        <v>97</v>
      </c>
    </row>
    <row r="46" spans="1:11" ht="14.25">
      <c r="A46" s="151" t="s">
        <v>88</v>
      </c>
      <c r="B46" s="147" t="s">
        <v>96</v>
      </c>
      <c r="C46" s="147" t="s">
        <v>97</v>
      </c>
      <c r="D46" s="147" t="s">
        <v>89</v>
      </c>
      <c r="E46" s="152" t="s">
        <v>95</v>
      </c>
      <c r="F46" s="147" t="s">
        <v>96</v>
      </c>
      <c r="G46" s="147" t="s">
        <v>97</v>
      </c>
      <c r="H46" s="147" t="s">
        <v>89</v>
      </c>
      <c r="I46" s="152" t="s">
        <v>106</v>
      </c>
      <c r="J46" s="147" t="s">
        <v>96</v>
      </c>
      <c r="K46" s="157" t="s">
        <v>97</v>
      </c>
    </row>
    <row r="47" spans="1:11" ht="14.25">
      <c r="A47" s="283" t="s">
        <v>99</v>
      </c>
      <c r="B47" s="284"/>
      <c r="C47" s="284"/>
      <c r="D47" s="284"/>
      <c r="E47" s="284"/>
      <c r="F47" s="284"/>
      <c r="G47" s="284"/>
      <c r="H47" s="284"/>
      <c r="I47" s="284"/>
      <c r="J47" s="284"/>
      <c r="K47" s="293"/>
    </row>
    <row r="48" spans="1:11" ht="14.25">
      <c r="A48" s="317" t="s">
        <v>133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pans="1:11" ht="14.25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20"/>
    </row>
    <row r="50" spans="1:11" ht="14.25">
      <c r="A50" s="220" t="s">
        <v>134</v>
      </c>
      <c r="B50" s="326" t="s">
        <v>135</v>
      </c>
      <c r="C50" s="326"/>
      <c r="D50" s="221" t="s">
        <v>136</v>
      </c>
      <c r="E50" s="222"/>
      <c r="F50" s="223" t="s">
        <v>137</v>
      </c>
      <c r="G50" s="224"/>
      <c r="H50" s="327" t="s">
        <v>138</v>
      </c>
      <c r="I50" s="328"/>
      <c r="J50" s="329" t="s">
        <v>139</v>
      </c>
      <c r="K50" s="330"/>
    </row>
    <row r="51" spans="1:11" ht="14.25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pans="1:11" ht="14.25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33"/>
    </row>
    <row r="53" spans="1:11" ht="14.25">
      <c r="A53" s="220" t="s">
        <v>134</v>
      </c>
      <c r="B53" s="326" t="s">
        <v>135</v>
      </c>
      <c r="C53" s="326"/>
      <c r="D53" s="221" t="s">
        <v>136</v>
      </c>
      <c r="E53" s="225"/>
      <c r="F53" s="223" t="s">
        <v>140</v>
      </c>
      <c r="G53" s="224"/>
      <c r="H53" s="327" t="s">
        <v>138</v>
      </c>
      <c r="I53" s="328"/>
      <c r="J53" s="329" t="s">
        <v>139</v>
      </c>
      <c r="K53" s="33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U30"/>
  <sheetViews>
    <sheetView workbookViewId="0">
      <selection activeCell="T14" sqref="T14"/>
    </sheetView>
  </sheetViews>
  <sheetFormatPr defaultColWidth="8.75" defaultRowHeight="13.5"/>
  <cols>
    <col min="1" max="1" width="16.5" style="3" customWidth="1"/>
    <col min="2" max="7" width="10.25" style="3" customWidth="1"/>
    <col min="8" max="8" width="2.5" style="3" customWidth="1"/>
    <col min="9" max="14" width="10.25" style="3" customWidth="1"/>
    <col min="15" max="16384" width="8.75" style="3"/>
  </cols>
  <sheetData>
    <row r="1" spans="1:255" s="35" customFormat="1" ht="29.1" customHeight="1">
      <c r="A1" s="334" t="s">
        <v>141</v>
      </c>
      <c r="B1" s="335"/>
      <c r="C1" s="336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5" customFormat="1" ht="20.100000000000001" customHeight="1">
      <c r="A2" s="37" t="s">
        <v>61</v>
      </c>
      <c r="B2" s="337" t="s">
        <v>62</v>
      </c>
      <c r="C2" s="338"/>
      <c r="D2" s="38" t="s">
        <v>67</v>
      </c>
      <c r="E2" s="339" t="s">
        <v>68</v>
      </c>
      <c r="F2" s="339"/>
      <c r="G2" s="340"/>
      <c r="H2" s="356"/>
      <c r="I2" s="180" t="s">
        <v>56</v>
      </c>
      <c r="J2" s="341" t="s">
        <v>57</v>
      </c>
      <c r="K2" s="341"/>
      <c r="L2" s="341"/>
      <c r="M2" s="341"/>
      <c r="N2" s="342"/>
      <c r="O2" s="181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5" customFormat="1" ht="21.95" customHeight="1">
      <c r="A3" s="343" t="s">
        <v>142</v>
      </c>
      <c r="B3" s="344"/>
      <c r="C3" s="344"/>
      <c r="D3" s="344"/>
      <c r="E3" s="344"/>
      <c r="F3" s="344"/>
      <c r="G3" s="345"/>
      <c r="H3" s="356"/>
      <c r="I3" s="346" t="s">
        <v>142</v>
      </c>
      <c r="J3" s="346"/>
      <c r="K3" s="346"/>
      <c r="L3" s="346"/>
      <c r="M3" s="346"/>
      <c r="N3" s="346"/>
      <c r="O3" s="347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s="35" customFormat="1" ht="15.95" customHeight="1">
      <c r="A4" s="39"/>
      <c r="B4" s="40"/>
      <c r="C4" s="41"/>
      <c r="D4" s="41" t="s">
        <v>143</v>
      </c>
      <c r="E4" s="41"/>
      <c r="F4" s="41"/>
      <c r="G4" s="162" t="s">
        <v>144</v>
      </c>
      <c r="H4" s="356"/>
      <c r="I4" s="182"/>
      <c r="J4" s="31"/>
      <c r="K4" s="31" t="s">
        <v>143</v>
      </c>
      <c r="L4" s="31"/>
      <c r="M4" s="31"/>
      <c r="N4" s="42" t="s">
        <v>144</v>
      </c>
      <c r="O4" s="18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s="161" customFormat="1" ht="18.95" customHeight="1">
      <c r="A5" s="43" t="s">
        <v>145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163" t="s">
        <v>116</v>
      </c>
      <c r="H5" s="356"/>
      <c r="I5" s="184" t="s">
        <v>145</v>
      </c>
      <c r="J5" s="44" t="s">
        <v>120</v>
      </c>
      <c r="K5" s="44" t="s">
        <v>113</v>
      </c>
      <c r="L5" s="44" t="s">
        <v>113</v>
      </c>
      <c r="M5" s="44"/>
      <c r="N5" s="44"/>
      <c r="O5" s="66"/>
    </row>
    <row r="6" spans="1:255" s="161" customFormat="1" ht="18.95" customHeight="1">
      <c r="A6" s="164" t="s">
        <v>146</v>
      </c>
      <c r="B6" s="46">
        <f t="shared" ref="B6:B8" si="0">C6-4</f>
        <v>43</v>
      </c>
      <c r="C6" s="46">
        <v>47</v>
      </c>
      <c r="D6" s="46">
        <f t="shared" ref="D6:G6" si="1">C6+4</f>
        <v>51</v>
      </c>
      <c r="E6" s="46">
        <f t="shared" si="1"/>
        <v>55</v>
      </c>
      <c r="F6" s="46">
        <f t="shared" si="1"/>
        <v>59</v>
      </c>
      <c r="G6" s="165">
        <f t="shared" si="1"/>
        <v>63</v>
      </c>
      <c r="H6" s="356"/>
      <c r="I6" s="185"/>
      <c r="J6" s="186" t="s">
        <v>147</v>
      </c>
      <c r="K6" s="187">
        <v>-0.5</v>
      </c>
      <c r="L6" s="187">
        <v>-0.5</v>
      </c>
      <c r="M6" s="188" t="s">
        <v>148</v>
      </c>
      <c r="N6" s="187"/>
      <c r="O6" s="189"/>
    </row>
    <row r="7" spans="1:255" s="161" customFormat="1" ht="18.95" customHeight="1">
      <c r="A7" s="164" t="s">
        <v>149</v>
      </c>
      <c r="B7" s="46">
        <f t="shared" si="0"/>
        <v>76</v>
      </c>
      <c r="C7" s="46">
        <v>80</v>
      </c>
      <c r="D7" s="46">
        <f>C7+4</f>
        <v>84</v>
      </c>
      <c r="E7" s="46">
        <f t="shared" ref="E7:G7" si="2">D7+6</f>
        <v>90</v>
      </c>
      <c r="F7" s="46">
        <f t="shared" si="2"/>
        <v>96</v>
      </c>
      <c r="G7" s="165">
        <f t="shared" si="2"/>
        <v>102</v>
      </c>
      <c r="H7" s="356"/>
      <c r="I7" s="190"/>
      <c r="J7" s="124"/>
      <c r="K7" s="188">
        <v>1</v>
      </c>
      <c r="L7" s="188">
        <v>-1</v>
      </c>
      <c r="M7" s="188"/>
      <c r="N7" s="188"/>
      <c r="O7" s="191"/>
    </row>
    <row r="8" spans="1:255" s="161" customFormat="1" ht="18.95" customHeight="1">
      <c r="A8" s="164" t="s">
        <v>150</v>
      </c>
      <c r="B8" s="46">
        <f t="shared" si="0"/>
        <v>76</v>
      </c>
      <c r="C8" s="46">
        <v>80</v>
      </c>
      <c r="D8" s="46">
        <f>C8+4</f>
        <v>84</v>
      </c>
      <c r="E8" s="46">
        <f t="shared" ref="E8:G8" si="3">D8+6</f>
        <v>90</v>
      </c>
      <c r="F8" s="46">
        <f t="shared" si="3"/>
        <v>96</v>
      </c>
      <c r="G8" s="165">
        <f t="shared" si="3"/>
        <v>102</v>
      </c>
      <c r="H8" s="356"/>
      <c r="I8" s="192"/>
      <c r="J8" s="67"/>
      <c r="K8" s="188">
        <v>-1</v>
      </c>
      <c r="L8" s="188">
        <v>-2</v>
      </c>
      <c r="M8" s="188"/>
      <c r="N8" s="188"/>
      <c r="O8" s="191"/>
    </row>
    <row r="9" spans="1:255" s="161" customFormat="1" ht="18.95" customHeight="1">
      <c r="A9" s="164" t="s">
        <v>151</v>
      </c>
      <c r="B9" s="46">
        <f t="shared" ref="B9:B12" si="4">C9-1</f>
        <v>38</v>
      </c>
      <c r="C9" s="46">
        <v>39</v>
      </c>
      <c r="D9" s="46">
        <f t="shared" ref="D9:D12" si="5">C9+1</f>
        <v>40</v>
      </c>
      <c r="E9" s="46">
        <f t="shared" ref="E9:G9" si="6">D9+1.5</f>
        <v>41.5</v>
      </c>
      <c r="F9" s="46">
        <f t="shared" si="6"/>
        <v>43</v>
      </c>
      <c r="G9" s="165">
        <f t="shared" si="6"/>
        <v>44.5</v>
      </c>
      <c r="H9" s="356"/>
      <c r="I9" s="192"/>
      <c r="J9" s="67"/>
      <c r="K9" s="188">
        <v>0.5</v>
      </c>
      <c r="L9" s="188">
        <v>0.5</v>
      </c>
      <c r="M9" s="188"/>
      <c r="N9" s="188"/>
      <c r="O9" s="191"/>
    </row>
    <row r="10" spans="1:255" s="161" customFormat="1" ht="18.95" hidden="1" customHeight="1">
      <c r="A10" s="164" t="s">
        <v>152</v>
      </c>
      <c r="B10" s="46">
        <f t="shared" si="4"/>
        <v>45.6</v>
      </c>
      <c r="C10" s="46">
        <v>46.6</v>
      </c>
      <c r="D10" s="46">
        <f t="shared" si="5"/>
        <v>47.6</v>
      </c>
      <c r="E10" s="46">
        <f t="shared" ref="E10:G10" si="7">D10+1.5</f>
        <v>49.1</v>
      </c>
      <c r="F10" s="46">
        <f t="shared" si="7"/>
        <v>50.6</v>
      </c>
      <c r="G10" s="165">
        <f t="shared" si="7"/>
        <v>52.1</v>
      </c>
      <c r="H10" s="356"/>
      <c r="I10" s="192"/>
      <c r="J10" s="67"/>
      <c r="K10" s="188"/>
      <c r="L10" s="188"/>
      <c r="M10" s="188"/>
      <c r="N10" s="188"/>
      <c r="O10" s="191"/>
    </row>
    <row r="11" spans="1:255" s="161" customFormat="1" ht="18.95" customHeight="1">
      <c r="A11" s="166" t="s">
        <v>153</v>
      </c>
      <c r="B11" s="46">
        <f>C11-1.5</f>
        <v>30.5</v>
      </c>
      <c r="C11" s="46">
        <v>32</v>
      </c>
      <c r="D11" s="46">
        <f t="shared" ref="D11:G11" si="8">C11+2.2</f>
        <v>34.200000000000003</v>
      </c>
      <c r="E11" s="46">
        <f t="shared" si="8"/>
        <v>36.400000000000006</v>
      </c>
      <c r="F11" s="46">
        <f t="shared" si="8"/>
        <v>38.600000000000009</v>
      </c>
      <c r="G11" s="165">
        <f t="shared" si="8"/>
        <v>40.800000000000011</v>
      </c>
      <c r="H11" s="356"/>
      <c r="I11" s="192"/>
      <c r="J11" s="67"/>
      <c r="K11" s="188">
        <v>-1.2</v>
      </c>
      <c r="L11" s="188">
        <v>-1.7</v>
      </c>
      <c r="M11" s="188"/>
      <c r="N11" s="188"/>
      <c r="O11" s="191"/>
    </row>
    <row r="12" spans="1:255" s="161" customFormat="1" ht="18.95" customHeight="1">
      <c r="A12" s="167" t="s">
        <v>154</v>
      </c>
      <c r="B12" s="49">
        <f t="shared" si="4"/>
        <v>13</v>
      </c>
      <c r="C12" s="49">
        <v>14</v>
      </c>
      <c r="D12" s="49">
        <f t="shared" si="5"/>
        <v>15</v>
      </c>
      <c r="E12" s="49">
        <f t="shared" ref="E12:G12" si="9">D12+1</f>
        <v>16</v>
      </c>
      <c r="F12" s="49">
        <f t="shared" si="9"/>
        <v>17</v>
      </c>
      <c r="G12" s="168">
        <f t="shared" si="9"/>
        <v>18</v>
      </c>
      <c r="H12" s="356"/>
      <c r="I12" s="192"/>
      <c r="J12" s="67"/>
      <c r="K12" s="188" t="s">
        <v>155</v>
      </c>
      <c r="L12" s="188" t="s">
        <v>155</v>
      </c>
      <c r="M12" s="188"/>
      <c r="N12" s="188"/>
      <c r="O12" s="191"/>
    </row>
    <row r="13" spans="1:255" s="35" customFormat="1" ht="24" customHeight="1">
      <c r="A13" s="167" t="s">
        <v>156</v>
      </c>
      <c r="B13" s="49">
        <f>C13-1.2</f>
        <v>13.8</v>
      </c>
      <c r="C13" s="49">
        <v>15</v>
      </c>
      <c r="D13" s="49">
        <f>C13+1.2</f>
        <v>16.2</v>
      </c>
      <c r="E13" s="49">
        <f>D13+1.2</f>
        <v>17.399999999999999</v>
      </c>
      <c r="F13" s="49">
        <f>E13+1.2</f>
        <v>18.599999999999998</v>
      </c>
      <c r="G13" s="168">
        <f>F13+0.8</f>
        <v>19.399999999999999</v>
      </c>
      <c r="H13" s="356"/>
      <c r="M13" s="193"/>
      <c r="N13" s="193"/>
      <c r="O13" s="19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35" customFormat="1" ht="27" customHeight="1">
      <c r="A14" s="167" t="s">
        <v>157</v>
      </c>
      <c r="B14" s="169">
        <f>C14-1</f>
        <v>13</v>
      </c>
      <c r="C14" s="169">
        <v>14</v>
      </c>
      <c r="D14" s="169">
        <f>C14+1</f>
        <v>15</v>
      </c>
      <c r="E14" s="169">
        <f>D14+1</f>
        <v>16</v>
      </c>
      <c r="F14" s="169">
        <f>E14+1</f>
        <v>17</v>
      </c>
      <c r="G14" s="169">
        <f>F14+0.6</f>
        <v>17.600000000000001</v>
      </c>
      <c r="H14" s="356"/>
      <c r="I14" s="195"/>
      <c r="J14" s="196"/>
      <c r="K14" s="196"/>
      <c r="L14" s="196"/>
      <c r="M14" s="196"/>
      <c r="N14" s="196"/>
      <c r="O14" s="197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s="35" customFormat="1" ht="21.95" customHeight="1">
      <c r="A15" s="348" t="s">
        <v>158</v>
      </c>
      <c r="B15" s="349"/>
      <c r="C15" s="349"/>
      <c r="D15" s="349"/>
      <c r="E15" s="349"/>
      <c r="F15" s="349"/>
      <c r="G15" s="350"/>
      <c r="H15" s="356"/>
      <c r="I15" s="351" t="s">
        <v>158</v>
      </c>
      <c r="J15" s="351"/>
      <c r="K15" s="351"/>
      <c r="L15" s="351"/>
      <c r="M15" s="351"/>
      <c r="N15" s="351"/>
      <c r="O15" s="352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s="35" customFormat="1" ht="21" customHeight="1">
      <c r="A16" s="52" t="s">
        <v>159</v>
      </c>
      <c r="B16" s="353" t="s">
        <v>143</v>
      </c>
      <c r="C16" s="353"/>
      <c r="D16" s="353"/>
      <c r="E16" s="353"/>
      <c r="F16" s="353"/>
      <c r="G16" s="171" t="s">
        <v>144</v>
      </c>
      <c r="H16" s="356"/>
      <c r="I16" s="198"/>
      <c r="J16" s="353" t="s">
        <v>143</v>
      </c>
      <c r="K16" s="353"/>
      <c r="L16" s="353"/>
      <c r="M16" s="353"/>
      <c r="N16" s="353"/>
      <c r="O16" s="199" t="s">
        <v>144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s="35" customFormat="1" ht="21.95" customHeight="1">
      <c r="A17" s="52" t="s">
        <v>145</v>
      </c>
      <c r="B17" s="53" t="s">
        <v>160</v>
      </c>
      <c r="C17" s="53" t="s">
        <v>161</v>
      </c>
      <c r="D17" s="53" t="s">
        <v>162</v>
      </c>
      <c r="E17" s="53" t="s">
        <v>163</v>
      </c>
      <c r="F17" s="53" t="s">
        <v>164</v>
      </c>
      <c r="G17" s="172" t="s">
        <v>165</v>
      </c>
      <c r="H17" s="356"/>
      <c r="I17" s="198" t="s">
        <v>145</v>
      </c>
      <c r="J17" s="53"/>
      <c r="K17" s="44" t="s">
        <v>113</v>
      </c>
      <c r="L17" s="53" t="s">
        <v>162</v>
      </c>
      <c r="M17" s="53"/>
      <c r="N17" s="53"/>
      <c r="O17" s="69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20.100000000000001" customHeight="1">
      <c r="A18" s="173" t="s">
        <v>166</v>
      </c>
      <c r="B18" s="51">
        <f>C18-1.5</f>
        <v>40.5</v>
      </c>
      <c r="C18" s="51">
        <v>42</v>
      </c>
      <c r="D18" s="51">
        <f>C18+2</f>
        <v>44</v>
      </c>
      <c r="E18" s="51">
        <f>D18+2</f>
        <v>46</v>
      </c>
      <c r="F18" s="51">
        <f>E18+2</f>
        <v>48</v>
      </c>
      <c r="G18" s="170">
        <f>F18+1</f>
        <v>49</v>
      </c>
      <c r="H18" s="356"/>
      <c r="I18" s="186"/>
      <c r="J18" s="193"/>
      <c r="K18" s="188">
        <v>-0.5</v>
      </c>
      <c r="L18" s="188">
        <v>-0.5</v>
      </c>
      <c r="M18" s="193"/>
      <c r="N18" s="193"/>
      <c r="O18" s="194"/>
    </row>
    <row r="19" spans="1:255" ht="20.100000000000001" customHeight="1">
      <c r="A19" s="55" t="s">
        <v>167</v>
      </c>
      <c r="B19" s="51">
        <f>C19-3</f>
        <v>51</v>
      </c>
      <c r="C19" s="51">
        <v>54</v>
      </c>
      <c r="D19" s="51">
        <f>C19+3</f>
        <v>57</v>
      </c>
      <c r="E19" s="51">
        <f>D19+3</f>
        <v>60</v>
      </c>
      <c r="F19" s="51">
        <f>E19+4</f>
        <v>64</v>
      </c>
      <c r="G19" s="170">
        <f>F19+4</f>
        <v>68</v>
      </c>
      <c r="H19" s="356"/>
      <c r="I19" s="186"/>
      <c r="J19" s="193"/>
      <c r="K19" s="188">
        <v>1</v>
      </c>
      <c r="L19" s="188" t="s">
        <v>155</v>
      </c>
      <c r="M19" s="193"/>
      <c r="N19" s="193"/>
      <c r="O19" s="194"/>
    </row>
    <row r="20" spans="1:255" ht="18" customHeight="1">
      <c r="A20" s="55" t="s">
        <v>168</v>
      </c>
      <c r="B20" s="56">
        <f>C20-5</f>
        <v>73</v>
      </c>
      <c r="C20" s="51">
        <v>78</v>
      </c>
      <c r="D20" s="56">
        <f t="shared" ref="D20:F21" si="10">C20+6</f>
        <v>84</v>
      </c>
      <c r="E20" s="56">
        <f t="shared" si="10"/>
        <v>90</v>
      </c>
      <c r="F20" s="56">
        <f t="shared" si="10"/>
        <v>96</v>
      </c>
      <c r="G20" s="170">
        <f>F20+4</f>
        <v>100</v>
      </c>
      <c r="H20" s="356"/>
      <c r="I20" s="186"/>
      <c r="J20" s="193"/>
      <c r="K20" s="188" t="s">
        <v>155</v>
      </c>
      <c r="L20" s="188" t="s">
        <v>155</v>
      </c>
      <c r="M20" s="193"/>
      <c r="N20" s="193"/>
      <c r="O20" s="194"/>
    </row>
    <row r="21" spans="1:255" ht="20.100000000000001" customHeight="1">
      <c r="A21" s="173" t="s">
        <v>169</v>
      </c>
      <c r="B21" s="56">
        <f>C21-5</f>
        <v>79</v>
      </c>
      <c r="C21" s="51">
        <v>84</v>
      </c>
      <c r="D21" s="56">
        <f t="shared" si="10"/>
        <v>90</v>
      </c>
      <c r="E21" s="56">
        <f t="shared" si="10"/>
        <v>96</v>
      </c>
      <c r="F21" s="56">
        <f t="shared" si="10"/>
        <v>102</v>
      </c>
      <c r="G21" s="170">
        <f>F21+4</f>
        <v>106</v>
      </c>
      <c r="H21" s="356"/>
      <c r="I21" s="186"/>
      <c r="J21" s="193"/>
      <c r="K21" s="188" t="s">
        <v>155</v>
      </c>
      <c r="L21" s="188" t="s">
        <v>155</v>
      </c>
      <c r="M21" s="193"/>
      <c r="N21" s="193"/>
      <c r="O21" s="194"/>
    </row>
    <row r="22" spans="1:255" ht="20.100000000000001" customHeight="1">
      <c r="A22" s="174" t="s">
        <v>170</v>
      </c>
      <c r="B22" s="58">
        <f>C22-1.6</f>
        <v>24.4</v>
      </c>
      <c r="C22" s="58">
        <v>26</v>
      </c>
      <c r="D22" s="58">
        <f>C22+1.9</f>
        <v>27.9</v>
      </c>
      <c r="E22" s="58">
        <f>C22+3.8</f>
        <v>29.8</v>
      </c>
      <c r="F22" s="58">
        <f>C22+5.7</f>
        <v>31.7</v>
      </c>
      <c r="G22" s="175">
        <f>C22+7</f>
        <v>33</v>
      </c>
      <c r="H22" s="356"/>
      <c r="I22" s="186"/>
      <c r="J22" s="193"/>
      <c r="K22" s="188" t="s">
        <v>155</v>
      </c>
      <c r="L22" s="188" t="s">
        <v>155</v>
      </c>
      <c r="M22" s="193"/>
      <c r="N22" s="193"/>
      <c r="O22" s="194"/>
    </row>
    <row r="23" spans="1:255" ht="20.100000000000001" customHeight="1">
      <c r="A23" s="173" t="s">
        <v>171</v>
      </c>
      <c r="B23" s="51">
        <f>C23-1.2</f>
        <v>21.8</v>
      </c>
      <c r="C23" s="51">
        <v>23</v>
      </c>
      <c r="D23" s="51">
        <f>C23+1.8</f>
        <v>24.8</v>
      </c>
      <c r="E23" s="51">
        <f>D23+1.8</f>
        <v>26.6</v>
      </c>
      <c r="F23" s="51">
        <f>E23+1.8</f>
        <v>28.400000000000002</v>
      </c>
      <c r="G23" s="170">
        <f>F23+0.8</f>
        <v>29.200000000000003</v>
      </c>
      <c r="H23" s="356"/>
      <c r="I23" s="186"/>
      <c r="J23" s="193"/>
      <c r="K23" s="188" t="s">
        <v>155</v>
      </c>
      <c r="L23" s="188">
        <v>-0.3</v>
      </c>
      <c r="M23" s="193"/>
      <c r="N23" s="193"/>
      <c r="O23" s="194"/>
    </row>
    <row r="24" spans="1:255" ht="20.100000000000001" customHeight="1">
      <c r="A24" s="173" t="s">
        <v>172</v>
      </c>
      <c r="B24" s="51">
        <f>C24-1.5</f>
        <v>23</v>
      </c>
      <c r="C24" s="51">
        <v>24.5</v>
      </c>
      <c r="D24" s="51">
        <f>C24+1.7</f>
        <v>26.2</v>
      </c>
      <c r="E24" s="51">
        <f>D24+1.7</f>
        <v>27.9</v>
      </c>
      <c r="F24" s="51">
        <f>E24+1.7</f>
        <v>29.599999999999998</v>
      </c>
      <c r="G24" s="170">
        <f>F24+1.6</f>
        <v>31.2</v>
      </c>
      <c r="H24" s="356"/>
      <c r="I24" s="186"/>
      <c r="K24" s="188">
        <v>-0.2</v>
      </c>
      <c r="L24" s="188">
        <v>-0.3</v>
      </c>
      <c r="M24" s="188"/>
      <c r="N24" s="193"/>
      <c r="O24" s="194"/>
    </row>
    <row r="25" spans="1:255" ht="21.95" customHeight="1">
      <c r="A25" s="173" t="s">
        <v>173</v>
      </c>
      <c r="B25" s="51">
        <f>C25-1.8</f>
        <v>31.7</v>
      </c>
      <c r="C25" s="51">
        <v>33.5</v>
      </c>
      <c r="D25" s="51">
        <f>C25+2.25</f>
        <v>35.75</v>
      </c>
      <c r="E25" s="51">
        <f>D25+2.25</f>
        <v>38</v>
      </c>
      <c r="F25" s="51">
        <f>E25+2.25</f>
        <v>40.25</v>
      </c>
      <c r="G25" s="170">
        <f>F25+2</f>
        <v>42.25</v>
      </c>
      <c r="H25" s="356"/>
      <c r="I25" s="200"/>
      <c r="J25" s="193"/>
      <c r="K25" s="188">
        <v>-0.2</v>
      </c>
      <c r="L25" s="188" t="s">
        <v>174</v>
      </c>
      <c r="M25" s="193"/>
      <c r="N25" s="193"/>
      <c r="O25" s="194"/>
    </row>
    <row r="26" spans="1:255" ht="21.95" customHeight="1">
      <c r="A26" s="176" t="s">
        <v>175</v>
      </c>
      <c r="B26" s="354">
        <v>12.5</v>
      </c>
      <c r="C26" s="354"/>
      <c r="D26" s="354">
        <f>B26+1.5</f>
        <v>14</v>
      </c>
      <c r="E26" s="354"/>
      <c r="F26" s="354">
        <f>D26+1.5</f>
        <v>15.5</v>
      </c>
      <c r="G26" s="355"/>
      <c r="H26" s="356"/>
      <c r="I26" s="201"/>
      <c r="J26" s="202"/>
      <c r="K26" s="186" t="s">
        <v>147</v>
      </c>
      <c r="L26" s="188" t="s">
        <v>148</v>
      </c>
      <c r="M26" s="202"/>
      <c r="N26" s="202"/>
      <c r="O26" s="203"/>
    </row>
    <row r="27" spans="1:255" ht="14.25">
      <c r="A27" s="177"/>
      <c r="B27" s="177"/>
      <c r="C27" s="177"/>
      <c r="D27" s="177"/>
      <c r="E27" s="177"/>
      <c r="F27" s="177"/>
      <c r="G27" s="177"/>
    </row>
    <row r="28" spans="1:255" ht="14.25">
      <c r="B28" s="178"/>
      <c r="C28" s="179"/>
      <c r="D28" s="35"/>
    </row>
    <row r="29" spans="1:255">
      <c r="A29" s="60" t="s">
        <v>176</v>
      </c>
      <c r="G29" s="60" t="s">
        <v>177</v>
      </c>
      <c r="H29" s="60"/>
      <c r="I29" s="61"/>
      <c r="J29" s="61"/>
      <c r="K29" s="60" t="s">
        <v>178</v>
      </c>
      <c r="L29" s="60" t="s">
        <v>179</v>
      </c>
      <c r="N29" s="60" t="s">
        <v>180</v>
      </c>
    </row>
    <row r="30" spans="1:255" ht="14.25">
      <c r="R30" s="60"/>
      <c r="S30" s="35"/>
    </row>
  </sheetData>
  <mergeCells count="14">
    <mergeCell ref="A15:G15"/>
    <mergeCell ref="I15:O15"/>
    <mergeCell ref="B16:F16"/>
    <mergeCell ref="J16:N16"/>
    <mergeCell ref="B26:C26"/>
    <mergeCell ref="D26:E26"/>
    <mergeCell ref="F26:G26"/>
    <mergeCell ref="H2:H26"/>
    <mergeCell ref="A1:N1"/>
    <mergeCell ref="B2:C2"/>
    <mergeCell ref="E2:G2"/>
    <mergeCell ref="J2:N2"/>
    <mergeCell ref="A3:G3"/>
    <mergeCell ref="I3:O3"/>
  </mergeCells>
  <phoneticPr fontId="55" type="noConversion"/>
  <pageMargins left="0.27500000000000002" right="0.118055555555556" top="0.23611111111111099" bottom="0.196527777777778" header="0.27500000000000002" footer="7.8472222222222193E-2"/>
  <pageSetup paperSize="9" scale="8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F57" sqref="F57"/>
    </sheetView>
  </sheetViews>
  <sheetFormatPr defaultColWidth="10" defaultRowHeight="16.5" customHeight="1"/>
  <cols>
    <col min="1" max="1" width="10.875" style="72" customWidth="1"/>
    <col min="2" max="6" width="10" style="72"/>
    <col min="7" max="7" width="10.125" style="72"/>
    <col min="8" max="16384" width="10" style="72"/>
  </cols>
  <sheetData>
    <row r="1" spans="1:11" ht="22.5" customHeight="1">
      <c r="A1" s="357" t="s">
        <v>181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</row>
    <row r="2" spans="1:11" ht="17.25" customHeight="1">
      <c r="A2" s="131" t="s">
        <v>53</v>
      </c>
      <c r="B2" s="263"/>
      <c r="C2" s="263"/>
      <c r="D2" s="264" t="s">
        <v>55</v>
      </c>
      <c r="E2" s="264"/>
      <c r="F2" s="263"/>
      <c r="G2" s="263"/>
      <c r="H2" s="132" t="s">
        <v>56</v>
      </c>
      <c r="I2" s="265"/>
      <c r="J2" s="265"/>
      <c r="K2" s="266"/>
    </row>
    <row r="3" spans="1:11" ht="16.5" customHeight="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spans="1:11" ht="16.5" customHeight="1">
      <c r="A4" s="135" t="s">
        <v>61</v>
      </c>
      <c r="B4" s="358" t="s">
        <v>182</v>
      </c>
      <c r="C4" s="359"/>
      <c r="D4" s="275" t="s">
        <v>63</v>
      </c>
      <c r="E4" s="276"/>
      <c r="F4" s="360" t="s">
        <v>183</v>
      </c>
      <c r="G4" s="361"/>
      <c r="H4" s="275" t="s">
        <v>184</v>
      </c>
      <c r="I4" s="276"/>
      <c r="J4" s="147" t="s">
        <v>65</v>
      </c>
      <c r="K4" s="157" t="s">
        <v>66</v>
      </c>
    </row>
    <row r="5" spans="1:11" ht="16.5" customHeight="1">
      <c r="A5" s="138" t="s">
        <v>67</v>
      </c>
      <c r="B5" s="362" t="s">
        <v>68</v>
      </c>
      <c r="C5" s="363"/>
      <c r="D5" s="275" t="s">
        <v>185</v>
      </c>
      <c r="E5" s="276"/>
      <c r="F5" s="358">
        <v>4060</v>
      </c>
      <c r="G5" s="359"/>
      <c r="H5" s="275" t="s">
        <v>186</v>
      </c>
      <c r="I5" s="276"/>
      <c r="J5" s="147" t="s">
        <v>65</v>
      </c>
      <c r="K5" s="157" t="s">
        <v>66</v>
      </c>
    </row>
    <row r="6" spans="1:11" ht="16.5" customHeight="1">
      <c r="A6" s="135" t="s">
        <v>71</v>
      </c>
      <c r="B6" s="364">
        <v>44991</v>
      </c>
      <c r="C6" s="363"/>
      <c r="D6" s="275" t="s">
        <v>187</v>
      </c>
      <c r="E6" s="276"/>
      <c r="F6" s="358">
        <v>2500</v>
      </c>
      <c r="G6" s="359"/>
      <c r="H6" s="275" t="s">
        <v>188</v>
      </c>
      <c r="I6" s="276"/>
      <c r="J6" s="276"/>
      <c r="K6" s="365"/>
    </row>
    <row r="7" spans="1:11" ht="16.5" customHeight="1">
      <c r="A7" s="135" t="s">
        <v>76</v>
      </c>
      <c r="B7" s="358">
        <v>4000</v>
      </c>
      <c r="C7" s="359"/>
      <c r="D7" s="135" t="s">
        <v>189</v>
      </c>
      <c r="E7" s="137"/>
      <c r="F7" s="358">
        <v>2000</v>
      </c>
      <c r="G7" s="359"/>
      <c r="H7" s="366"/>
      <c r="I7" s="273"/>
      <c r="J7" s="273"/>
      <c r="K7" s="274"/>
    </row>
    <row r="8" spans="1:11" ht="16.5" customHeight="1">
      <c r="A8" s="140" t="s">
        <v>79</v>
      </c>
      <c r="B8" s="281" t="s">
        <v>190</v>
      </c>
      <c r="C8" s="282"/>
      <c r="D8" s="283" t="s">
        <v>81</v>
      </c>
      <c r="E8" s="284"/>
      <c r="F8" s="285">
        <v>44934</v>
      </c>
      <c r="G8" s="286"/>
      <c r="H8" s="283"/>
      <c r="I8" s="284"/>
      <c r="J8" s="284"/>
      <c r="K8" s="293"/>
    </row>
    <row r="9" spans="1:11" ht="16.5" customHeight="1">
      <c r="A9" s="367" t="s">
        <v>191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</row>
    <row r="10" spans="1:11" ht="16.5" customHeight="1">
      <c r="A10" s="141" t="s">
        <v>85</v>
      </c>
      <c r="B10" s="142" t="s">
        <v>86</v>
      </c>
      <c r="C10" s="143" t="s">
        <v>87</v>
      </c>
      <c r="D10" s="144"/>
      <c r="E10" s="145" t="s">
        <v>90</v>
      </c>
      <c r="F10" s="142" t="s">
        <v>86</v>
      </c>
      <c r="G10" s="143" t="s">
        <v>87</v>
      </c>
      <c r="H10" s="142"/>
      <c r="I10" s="145" t="s">
        <v>88</v>
      </c>
      <c r="J10" s="142" t="s">
        <v>86</v>
      </c>
      <c r="K10" s="158" t="s">
        <v>87</v>
      </c>
    </row>
    <row r="11" spans="1:11" ht="16.5" customHeight="1">
      <c r="A11" s="138" t="s">
        <v>91</v>
      </c>
      <c r="B11" s="146" t="s">
        <v>86</v>
      </c>
      <c r="C11" s="147" t="s">
        <v>87</v>
      </c>
      <c r="D11" s="148"/>
      <c r="E11" s="149" t="s">
        <v>93</v>
      </c>
      <c r="F11" s="146" t="s">
        <v>86</v>
      </c>
      <c r="G11" s="147" t="s">
        <v>87</v>
      </c>
      <c r="H11" s="146"/>
      <c r="I11" s="149" t="s">
        <v>98</v>
      </c>
      <c r="J11" s="146" t="s">
        <v>86</v>
      </c>
      <c r="K11" s="157" t="s">
        <v>87</v>
      </c>
    </row>
    <row r="12" spans="1:11" ht="16.5" customHeight="1">
      <c r="A12" s="283" t="s">
        <v>126</v>
      </c>
      <c r="B12" s="284"/>
      <c r="C12" s="284"/>
      <c r="D12" s="284"/>
      <c r="E12" s="284"/>
      <c r="F12" s="284"/>
      <c r="G12" s="284"/>
      <c r="H12" s="284"/>
      <c r="I12" s="284"/>
      <c r="J12" s="284"/>
      <c r="K12" s="293"/>
    </row>
    <row r="13" spans="1:11" ht="16.5" customHeight="1">
      <c r="A13" s="368" t="s">
        <v>192</v>
      </c>
      <c r="B13" s="368"/>
      <c r="C13" s="368"/>
      <c r="D13" s="368"/>
      <c r="E13" s="368"/>
      <c r="F13" s="368"/>
      <c r="G13" s="368"/>
      <c r="H13" s="368"/>
      <c r="I13" s="368"/>
      <c r="J13" s="368"/>
      <c r="K13" s="368"/>
    </row>
    <row r="14" spans="1:11" ht="16.5" customHeight="1">
      <c r="A14" s="369" t="s">
        <v>193</v>
      </c>
      <c r="B14" s="370"/>
      <c r="C14" s="370"/>
      <c r="D14" s="370"/>
      <c r="E14" s="370"/>
      <c r="F14" s="370"/>
      <c r="G14" s="370"/>
      <c r="H14" s="370"/>
      <c r="I14" s="371"/>
      <c r="J14" s="371"/>
      <c r="K14" s="372"/>
    </row>
    <row r="15" spans="1:11" ht="16.5" customHeight="1">
      <c r="A15" s="373"/>
      <c r="B15" s="374"/>
      <c r="C15" s="374"/>
      <c r="D15" s="375"/>
      <c r="E15" s="376"/>
      <c r="F15" s="374"/>
      <c r="G15" s="374"/>
      <c r="H15" s="375"/>
      <c r="I15" s="377"/>
      <c r="J15" s="378"/>
      <c r="K15" s="379"/>
    </row>
    <row r="16" spans="1:11" ht="16.5" customHeight="1">
      <c r="A16" s="380"/>
      <c r="B16" s="381"/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1" ht="16.5" customHeight="1">
      <c r="A17" s="368" t="s">
        <v>194</v>
      </c>
      <c r="B17" s="368"/>
      <c r="C17" s="368"/>
      <c r="D17" s="368"/>
      <c r="E17" s="368"/>
      <c r="F17" s="368"/>
      <c r="G17" s="368"/>
      <c r="H17" s="368"/>
      <c r="I17" s="368"/>
      <c r="J17" s="368"/>
      <c r="K17" s="368"/>
    </row>
    <row r="18" spans="1:11" ht="16.5" customHeight="1">
      <c r="A18" s="369" t="s">
        <v>195</v>
      </c>
      <c r="B18" s="370"/>
      <c r="C18" s="370"/>
      <c r="D18" s="370"/>
      <c r="E18" s="370"/>
      <c r="F18" s="370"/>
      <c r="G18" s="370"/>
      <c r="H18" s="370"/>
      <c r="I18" s="371"/>
      <c r="J18" s="371"/>
      <c r="K18" s="372"/>
    </row>
    <row r="19" spans="1:11" ht="16.5" customHeight="1">
      <c r="A19" s="373"/>
      <c r="B19" s="374"/>
      <c r="C19" s="374"/>
      <c r="D19" s="375"/>
      <c r="E19" s="376"/>
      <c r="F19" s="374"/>
      <c r="G19" s="374"/>
      <c r="H19" s="375"/>
      <c r="I19" s="377"/>
      <c r="J19" s="378"/>
      <c r="K19" s="379"/>
    </row>
    <row r="20" spans="1:11" ht="16.5" customHeight="1">
      <c r="A20" s="380"/>
      <c r="B20" s="381"/>
      <c r="C20" s="381"/>
      <c r="D20" s="381"/>
      <c r="E20" s="381"/>
      <c r="F20" s="381"/>
      <c r="G20" s="381"/>
      <c r="H20" s="381"/>
      <c r="I20" s="381"/>
      <c r="J20" s="381"/>
      <c r="K20" s="382"/>
    </row>
    <row r="21" spans="1:11" ht="16.5" customHeight="1">
      <c r="A21" s="383" t="s">
        <v>123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</row>
    <row r="22" spans="1:11" ht="16.5" customHeight="1">
      <c r="A22" s="384" t="s">
        <v>124</v>
      </c>
      <c r="B22" s="371"/>
      <c r="C22" s="371"/>
      <c r="D22" s="371"/>
      <c r="E22" s="371"/>
      <c r="F22" s="371"/>
      <c r="G22" s="371"/>
      <c r="H22" s="371"/>
      <c r="I22" s="371"/>
      <c r="J22" s="371"/>
      <c r="K22" s="372"/>
    </row>
    <row r="23" spans="1:11" ht="16.5" customHeight="1">
      <c r="A23" s="312" t="s">
        <v>125</v>
      </c>
      <c r="B23" s="313"/>
      <c r="C23" s="147" t="s">
        <v>65</v>
      </c>
      <c r="D23" s="147" t="s">
        <v>66</v>
      </c>
      <c r="E23" s="385"/>
      <c r="F23" s="385"/>
      <c r="G23" s="385"/>
      <c r="H23" s="385"/>
      <c r="I23" s="385"/>
      <c r="J23" s="385"/>
      <c r="K23" s="386"/>
    </row>
    <row r="24" spans="1:11" ht="16.5" customHeight="1">
      <c r="A24" s="275" t="s">
        <v>196</v>
      </c>
      <c r="B24" s="273"/>
      <c r="C24" s="273"/>
      <c r="D24" s="273"/>
      <c r="E24" s="273"/>
      <c r="F24" s="273"/>
      <c r="G24" s="273"/>
      <c r="H24" s="273"/>
      <c r="I24" s="273"/>
      <c r="J24" s="273"/>
      <c r="K24" s="274"/>
    </row>
    <row r="25" spans="1:11" ht="16.5" customHeight="1">
      <c r="A25" s="387"/>
      <c r="B25" s="388"/>
      <c r="C25" s="388"/>
      <c r="D25" s="388"/>
      <c r="E25" s="388"/>
      <c r="F25" s="388"/>
      <c r="G25" s="388"/>
      <c r="H25" s="388"/>
      <c r="I25" s="388"/>
      <c r="J25" s="388"/>
      <c r="K25" s="389"/>
    </row>
    <row r="26" spans="1:11" ht="16.5" customHeight="1">
      <c r="A26" s="367" t="s">
        <v>129</v>
      </c>
      <c r="B26" s="367"/>
      <c r="C26" s="367"/>
      <c r="D26" s="367"/>
      <c r="E26" s="367"/>
      <c r="F26" s="367"/>
      <c r="G26" s="367"/>
      <c r="H26" s="367"/>
      <c r="I26" s="367"/>
      <c r="J26" s="367"/>
      <c r="K26" s="367"/>
    </row>
    <row r="27" spans="1:11" ht="16.5" customHeight="1">
      <c r="A27" s="133" t="s">
        <v>130</v>
      </c>
      <c r="B27" s="143" t="s">
        <v>96</v>
      </c>
      <c r="C27" s="143" t="s">
        <v>97</v>
      </c>
      <c r="D27" s="143" t="s">
        <v>89</v>
      </c>
      <c r="E27" s="134" t="s">
        <v>131</v>
      </c>
      <c r="F27" s="143" t="s">
        <v>96</v>
      </c>
      <c r="G27" s="143" t="s">
        <v>97</v>
      </c>
      <c r="H27" s="143" t="s">
        <v>89</v>
      </c>
      <c r="I27" s="134" t="s">
        <v>132</v>
      </c>
      <c r="J27" s="143" t="s">
        <v>96</v>
      </c>
      <c r="K27" s="158" t="s">
        <v>97</v>
      </c>
    </row>
    <row r="28" spans="1:11" ht="16.5" customHeight="1">
      <c r="A28" s="151" t="s">
        <v>88</v>
      </c>
      <c r="B28" s="147" t="s">
        <v>96</v>
      </c>
      <c r="C28" s="147" t="s">
        <v>97</v>
      </c>
      <c r="D28" s="147" t="s">
        <v>89</v>
      </c>
      <c r="E28" s="152" t="s">
        <v>95</v>
      </c>
      <c r="F28" s="147" t="s">
        <v>96</v>
      </c>
      <c r="G28" s="147" t="s">
        <v>97</v>
      </c>
      <c r="H28" s="147" t="s">
        <v>89</v>
      </c>
      <c r="I28" s="152" t="s">
        <v>106</v>
      </c>
      <c r="J28" s="147" t="s">
        <v>96</v>
      </c>
      <c r="K28" s="157" t="s">
        <v>97</v>
      </c>
    </row>
    <row r="29" spans="1:11" ht="16.5" customHeight="1">
      <c r="A29" s="275" t="s">
        <v>99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90"/>
    </row>
    <row r="30" spans="1:11" ht="16.5" customHeight="1">
      <c r="A30" s="391"/>
      <c r="B30" s="392"/>
      <c r="C30" s="392"/>
      <c r="D30" s="392"/>
      <c r="E30" s="392"/>
      <c r="F30" s="392"/>
      <c r="G30" s="392"/>
      <c r="H30" s="392"/>
      <c r="I30" s="392"/>
      <c r="J30" s="392"/>
      <c r="K30" s="393"/>
    </row>
    <row r="31" spans="1:11" ht="16.5" customHeight="1">
      <c r="A31" s="394" t="s">
        <v>197</v>
      </c>
      <c r="B31" s="395"/>
      <c r="C31" s="395"/>
      <c r="D31" s="395"/>
      <c r="E31" s="395"/>
      <c r="F31" s="395"/>
      <c r="G31" s="395"/>
      <c r="H31" s="395"/>
      <c r="I31" s="395"/>
      <c r="J31" s="395"/>
      <c r="K31" s="160" t="s">
        <v>198</v>
      </c>
    </row>
    <row r="32" spans="1:11" ht="21" customHeight="1">
      <c r="A32" s="366" t="s">
        <v>199</v>
      </c>
      <c r="B32" s="273"/>
      <c r="C32" s="273"/>
      <c r="D32" s="273"/>
      <c r="E32" s="273"/>
      <c r="F32" s="273"/>
      <c r="G32" s="273"/>
      <c r="H32" s="273"/>
      <c r="I32" s="273"/>
      <c r="J32" s="273"/>
      <c r="K32" s="136">
        <v>1</v>
      </c>
    </row>
    <row r="33" spans="1:11" ht="21" customHeight="1">
      <c r="A33" s="366" t="s">
        <v>200</v>
      </c>
      <c r="B33" s="273"/>
      <c r="C33" s="273"/>
      <c r="D33" s="273"/>
      <c r="E33" s="273"/>
      <c r="F33" s="273"/>
      <c r="G33" s="273"/>
      <c r="H33" s="273"/>
      <c r="I33" s="273"/>
      <c r="J33" s="273"/>
      <c r="K33" s="136">
        <v>1</v>
      </c>
    </row>
    <row r="34" spans="1:11" ht="21" customHeight="1">
      <c r="A34" s="366" t="s">
        <v>201</v>
      </c>
      <c r="B34" s="273"/>
      <c r="C34" s="273"/>
      <c r="D34" s="273"/>
      <c r="E34" s="273"/>
      <c r="F34" s="273"/>
      <c r="G34" s="273"/>
      <c r="H34" s="273"/>
      <c r="I34" s="273"/>
      <c r="J34" s="273"/>
      <c r="K34" s="136">
        <v>1</v>
      </c>
    </row>
    <row r="35" spans="1:11" ht="21" customHeight="1">
      <c r="A35" s="366" t="s">
        <v>202</v>
      </c>
      <c r="B35" s="273"/>
      <c r="C35" s="273"/>
      <c r="D35" s="273"/>
      <c r="E35" s="273"/>
      <c r="F35" s="273"/>
      <c r="G35" s="273"/>
      <c r="H35" s="273"/>
      <c r="I35" s="273"/>
      <c r="J35" s="273"/>
      <c r="K35" s="136">
        <v>1</v>
      </c>
    </row>
    <row r="36" spans="1:11" ht="21" customHeight="1">
      <c r="A36" s="366" t="s">
        <v>203</v>
      </c>
      <c r="B36" s="273"/>
      <c r="C36" s="273"/>
      <c r="D36" s="273"/>
      <c r="E36" s="273"/>
      <c r="F36" s="273"/>
      <c r="G36" s="273"/>
      <c r="H36" s="273"/>
      <c r="I36" s="273"/>
      <c r="J36" s="273"/>
      <c r="K36" s="136">
        <v>1</v>
      </c>
    </row>
    <row r="37" spans="1:11" ht="21" customHeight="1">
      <c r="A37" s="366"/>
      <c r="B37" s="273"/>
      <c r="C37" s="273"/>
      <c r="D37" s="273"/>
      <c r="E37" s="273"/>
      <c r="F37" s="273"/>
      <c r="G37" s="273"/>
      <c r="H37" s="273"/>
      <c r="I37" s="273"/>
      <c r="J37" s="273"/>
      <c r="K37" s="136"/>
    </row>
    <row r="38" spans="1:11" ht="21" customHeight="1">
      <c r="A38" s="366"/>
      <c r="B38" s="273"/>
      <c r="C38" s="273"/>
      <c r="D38" s="273"/>
      <c r="E38" s="273"/>
      <c r="F38" s="273"/>
      <c r="G38" s="273"/>
      <c r="H38" s="273"/>
      <c r="I38" s="273"/>
      <c r="J38" s="273"/>
      <c r="K38" s="136"/>
    </row>
    <row r="39" spans="1:11" ht="21" customHeight="1">
      <c r="A39" s="366"/>
      <c r="B39" s="273"/>
      <c r="C39" s="273"/>
      <c r="D39" s="273"/>
      <c r="E39" s="273"/>
      <c r="F39" s="273"/>
      <c r="G39" s="273"/>
      <c r="H39" s="273"/>
      <c r="I39" s="273"/>
      <c r="J39" s="273"/>
      <c r="K39" s="136"/>
    </row>
    <row r="40" spans="1:11" ht="21" customHeight="1">
      <c r="A40" s="366"/>
      <c r="B40" s="273"/>
      <c r="C40" s="273"/>
      <c r="D40" s="273"/>
      <c r="E40" s="273"/>
      <c r="F40" s="273"/>
      <c r="G40" s="273"/>
      <c r="H40" s="273"/>
      <c r="I40" s="273"/>
      <c r="J40" s="273"/>
      <c r="K40" s="136"/>
    </row>
    <row r="41" spans="1:11" ht="21" customHeight="1">
      <c r="A41" s="366"/>
      <c r="B41" s="273"/>
      <c r="C41" s="273"/>
      <c r="D41" s="273"/>
      <c r="E41" s="273"/>
      <c r="F41" s="273"/>
      <c r="G41" s="273"/>
      <c r="H41" s="273"/>
      <c r="I41" s="273"/>
      <c r="J41" s="273"/>
      <c r="K41" s="136"/>
    </row>
    <row r="42" spans="1:11" ht="21" customHeight="1">
      <c r="A42" s="396" t="s">
        <v>204</v>
      </c>
      <c r="B42" s="397"/>
      <c r="C42" s="397"/>
      <c r="D42" s="397"/>
      <c r="E42" s="397"/>
      <c r="F42" s="397"/>
      <c r="G42" s="397"/>
      <c r="H42" s="397"/>
      <c r="I42" s="397"/>
      <c r="J42" s="397"/>
      <c r="K42" s="136">
        <f>SUM(K32:K41)</f>
        <v>5</v>
      </c>
    </row>
    <row r="43" spans="1:11" ht="17.25" customHeight="1">
      <c r="A43" s="398" t="s">
        <v>128</v>
      </c>
      <c r="B43" s="399"/>
      <c r="C43" s="399"/>
      <c r="D43" s="399"/>
      <c r="E43" s="399"/>
      <c r="F43" s="399"/>
      <c r="G43" s="399"/>
      <c r="H43" s="399"/>
      <c r="I43" s="399"/>
      <c r="J43" s="399"/>
      <c r="K43" s="400"/>
    </row>
    <row r="44" spans="1:11" ht="16.5" customHeight="1">
      <c r="A44" s="367" t="s">
        <v>205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</row>
    <row r="45" spans="1:11" ht="18" customHeight="1">
      <c r="A45" s="401" t="s">
        <v>126</v>
      </c>
      <c r="B45" s="402"/>
      <c r="C45" s="402"/>
      <c r="D45" s="402"/>
      <c r="E45" s="402"/>
      <c r="F45" s="402"/>
      <c r="G45" s="402"/>
      <c r="H45" s="402"/>
      <c r="I45" s="402"/>
      <c r="J45" s="402"/>
      <c r="K45" s="403"/>
    </row>
    <row r="46" spans="1:11" ht="18" customHeight="1">
      <c r="A46" s="401"/>
      <c r="B46" s="402"/>
      <c r="C46" s="402"/>
      <c r="D46" s="402"/>
      <c r="E46" s="402"/>
      <c r="F46" s="402"/>
      <c r="G46" s="402"/>
      <c r="H46" s="402"/>
      <c r="I46" s="402"/>
      <c r="J46" s="402"/>
      <c r="K46" s="403"/>
    </row>
    <row r="47" spans="1:11" ht="18" customHeight="1">
      <c r="A47" s="387"/>
      <c r="B47" s="388"/>
      <c r="C47" s="388"/>
      <c r="D47" s="388"/>
      <c r="E47" s="388"/>
      <c r="F47" s="388"/>
      <c r="G47" s="388"/>
      <c r="H47" s="388"/>
      <c r="I47" s="388"/>
      <c r="J47" s="388"/>
      <c r="K47" s="389"/>
    </row>
    <row r="48" spans="1:11" ht="21" customHeight="1">
      <c r="A48" s="153" t="s">
        <v>134</v>
      </c>
      <c r="B48" s="404" t="s">
        <v>135</v>
      </c>
      <c r="C48" s="404"/>
      <c r="D48" s="154" t="s">
        <v>136</v>
      </c>
      <c r="E48" s="155" t="s">
        <v>179</v>
      </c>
      <c r="F48" s="154" t="s">
        <v>137</v>
      </c>
      <c r="G48" s="156">
        <v>45285</v>
      </c>
      <c r="H48" s="405" t="s">
        <v>138</v>
      </c>
      <c r="I48" s="405"/>
      <c r="J48" s="404" t="s">
        <v>139</v>
      </c>
      <c r="K48" s="406"/>
    </row>
    <row r="49" spans="1:11" ht="16.5" customHeight="1">
      <c r="A49" s="290" t="s">
        <v>206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2"/>
    </row>
    <row r="50" spans="1:11" ht="16.5" customHeight="1">
      <c r="A50" s="407"/>
      <c r="B50" s="408"/>
      <c r="C50" s="408"/>
      <c r="D50" s="408"/>
      <c r="E50" s="408"/>
      <c r="F50" s="408"/>
      <c r="G50" s="408"/>
      <c r="H50" s="408"/>
      <c r="I50" s="408"/>
      <c r="J50" s="408"/>
      <c r="K50" s="409"/>
    </row>
    <row r="51" spans="1:11" ht="16.5" customHeight="1">
      <c r="A51" s="410"/>
      <c r="B51" s="411"/>
      <c r="C51" s="411"/>
      <c r="D51" s="411"/>
      <c r="E51" s="411"/>
      <c r="F51" s="411"/>
      <c r="G51" s="411"/>
      <c r="H51" s="411"/>
      <c r="I51" s="411"/>
      <c r="J51" s="411"/>
      <c r="K51" s="412"/>
    </row>
    <row r="52" spans="1:11" ht="21" customHeight="1">
      <c r="A52" s="153" t="s">
        <v>134</v>
      </c>
      <c r="B52" s="404" t="s">
        <v>135</v>
      </c>
      <c r="C52" s="404"/>
      <c r="D52" s="154" t="s">
        <v>136</v>
      </c>
      <c r="E52" s="154" t="s">
        <v>179</v>
      </c>
      <c r="F52" s="154" t="s">
        <v>137</v>
      </c>
      <c r="G52" s="156">
        <v>45285</v>
      </c>
      <c r="H52" s="405" t="s">
        <v>138</v>
      </c>
      <c r="I52" s="405"/>
      <c r="J52" s="413" t="s">
        <v>139</v>
      </c>
      <c r="K52" s="41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J39"/>
    <mergeCell ref="A40:J40"/>
    <mergeCell ref="A41:J41"/>
    <mergeCell ref="A42:J42"/>
    <mergeCell ref="A43:K43"/>
    <mergeCell ref="A34:J34"/>
    <mergeCell ref="A35:J35"/>
    <mergeCell ref="A36:J36"/>
    <mergeCell ref="A37:J37"/>
    <mergeCell ref="A38:J38"/>
    <mergeCell ref="A29:K29"/>
    <mergeCell ref="A30:K30"/>
    <mergeCell ref="A31:J31"/>
    <mergeCell ref="A32:J32"/>
    <mergeCell ref="A33:J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A29"/>
  <sheetViews>
    <sheetView workbookViewId="0">
      <selection activeCell="F24" sqref="F24"/>
    </sheetView>
  </sheetViews>
  <sheetFormatPr defaultColWidth="9" defaultRowHeight="14.25"/>
  <cols>
    <col min="1" max="1" width="13.625" style="35" customWidth="1"/>
    <col min="2" max="2" width="8.5" style="35" customWidth="1"/>
    <col min="3" max="3" width="8.5" style="36" customWidth="1"/>
    <col min="4" max="7" width="8.5" style="35" customWidth="1"/>
    <col min="8" max="8" width="2.75" style="35" customWidth="1"/>
    <col min="9" max="19" width="8.625" style="35" customWidth="1"/>
    <col min="20" max="20" width="8.625" style="71" customWidth="1"/>
    <col min="21" max="258" width="9" style="35"/>
    <col min="259" max="16384" width="9" style="19"/>
  </cols>
  <sheetData>
    <row r="1" spans="1:261" s="35" customFormat="1" ht="29.1" customHeight="1">
      <c r="A1" s="334" t="s">
        <v>141</v>
      </c>
      <c r="B1" s="335"/>
      <c r="C1" s="336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125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  <c r="IV1" s="19"/>
      <c r="IW1" s="19"/>
      <c r="IX1" s="19"/>
      <c r="IY1" s="19"/>
      <c r="IZ1" s="19"/>
      <c r="JA1" s="19"/>
    </row>
    <row r="2" spans="1:261" s="35" customFormat="1" ht="20.100000000000001" customHeight="1">
      <c r="A2" s="37" t="s">
        <v>61</v>
      </c>
      <c r="B2" s="337"/>
      <c r="C2" s="338"/>
      <c r="D2" s="38" t="s">
        <v>67</v>
      </c>
      <c r="E2" s="339" t="s">
        <v>68</v>
      </c>
      <c r="F2" s="339"/>
      <c r="G2" s="340"/>
      <c r="H2" s="423"/>
      <c r="I2" s="62" t="s">
        <v>56</v>
      </c>
      <c r="J2" s="62"/>
      <c r="K2" s="341" t="s">
        <v>57</v>
      </c>
      <c r="L2" s="341"/>
      <c r="M2" s="341"/>
      <c r="N2" s="341"/>
      <c r="O2" s="341"/>
      <c r="P2" s="341"/>
      <c r="Q2" s="341"/>
      <c r="R2" s="415"/>
      <c r="S2" s="342"/>
      <c r="T2" s="126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  <c r="IV2" s="19"/>
      <c r="IW2" s="19"/>
      <c r="IX2" s="19"/>
      <c r="IY2" s="19"/>
      <c r="IZ2" s="19"/>
      <c r="JA2" s="19"/>
    </row>
    <row r="3" spans="1:261" s="35" customFormat="1" ht="18">
      <c r="A3" s="343" t="s">
        <v>142</v>
      </c>
      <c r="B3" s="344"/>
      <c r="C3" s="344"/>
      <c r="D3" s="344"/>
      <c r="E3" s="344"/>
      <c r="F3" s="344"/>
      <c r="G3" s="345"/>
      <c r="H3" s="424"/>
      <c r="I3" s="416" t="s">
        <v>207</v>
      </c>
      <c r="J3" s="416"/>
      <c r="K3" s="416"/>
      <c r="L3" s="416"/>
      <c r="M3" s="416"/>
      <c r="N3" s="416"/>
      <c r="O3" s="416"/>
      <c r="P3" s="416"/>
      <c r="Q3" s="416"/>
      <c r="R3" s="417"/>
      <c r="S3" s="418"/>
      <c r="T3" s="127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  <c r="IX3" s="19"/>
      <c r="IY3" s="19"/>
      <c r="IZ3" s="19"/>
      <c r="JA3" s="19"/>
    </row>
    <row r="4" spans="1:261" s="35" customFormat="1">
      <c r="A4" s="39" t="s">
        <v>159</v>
      </c>
      <c r="B4" s="42"/>
      <c r="C4" s="44"/>
      <c r="D4" s="419" t="s">
        <v>143</v>
      </c>
      <c r="E4" s="419"/>
      <c r="F4" s="419"/>
      <c r="G4" s="42" t="s">
        <v>144</v>
      </c>
      <c r="H4" s="424"/>
      <c r="I4" s="122" t="s">
        <v>111</v>
      </c>
      <c r="J4" s="122" t="s">
        <v>111</v>
      </c>
      <c r="K4" s="122" t="s">
        <v>112</v>
      </c>
      <c r="L4" s="122" t="s">
        <v>112</v>
      </c>
      <c r="M4" s="122" t="s">
        <v>113</v>
      </c>
      <c r="N4" s="122" t="s">
        <v>113</v>
      </c>
      <c r="O4" s="122" t="s">
        <v>114</v>
      </c>
      <c r="P4" s="122" t="s">
        <v>114</v>
      </c>
      <c r="Q4" s="122" t="s">
        <v>115</v>
      </c>
      <c r="R4" s="122" t="s">
        <v>115</v>
      </c>
      <c r="S4" s="122" t="s">
        <v>116</v>
      </c>
      <c r="T4" s="128" t="s">
        <v>116</v>
      </c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</row>
    <row r="5" spans="1:261" s="35" customFormat="1">
      <c r="A5" s="43" t="s">
        <v>145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44" t="s">
        <v>116</v>
      </c>
      <c r="H5" s="424"/>
      <c r="I5" s="122"/>
      <c r="J5" s="122"/>
      <c r="K5" s="122"/>
      <c r="L5" s="122"/>
      <c r="M5" s="123"/>
      <c r="N5" s="123"/>
      <c r="O5" s="123"/>
      <c r="P5" s="123"/>
      <c r="Q5" s="123"/>
      <c r="R5" s="123"/>
      <c r="S5" s="123"/>
      <c r="T5" s="12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</row>
    <row r="6" spans="1:261" s="35" customFormat="1" ht="20.100000000000001" customHeight="1">
      <c r="A6" s="39"/>
      <c r="B6" s="44"/>
      <c r="C6" s="44"/>
      <c r="D6" s="44"/>
      <c r="E6" s="44"/>
      <c r="F6" s="44"/>
      <c r="G6" s="44"/>
      <c r="H6" s="424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8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</row>
    <row r="7" spans="1:261" s="35" customFormat="1" ht="20.100000000000001" customHeight="1">
      <c r="A7" s="39"/>
      <c r="B7" s="44"/>
      <c r="C7" s="44"/>
      <c r="D7" s="44"/>
      <c r="E7" s="44"/>
      <c r="F7" s="44"/>
      <c r="G7" s="44"/>
      <c r="H7" s="424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8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</row>
    <row r="8" spans="1:261" s="35" customFormat="1" ht="20.100000000000001" customHeight="1">
      <c r="A8" s="39"/>
      <c r="B8" s="44"/>
      <c r="C8" s="44"/>
      <c r="D8" s="44"/>
      <c r="E8" s="44"/>
      <c r="F8" s="44"/>
      <c r="G8" s="44"/>
      <c r="H8" s="424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  <c r="JA8" s="19"/>
    </row>
    <row r="9" spans="1:261" s="35" customFormat="1" ht="20.100000000000001" customHeight="1">
      <c r="A9" s="39"/>
      <c r="B9" s="44"/>
      <c r="C9" s="44"/>
      <c r="D9" s="44"/>
      <c r="E9" s="44"/>
      <c r="F9" s="44"/>
      <c r="G9" s="44"/>
      <c r="H9" s="424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8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  <c r="JA9" s="19"/>
    </row>
    <row r="10" spans="1:261" s="35" customFormat="1" ht="20.100000000000001" customHeight="1">
      <c r="A10" s="39"/>
      <c r="B10" s="44"/>
      <c r="C10" s="44"/>
      <c r="D10" s="44"/>
      <c r="E10" s="44"/>
      <c r="F10" s="44"/>
      <c r="G10" s="44"/>
      <c r="H10" s="424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  <c r="IV10" s="19"/>
      <c r="IW10" s="19"/>
      <c r="IX10" s="19"/>
      <c r="IY10" s="19"/>
      <c r="IZ10" s="19"/>
      <c r="JA10" s="19"/>
    </row>
    <row r="11" spans="1:261" s="35" customFormat="1" ht="20.100000000000001" customHeight="1">
      <c r="A11" s="39"/>
      <c r="B11" s="44"/>
      <c r="C11" s="44"/>
      <c r="D11" s="44"/>
      <c r="E11" s="44"/>
      <c r="F11" s="44"/>
      <c r="G11" s="44"/>
      <c r="H11" s="424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  <c r="IW11" s="19"/>
      <c r="IX11" s="19"/>
      <c r="IY11" s="19"/>
      <c r="IZ11" s="19"/>
      <c r="JA11" s="19"/>
    </row>
    <row r="12" spans="1:261" s="35" customFormat="1" ht="20.100000000000001" customHeight="1">
      <c r="A12" s="107"/>
      <c r="B12" s="108"/>
      <c r="C12" s="108"/>
      <c r="D12" s="108"/>
      <c r="E12" s="108"/>
      <c r="F12" s="108"/>
      <c r="G12" s="108"/>
      <c r="H12" s="424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8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  <c r="IV12" s="19"/>
      <c r="IW12" s="19"/>
      <c r="IX12" s="19"/>
      <c r="IY12" s="19"/>
      <c r="IZ12" s="19"/>
      <c r="JA12" s="19"/>
    </row>
    <row r="13" spans="1:261" s="35" customFormat="1" ht="20.100000000000001" customHeight="1">
      <c r="A13" s="109"/>
      <c r="B13" s="110"/>
      <c r="C13" s="110"/>
      <c r="D13" s="110"/>
      <c r="E13" s="110"/>
      <c r="F13" s="110"/>
      <c r="G13" s="110"/>
      <c r="H13" s="424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8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  <c r="IV13" s="19"/>
      <c r="IW13" s="19"/>
      <c r="IX13" s="19"/>
      <c r="IY13" s="19"/>
      <c r="IZ13" s="19"/>
      <c r="JA13" s="19"/>
    </row>
    <row r="14" spans="1:261" s="35" customFormat="1" ht="20.100000000000001" customHeight="1">
      <c r="A14" s="107"/>
      <c r="B14" s="108"/>
      <c r="C14" s="108"/>
      <c r="D14" s="108"/>
      <c r="E14" s="108"/>
      <c r="F14" s="108"/>
      <c r="G14" s="108"/>
      <c r="H14" s="424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  <c r="IV14" s="19"/>
      <c r="IW14" s="19"/>
      <c r="IX14" s="19"/>
      <c r="IY14" s="19"/>
      <c r="IZ14" s="19"/>
      <c r="JA14" s="19"/>
    </row>
    <row r="15" spans="1:261" s="35" customFormat="1" ht="20.100000000000001" customHeight="1">
      <c r="A15" s="111"/>
      <c r="B15" s="112"/>
      <c r="C15" s="112"/>
      <c r="D15" s="112"/>
      <c r="E15" s="112"/>
      <c r="F15" s="112"/>
      <c r="G15" s="112"/>
      <c r="H15" s="424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  <c r="IW15" s="19"/>
      <c r="IX15" s="19"/>
      <c r="IY15" s="19"/>
      <c r="IZ15" s="19"/>
      <c r="JA15" s="19"/>
    </row>
    <row r="16" spans="1:261" s="35" customFormat="1" ht="20.100000000000001" customHeight="1">
      <c r="A16" s="348" t="s">
        <v>158</v>
      </c>
      <c r="B16" s="349"/>
      <c r="C16" s="349"/>
      <c r="D16" s="349"/>
      <c r="E16" s="349"/>
      <c r="F16" s="349"/>
      <c r="G16" s="349"/>
      <c r="H16" s="424"/>
      <c r="I16" s="420" t="s">
        <v>158</v>
      </c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2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  <c r="IW16" s="19"/>
      <c r="IX16" s="19"/>
      <c r="IY16" s="19"/>
      <c r="IZ16" s="19"/>
      <c r="JA16" s="19"/>
    </row>
    <row r="17" spans="1:261" s="35" customFormat="1" ht="20.100000000000001" customHeight="1">
      <c r="A17" s="52" t="s">
        <v>159</v>
      </c>
      <c r="B17" s="353" t="s">
        <v>143</v>
      </c>
      <c r="C17" s="353"/>
      <c r="D17" s="353"/>
      <c r="E17" s="353"/>
      <c r="F17" s="353"/>
      <c r="G17" s="54" t="s">
        <v>144</v>
      </c>
      <c r="H17" s="424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8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  <c r="IV17" s="19"/>
      <c r="IW17" s="19"/>
      <c r="IX17" s="19"/>
      <c r="IY17" s="19"/>
      <c r="IZ17" s="19"/>
      <c r="JA17" s="19"/>
    </row>
    <row r="18" spans="1:261" s="35" customFormat="1" ht="20.100000000000001" customHeight="1">
      <c r="A18" s="52" t="s">
        <v>145</v>
      </c>
      <c r="B18" s="53" t="s">
        <v>160</v>
      </c>
      <c r="C18" s="53" t="s">
        <v>161</v>
      </c>
      <c r="D18" s="53" t="s">
        <v>162</v>
      </c>
      <c r="E18" s="53" t="s">
        <v>163</v>
      </c>
      <c r="F18" s="53" t="s">
        <v>164</v>
      </c>
      <c r="G18" s="53" t="s">
        <v>165</v>
      </c>
      <c r="H18" s="424"/>
      <c r="I18" s="53" t="s">
        <v>160</v>
      </c>
      <c r="J18" s="53" t="s">
        <v>160</v>
      </c>
      <c r="K18" s="53" t="s">
        <v>161</v>
      </c>
      <c r="L18" s="122" t="s">
        <v>161</v>
      </c>
      <c r="M18" s="122" t="s">
        <v>162</v>
      </c>
      <c r="N18" s="122" t="s">
        <v>162</v>
      </c>
      <c r="O18" s="122" t="s">
        <v>163</v>
      </c>
      <c r="P18" s="122" t="s">
        <v>163</v>
      </c>
      <c r="Q18" s="122" t="s">
        <v>164</v>
      </c>
      <c r="R18" s="122" t="s">
        <v>164</v>
      </c>
      <c r="S18" s="122" t="s">
        <v>165</v>
      </c>
      <c r="T18" s="69" t="s">
        <v>165</v>
      </c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  <c r="IW18" s="19"/>
      <c r="IX18" s="19"/>
      <c r="IY18" s="19"/>
      <c r="IZ18" s="19"/>
      <c r="JA18" s="19"/>
    </row>
    <row r="19" spans="1:261" s="35" customFormat="1" ht="20.100000000000001" customHeight="1">
      <c r="A19" s="113"/>
      <c r="B19" s="54"/>
      <c r="C19" s="114"/>
      <c r="D19" s="54"/>
      <c r="E19" s="54"/>
      <c r="F19" s="54"/>
      <c r="G19" s="54"/>
      <c r="H19" s="424"/>
      <c r="I19" s="124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  <c r="IV19" s="19"/>
      <c r="IW19" s="19"/>
      <c r="IX19" s="19"/>
      <c r="IY19" s="19"/>
      <c r="IZ19" s="19"/>
      <c r="JA19" s="19"/>
    </row>
    <row r="20" spans="1:261" s="35" customFormat="1" ht="20.100000000000001" customHeight="1">
      <c r="A20" s="115"/>
      <c r="B20" s="54"/>
      <c r="C20" s="114"/>
      <c r="D20" s="54"/>
      <c r="E20" s="54"/>
      <c r="F20" s="54"/>
      <c r="G20" s="54"/>
      <c r="H20" s="424"/>
      <c r="I20" s="67"/>
      <c r="J20" s="67"/>
      <c r="K20" s="67"/>
      <c r="L20" s="67"/>
      <c r="M20" s="67"/>
      <c r="N20" s="67"/>
      <c r="O20" s="67"/>
      <c r="P20" s="67"/>
      <c r="Q20" s="67"/>
      <c r="R20" s="68"/>
      <c r="S20" s="67"/>
      <c r="T20" s="6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  <c r="IU20" s="19"/>
      <c r="IV20" s="19"/>
      <c r="IW20" s="19"/>
      <c r="IX20" s="19"/>
      <c r="IY20" s="19"/>
      <c r="IZ20" s="19"/>
      <c r="JA20" s="19"/>
    </row>
    <row r="21" spans="1:261" s="35" customFormat="1" ht="21" customHeight="1">
      <c r="A21" s="113"/>
      <c r="B21" s="54"/>
      <c r="C21" s="114"/>
      <c r="D21" s="54"/>
      <c r="E21" s="54"/>
      <c r="F21" s="54"/>
      <c r="G21" s="54"/>
      <c r="H21" s="424"/>
      <c r="I21" s="67"/>
      <c r="J21" s="67"/>
      <c r="K21" s="67"/>
      <c r="L21" s="67"/>
      <c r="M21" s="68"/>
      <c r="N21" s="67"/>
      <c r="O21" s="67"/>
      <c r="P21" s="67"/>
      <c r="Q21" s="67"/>
      <c r="R21" s="67"/>
      <c r="S21" s="67"/>
      <c r="T21" s="68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  <c r="IU21" s="19"/>
      <c r="IV21" s="19"/>
      <c r="IW21" s="19"/>
      <c r="IX21" s="19"/>
      <c r="IY21" s="19"/>
      <c r="IZ21" s="19"/>
      <c r="JA21" s="19"/>
    </row>
    <row r="22" spans="1:261" s="35" customFormat="1" ht="21" customHeight="1">
      <c r="A22" s="116"/>
      <c r="B22" s="117"/>
      <c r="C22" s="118"/>
      <c r="D22" s="117"/>
      <c r="E22" s="117"/>
      <c r="F22" s="117"/>
      <c r="G22" s="117"/>
      <c r="H22" s="424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8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  <c r="IQ22" s="19"/>
      <c r="IR22" s="19"/>
      <c r="IS22" s="19"/>
      <c r="IT22" s="19"/>
      <c r="IU22" s="19"/>
      <c r="IV22" s="19"/>
      <c r="IW22" s="19"/>
      <c r="IX22" s="19"/>
      <c r="IY22" s="19"/>
      <c r="IZ22" s="19"/>
      <c r="JA22" s="19"/>
    </row>
    <row r="23" spans="1:261" s="35" customFormat="1" ht="21" customHeight="1">
      <c r="A23" s="113"/>
      <c r="B23" s="54"/>
      <c r="C23" s="114"/>
      <c r="D23" s="54"/>
      <c r="E23" s="54"/>
      <c r="F23" s="54"/>
      <c r="G23" s="54"/>
      <c r="H23" s="424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  <c r="IW23" s="19"/>
      <c r="IX23" s="19"/>
      <c r="IY23" s="19"/>
      <c r="IZ23" s="19"/>
      <c r="JA23" s="19"/>
    </row>
    <row r="24" spans="1:261" s="35" customFormat="1" ht="21" customHeight="1">
      <c r="A24" s="113"/>
      <c r="B24" s="54"/>
      <c r="C24" s="114"/>
      <c r="D24" s="54"/>
      <c r="E24" s="54"/>
      <c r="F24" s="54"/>
      <c r="G24" s="54"/>
      <c r="H24" s="424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8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  <c r="IU24" s="19"/>
      <c r="IV24" s="19"/>
      <c r="IW24" s="19"/>
      <c r="IX24" s="19"/>
      <c r="IY24" s="19"/>
      <c r="IZ24" s="19"/>
      <c r="JA24" s="19"/>
    </row>
    <row r="25" spans="1:261" s="35" customFormat="1" ht="21" customHeight="1">
      <c r="A25" s="113"/>
      <c r="B25" s="54"/>
      <c r="C25" s="54"/>
      <c r="D25" s="54"/>
      <c r="E25" s="54"/>
      <c r="F25" s="54"/>
      <c r="G25" s="54"/>
      <c r="H25" s="424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  <c r="IU25" s="19"/>
      <c r="IV25" s="19"/>
      <c r="IW25" s="19"/>
      <c r="IX25" s="19"/>
      <c r="IY25" s="19"/>
      <c r="IZ25" s="19"/>
      <c r="JA25" s="19"/>
    </row>
    <row r="26" spans="1:261" ht="21" customHeight="1">
      <c r="A26" s="113"/>
      <c r="B26" s="119"/>
      <c r="C26" s="119"/>
      <c r="D26" s="54"/>
      <c r="E26" s="54"/>
      <c r="F26" s="119"/>
      <c r="G26" s="119"/>
      <c r="H26" s="424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8"/>
    </row>
    <row r="27" spans="1:261" ht="21" customHeight="1">
      <c r="A27" s="120"/>
      <c r="B27" s="121"/>
      <c r="C27" s="121"/>
      <c r="D27" s="121"/>
      <c r="E27" s="121"/>
      <c r="F27" s="121"/>
      <c r="G27" s="121"/>
      <c r="H27" s="425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130"/>
    </row>
    <row r="29" spans="1:261">
      <c r="I29" s="60" t="s">
        <v>208</v>
      </c>
      <c r="J29" s="60"/>
      <c r="K29" s="61"/>
      <c r="L29" s="61"/>
      <c r="M29" s="60" t="s">
        <v>178</v>
      </c>
      <c r="N29" s="60"/>
      <c r="O29" s="60" t="s">
        <v>179</v>
      </c>
      <c r="P29" s="60"/>
      <c r="Q29" s="60" t="s">
        <v>209</v>
      </c>
      <c r="R29" s="60"/>
      <c r="S29" s="35" t="s">
        <v>139</v>
      </c>
    </row>
  </sheetData>
  <mergeCells count="11">
    <mergeCell ref="D4:F4"/>
    <mergeCell ref="A16:G16"/>
    <mergeCell ref="I16:T16"/>
    <mergeCell ref="B17:F17"/>
    <mergeCell ref="H2:H27"/>
    <mergeCell ref="A1:S1"/>
    <mergeCell ref="B2:C2"/>
    <mergeCell ref="E2:G2"/>
    <mergeCell ref="K2:S2"/>
    <mergeCell ref="A3:G3"/>
    <mergeCell ref="I3:S3"/>
  </mergeCells>
  <phoneticPr fontId="55" type="noConversion"/>
  <pageMargins left="0.27500000000000002" right="0.118055555555556" top="0.43263888888888902" bottom="0.23611111111111099" header="0.55069444444444404" footer="0.23611111111111099"/>
  <pageSetup paperSize="9" scale="78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A36" sqref="A36:J36"/>
    </sheetView>
  </sheetViews>
  <sheetFormatPr defaultColWidth="10.125" defaultRowHeight="14.25"/>
  <cols>
    <col min="1" max="1" width="9.625" style="72" customWidth="1"/>
    <col min="2" max="2" width="9.25" style="72" customWidth="1"/>
    <col min="3" max="3" width="11.875" style="72" customWidth="1"/>
    <col min="4" max="4" width="9.5" style="72" customWidth="1"/>
    <col min="5" max="5" width="10.87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0.75" style="72" customWidth="1"/>
    <col min="12" max="16384" width="10.125" style="72"/>
  </cols>
  <sheetData>
    <row r="1" spans="1:11" ht="25.5">
      <c r="A1" s="426" t="s">
        <v>210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</row>
    <row r="2" spans="1:11" ht="18" customHeight="1">
      <c r="A2" s="73" t="s">
        <v>53</v>
      </c>
      <c r="B2" s="427" t="s">
        <v>54</v>
      </c>
      <c r="C2" s="427"/>
      <c r="D2" s="74" t="s">
        <v>61</v>
      </c>
      <c r="E2" s="75" t="s">
        <v>62</v>
      </c>
      <c r="F2" s="76" t="s">
        <v>211</v>
      </c>
      <c r="G2" s="428" t="s">
        <v>212</v>
      </c>
      <c r="H2" s="428"/>
      <c r="I2" s="94" t="s">
        <v>56</v>
      </c>
      <c r="J2" s="428" t="s">
        <v>57</v>
      </c>
      <c r="K2" s="429"/>
    </row>
    <row r="3" spans="1:11" ht="18" customHeight="1">
      <c r="A3" s="77" t="s">
        <v>76</v>
      </c>
      <c r="B3" s="358" t="s">
        <v>213</v>
      </c>
      <c r="C3" s="358"/>
      <c r="D3" s="79" t="s">
        <v>214</v>
      </c>
      <c r="E3" s="430">
        <v>44985</v>
      </c>
      <c r="F3" s="430"/>
      <c r="G3" s="430"/>
      <c r="H3" s="385" t="s">
        <v>215</v>
      </c>
      <c r="I3" s="385"/>
      <c r="J3" s="385"/>
      <c r="K3" s="386"/>
    </row>
    <row r="4" spans="1:11" ht="18" customHeight="1">
      <c r="A4" s="80" t="s">
        <v>71</v>
      </c>
      <c r="B4" s="81" t="s">
        <v>216</v>
      </c>
      <c r="C4" s="82">
        <v>6</v>
      </c>
      <c r="D4" s="83" t="s">
        <v>217</v>
      </c>
      <c r="E4" s="362" t="s">
        <v>218</v>
      </c>
      <c r="F4" s="362"/>
      <c r="G4" s="362"/>
      <c r="H4" s="313" t="s">
        <v>219</v>
      </c>
      <c r="I4" s="313"/>
      <c r="J4" s="82" t="s">
        <v>65</v>
      </c>
      <c r="K4" s="98" t="s">
        <v>66</v>
      </c>
    </row>
    <row r="5" spans="1:11" ht="18" customHeight="1">
      <c r="A5" s="80" t="s">
        <v>220</v>
      </c>
      <c r="B5" s="358">
        <v>1</v>
      </c>
      <c r="C5" s="358"/>
      <c r="D5" s="79" t="s">
        <v>221</v>
      </c>
      <c r="E5" s="79" t="s">
        <v>222</v>
      </c>
      <c r="G5" s="79"/>
      <c r="H5" s="313" t="s">
        <v>223</v>
      </c>
      <c r="I5" s="313"/>
      <c r="J5" s="82" t="s">
        <v>65</v>
      </c>
      <c r="K5" s="98" t="s">
        <v>66</v>
      </c>
    </row>
    <row r="6" spans="1:11" ht="18" customHeight="1">
      <c r="A6" s="84" t="s">
        <v>224</v>
      </c>
      <c r="B6" s="281">
        <v>125</v>
      </c>
      <c r="C6" s="281"/>
      <c r="D6" s="85" t="s">
        <v>225</v>
      </c>
      <c r="E6" s="86" t="s">
        <v>213</v>
      </c>
      <c r="F6" s="87"/>
      <c r="G6" s="85"/>
      <c r="H6" s="431" t="s">
        <v>226</v>
      </c>
      <c r="I6" s="431"/>
      <c r="J6" s="87" t="s">
        <v>65</v>
      </c>
      <c r="K6" s="99" t="s">
        <v>66</v>
      </c>
    </row>
    <row r="7" spans="1:11" ht="18" customHeight="1">
      <c r="A7" s="88"/>
      <c r="B7" s="89"/>
      <c r="C7" s="89"/>
      <c r="D7" s="88"/>
      <c r="E7" s="89"/>
      <c r="F7" s="90"/>
      <c r="G7" s="88"/>
      <c r="H7" s="90"/>
      <c r="I7" s="89"/>
      <c r="J7" s="89"/>
      <c r="K7" s="89"/>
    </row>
    <row r="8" spans="1:11" ht="18" customHeight="1">
      <c r="A8" s="91" t="s">
        <v>227</v>
      </c>
      <c r="B8" s="76" t="s">
        <v>228</v>
      </c>
      <c r="C8" s="76" t="s">
        <v>229</v>
      </c>
      <c r="D8" s="76" t="s">
        <v>230</v>
      </c>
      <c r="E8" s="76" t="s">
        <v>231</v>
      </c>
      <c r="F8" s="76" t="s">
        <v>232</v>
      </c>
      <c r="G8" s="432" t="s">
        <v>233</v>
      </c>
      <c r="H8" s="433"/>
      <c r="I8" s="433"/>
      <c r="J8" s="433"/>
      <c r="K8" s="434"/>
    </row>
    <row r="9" spans="1:11" ht="18" customHeight="1">
      <c r="A9" s="312" t="s">
        <v>234</v>
      </c>
      <c r="B9" s="313"/>
      <c r="C9" s="82" t="s">
        <v>65</v>
      </c>
      <c r="D9" s="82" t="s">
        <v>66</v>
      </c>
      <c r="E9" s="79" t="s">
        <v>235</v>
      </c>
      <c r="F9" s="92" t="s">
        <v>236</v>
      </c>
      <c r="G9" s="435"/>
      <c r="H9" s="436"/>
      <c r="I9" s="436"/>
      <c r="J9" s="436"/>
      <c r="K9" s="437"/>
    </row>
    <row r="10" spans="1:11" ht="18" customHeight="1">
      <c r="A10" s="312" t="s">
        <v>237</v>
      </c>
      <c r="B10" s="313"/>
      <c r="C10" s="82" t="s">
        <v>65</v>
      </c>
      <c r="D10" s="82" t="s">
        <v>66</v>
      </c>
      <c r="E10" s="79" t="s">
        <v>238</v>
      </c>
      <c r="F10" s="92" t="s">
        <v>239</v>
      </c>
      <c r="G10" s="435" t="s">
        <v>240</v>
      </c>
      <c r="H10" s="436"/>
      <c r="I10" s="436"/>
      <c r="J10" s="436"/>
      <c r="K10" s="437"/>
    </row>
    <row r="11" spans="1:11" ht="18" customHeight="1">
      <c r="A11" s="401" t="s">
        <v>191</v>
      </c>
      <c r="B11" s="402"/>
      <c r="C11" s="402"/>
      <c r="D11" s="402"/>
      <c r="E11" s="402"/>
      <c r="F11" s="402"/>
      <c r="G11" s="402"/>
      <c r="H11" s="402"/>
      <c r="I11" s="402"/>
      <c r="J11" s="402"/>
      <c r="K11" s="403"/>
    </row>
    <row r="12" spans="1:11" ht="18" customHeight="1">
      <c r="A12" s="77" t="s">
        <v>90</v>
      </c>
      <c r="B12" s="82" t="s">
        <v>86</v>
      </c>
      <c r="C12" s="82" t="s">
        <v>87</v>
      </c>
      <c r="D12" s="92"/>
      <c r="E12" s="79" t="s">
        <v>88</v>
      </c>
      <c r="F12" s="82" t="s">
        <v>86</v>
      </c>
      <c r="G12" s="82" t="s">
        <v>87</v>
      </c>
      <c r="H12" s="82"/>
      <c r="I12" s="79" t="s">
        <v>241</v>
      </c>
      <c r="J12" s="82" t="s">
        <v>86</v>
      </c>
      <c r="K12" s="98" t="s">
        <v>87</v>
      </c>
    </row>
    <row r="13" spans="1:11" ht="18" customHeight="1">
      <c r="A13" s="77" t="s">
        <v>93</v>
      </c>
      <c r="B13" s="82" t="s">
        <v>86</v>
      </c>
      <c r="C13" s="82" t="s">
        <v>87</v>
      </c>
      <c r="D13" s="92"/>
      <c r="E13" s="79" t="s">
        <v>98</v>
      </c>
      <c r="F13" s="82" t="s">
        <v>86</v>
      </c>
      <c r="G13" s="82" t="s">
        <v>87</v>
      </c>
      <c r="H13" s="82"/>
      <c r="I13" s="79" t="s">
        <v>242</v>
      </c>
      <c r="J13" s="82" t="s">
        <v>86</v>
      </c>
      <c r="K13" s="98" t="s">
        <v>87</v>
      </c>
    </row>
    <row r="14" spans="1:11" ht="18" customHeight="1">
      <c r="A14" s="84" t="s">
        <v>243</v>
      </c>
      <c r="B14" s="87" t="s">
        <v>86</v>
      </c>
      <c r="C14" s="87" t="s">
        <v>87</v>
      </c>
      <c r="D14" s="93"/>
      <c r="E14" s="85" t="s">
        <v>244</v>
      </c>
      <c r="F14" s="87" t="s">
        <v>86</v>
      </c>
      <c r="G14" s="87" t="s">
        <v>87</v>
      </c>
      <c r="H14" s="87"/>
      <c r="I14" s="85" t="s">
        <v>245</v>
      </c>
      <c r="J14" s="87" t="s">
        <v>86</v>
      </c>
      <c r="K14" s="99" t="s">
        <v>87</v>
      </c>
    </row>
    <row r="15" spans="1:11" ht="18" customHeight="1">
      <c r="A15" s="88"/>
      <c r="B15" s="90"/>
      <c r="C15" s="90"/>
      <c r="D15" s="89"/>
      <c r="E15" s="88"/>
      <c r="F15" s="90"/>
      <c r="G15" s="90"/>
      <c r="H15" s="90"/>
      <c r="I15" s="88"/>
      <c r="J15" s="90"/>
      <c r="K15" s="90"/>
    </row>
    <row r="16" spans="1:11" ht="18" customHeight="1">
      <c r="A16" s="384" t="s">
        <v>246</v>
      </c>
      <c r="B16" s="371"/>
      <c r="C16" s="371"/>
      <c r="D16" s="371"/>
      <c r="E16" s="371"/>
      <c r="F16" s="371"/>
      <c r="G16" s="371"/>
      <c r="H16" s="371"/>
      <c r="I16" s="371"/>
      <c r="J16" s="371"/>
      <c r="K16" s="372"/>
    </row>
    <row r="17" spans="1:11" ht="18" customHeight="1">
      <c r="A17" s="312" t="s">
        <v>247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90"/>
    </row>
    <row r="18" spans="1:11" ht="18" customHeight="1">
      <c r="A18" s="312"/>
      <c r="B18" s="313"/>
      <c r="C18" s="313"/>
      <c r="D18" s="313"/>
      <c r="E18" s="313"/>
      <c r="F18" s="313"/>
      <c r="G18" s="313"/>
      <c r="H18" s="313"/>
      <c r="I18" s="313"/>
      <c r="J18" s="313"/>
      <c r="K18" s="390"/>
    </row>
    <row r="19" spans="1:11" ht="21.95" customHeight="1">
      <c r="A19" s="438"/>
      <c r="B19" s="439"/>
      <c r="C19" s="439"/>
      <c r="D19" s="439"/>
      <c r="E19" s="439"/>
      <c r="F19" s="439"/>
      <c r="G19" s="439"/>
      <c r="H19" s="439"/>
      <c r="I19" s="439"/>
      <c r="J19" s="439"/>
      <c r="K19" s="440"/>
    </row>
    <row r="20" spans="1:11" ht="21.95" customHeight="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441"/>
    </row>
    <row r="21" spans="1:11" ht="21.95" customHeight="1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441"/>
    </row>
    <row r="22" spans="1:11" ht="21.95" customHeight="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441"/>
    </row>
    <row r="23" spans="1:11" ht="21.95" customHeight="1">
      <c r="A23" s="442"/>
      <c r="B23" s="443"/>
      <c r="C23" s="443"/>
      <c r="D23" s="443"/>
      <c r="E23" s="443"/>
      <c r="F23" s="443"/>
      <c r="G23" s="443"/>
      <c r="H23" s="443"/>
      <c r="I23" s="443"/>
      <c r="J23" s="443"/>
      <c r="K23" s="444"/>
    </row>
    <row r="24" spans="1:11" ht="18" customHeight="1">
      <c r="A24" s="312" t="s">
        <v>125</v>
      </c>
      <c r="B24" s="313"/>
      <c r="C24" s="82" t="s">
        <v>65</v>
      </c>
      <c r="D24" s="82" t="s">
        <v>66</v>
      </c>
      <c r="E24" s="385"/>
      <c r="F24" s="385"/>
      <c r="G24" s="385"/>
      <c r="H24" s="385"/>
      <c r="I24" s="385"/>
      <c r="J24" s="385"/>
      <c r="K24" s="386"/>
    </row>
    <row r="25" spans="1:11" ht="18" customHeight="1">
      <c r="A25" s="95" t="s">
        <v>248</v>
      </c>
      <c r="B25" s="445"/>
      <c r="C25" s="445"/>
      <c r="D25" s="445"/>
      <c r="E25" s="445"/>
      <c r="F25" s="445"/>
      <c r="G25" s="445"/>
      <c r="H25" s="445"/>
      <c r="I25" s="445"/>
      <c r="J25" s="445"/>
      <c r="K25" s="446"/>
    </row>
    <row r="26" spans="1:11">
      <c r="A26" s="447"/>
      <c r="B26" s="447"/>
      <c r="C26" s="447"/>
      <c r="D26" s="447"/>
      <c r="E26" s="447"/>
      <c r="F26" s="447"/>
      <c r="G26" s="447"/>
      <c r="H26" s="447"/>
      <c r="I26" s="447"/>
      <c r="J26" s="447"/>
      <c r="K26" s="447"/>
    </row>
    <row r="27" spans="1:11" ht="20.100000000000001" customHeight="1">
      <c r="A27" s="448" t="s">
        <v>249</v>
      </c>
      <c r="B27" s="433"/>
      <c r="C27" s="433"/>
      <c r="D27" s="433"/>
      <c r="E27" s="433"/>
      <c r="F27" s="433"/>
      <c r="G27" s="433"/>
      <c r="H27" s="433"/>
      <c r="I27" s="433"/>
      <c r="J27" s="449"/>
      <c r="K27" s="102" t="s">
        <v>198</v>
      </c>
    </row>
    <row r="28" spans="1:11" ht="23.1" customHeight="1">
      <c r="A28" s="450" t="s">
        <v>250</v>
      </c>
      <c r="B28" s="451"/>
      <c r="C28" s="451"/>
      <c r="D28" s="451"/>
      <c r="E28" s="451"/>
      <c r="F28" s="451"/>
      <c r="G28" s="451"/>
      <c r="H28" s="451"/>
      <c r="I28" s="451"/>
      <c r="J28" s="452"/>
      <c r="K28" s="103">
        <v>1</v>
      </c>
    </row>
    <row r="29" spans="1:11" ht="23.1" customHeight="1">
      <c r="A29" s="450" t="s">
        <v>251</v>
      </c>
      <c r="B29" s="451"/>
      <c r="C29" s="451"/>
      <c r="D29" s="451"/>
      <c r="E29" s="451"/>
      <c r="F29" s="451"/>
      <c r="G29" s="451"/>
      <c r="H29" s="451"/>
      <c r="I29" s="451"/>
      <c r="J29" s="452"/>
      <c r="K29" s="104">
        <v>1</v>
      </c>
    </row>
    <row r="30" spans="1:11" ht="23.1" customHeight="1">
      <c r="A30" s="450" t="s">
        <v>252</v>
      </c>
      <c r="B30" s="451"/>
      <c r="C30" s="451"/>
      <c r="D30" s="451"/>
      <c r="E30" s="451"/>
      <c r="F30" s="451"/>
      <c r="G30" s="451"/>
      <c r="H30" s="451"/>
      <c r="I30" s="451"/>
      <c r="J30" s="452"/>
      <c r="K30" s="104">
        <v>1</v>
      </c>
    </row>
    <row r="31" spans="1:11" ht="23.1" customHeight="1">
      <c r="A31" s="450" t="s">
        <v>253</v>
      </c>
      <c r="B31" s="451"/>
      <c r="C31" s="451"/>
      <c r="D31" s="451"/>
      <c r="E31" s="451"/>
      <c r="F31" s="451"/>
      <c r="G31" s="451"/>
      <c r="H31" s="451"/>
      <c r="I31" s="451"/>
      <c r="J31" s="452"/>
      <c r="K31" s="104">
        <v>1</v>
      </c>
    </row>
    <row r="32" spans="1:11" ht="23.1" customHeight="1">
      <c r="A32" s="450" t="s">
        <v>254</v>
      </c>
      <c r="B32" s="451"/>
      <c r="C32" s="451"/>
      <c r="D32" s="451"/>
      <c r="E32" s="451"/>
      <c r="F32" s="451"/>
      <c r="G32" s="451"/>
      <c r="H32" s="451"/>
      <c r="I32" s="451"/>
      <c r="J32" s="452"/>
      <c r="K32" s="104">
        <v>1</v>
      </c>
    </row>
    <row r="33" spans="1:11" ht="23.1" customHeight="1">
      <c r="A33" s="450" t="s">
        <v>255</v>
      </c>
      <c r="B33" s="451"/>
      <c r="C33" s="451"/>
      <c r="D33" s="451"/>
      <c r="E33" s="451"/>
      <c r="F33" s="451"/>
      <c r="G33" s="451"/>
      <c r="H33" s="451"/>
      <c r="I33" s="451"/>
      <c r="J33" s="452"/>
      <c r="K33" s="104"/>
    </row>
    <row r="34" spans="1:11" ht="23.1" customHeight="1">
      <c r="A34" s="450"/>
      <c r="B34" s="451"/>
      <c r="C34" s="451"/>
      <c r="D34" s="451"/>
      <c r="E34" s="451"/>
      <c r="F34" s="451"/>
      <c r="G34" s="451"/>
      <c r="H34" s="451"/>
      <c r="I34" s="451"/>
      <c r="J34" s="452"/>
      <c r="K34" s="100"/>
    </row>
    <row r="35" spans="1:11" ht="23.1" customHeight="1">
      <c r="A35" s="450"/>
      <c r="B35" s="451"/>
      <c r="C35" s="451"/>
      <c r="D35" s="451"/>
      <c r="E35" s="451"/>
      <c r="F35" s="451"/>
      <c r="G35" s="451"/>
      <c r="H35" s="451"/>
      <c r="I35" s="451"/>
      <c r="J35" s="452"/>
      <c r="K35" s="105"/>
    </row>
    <row r="36" spans="1:11" ht="23.1" customHeight="1">
      <c r="A36" s="453" t="s">
        <v>204</v>
      </c>
      <c r="B36" s="454"/>
      <c r="C36" s="454"/>
      <c r="D36" s="454"/>
      <c r="E36" s="454"/>
      <c r="F36" s="454"/>
      <c r="G36" s="454"/>
      <c r="H36" s="454"/>
      <c r="I36" s="454"/>
      <c r="J36" s="455"/>
      <c r="K36" s="106">
        <f>SUM(K28:K35)</f>
        <v>5</v>
      </c>
    </row>
    <row r="37" spans="1:11" ht="18.75" customHeight="1">
      <c r="A37" s="456" t="s">
        <v>256</v>
      </c>
      <c r="B37" s="457"/>
      <c r="C37" s="457"/>
      <c r="D37" s="457"/>
      <c r="E37" s="457"/>
      <c r="F37" s="457"/>
      <c r="G37" s="457"/>
      <c r="H37" s="457"/>
      <c r="I37" s="457"/>
      <c r="J37" s="457"/>
      <c r="K37" s="458"/>
    </row>
    <row r="38" spans="1:11" ht="18.75" customHeight="1">
      <c r="A38" s="309" t="s">
        <v>257</v>
      </c>
      <c r="B38" s="310"/>
      <c r="C38" s="310"/>
      <c r="D38" s="459" t="s">
        <v>258</v>
      </c>
      <c r="E38" s="459"/>
      <c r="F38" s="460" t="s">
        <v>259</v>
      </c>
      <c r="G38" s="461"/>
      <c r="H38" s="310" t="s">
        <v>260</v>
      </c>
      <c r="I38" s="310"/>
      <c r="J38" s="310" t="s">
        <v>261</v>
      </c>
      <c r="K38" s="311"/>
    </row>
    <row r="39" spans="1:11" ht="18.75" customHeight="1">
      <c r="A39" s="80" t="s">
        <v>126</v>
      </c>
      <c r="B39" s="313" t="s">
        <v>397</v>
      </c>
      <c r="C39" s="313"/>
      <c r="D39" s="313"/>
      <c r="E39" s="313"/>
      <c r="F39" s="313"/>
      <c r="G39" s="313"/>
      <c r="H39" s="313"/>
      <c r="I39" s="313"/>
      <c r="J39" s="313"/>
      <c r="K39" s="390"/>
    </row>
    <row r="40" spans="1:11" ht="24" customHeight="1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90"/>
    </row>
    <row r="41" spans="1:11" ht="24" customHeight="1">
      <c r="A41" s="312"/>
      <c r="B41" s="313"/>
      <c r="C41" s="313"/>
      <c r="D41" s="313"/>
      <c r="E41" s="313"/>
      <c r="F41" s="313"/>
      <c r="G41" s="313"/>
      <c r="H41" s="313"/>
      <c r="I41" s="313"/>
      <c r="J41" s="313"/>
      <c r="K41" s="390"/>
    </row>
    <row r="42" spans="1:11" ht="32.1" customHeight="1">
      <c r="A42" s="84" t="s">
        <v>134</v>
      </c>
      <c r="B42" s="462" t="s">
        <v>262</v>
      </c>
      <c r="C42" s="462"/>
      <c r="D42" s="85" t="s">
        <v>263</v>
      </c>
      <c r="E42" s="93" t="s">
        <v>264</v>
      </c>
      <c r="F42" s="96" t="s">
        <v>265</v>
      </c>
      <c r="G42" s="97">
        <v>44998</v>
      </c>
      <c r="H42" s="463" t="s">
        <v>138</v>
      </c>
      <c r="I42" s="463"/>
      <c r="J42" s="462" t="s">
        <v>139</v>
      </c>
      <c r="K42" s="46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238125</xdr:colOff>
                    <xdr:row>11</xdr:row>
                    <xdr:rowOff>38100</xdr:rowOff>
                  </from>
                  <to>
                    <xdr:col>5</xdr:col>
                    <xdr:colOff>638175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304800</xdr:colOff>
                    <xdr:row>13</xdr:row>
                    <xdr:rowOff>28575</xdr:rowOff>
                  </from>
                  <to>
                    <xdr:col>5</xdr:col>
                    <xdr:colOff>733425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276225</xdr:colOff>
                    <xdr:row>12</xdr:row>
                    <xdr:rowOff>28575</xdr:rowOff>
                  </from>
                  <to>
                    <xdr:col>6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7"/>
  <sheetViews>
    <sheetView topLeftCell="A4" workbookViewId="0">
      <selection activeCell="P11" sqref="P11"/>
    </sheetView>
  </sheetViews>
  <sheetFormatPr defaultColWidth="9" defaultRowHeight="14.25"/>
  <cols>
    <col min="1" max="1" width="15.375" style="35" customWidth="1"/>
    <col min="2" max="2" width="9" style="35" customWidth="1"/>
    <col min="3" max="3" width="9" style="36" customWidth="1"/>
    <col min="4" max="7" width="9" style="35" customWidth="1"/>
    <col min="8" max="8" width="2.75" style="35" customWidth="1"/>
    <col min="9" max="14" width="11.125" style="35" customWidth="1"/>
    <col min="15" max="252" width="9" style="35"/>
    <col min="253" max="16384" width="9" style="19"/>
  </cols>
  <sheetData>
    <row r="1" spans="1:255" s="35" customFormat="1" ht="29.1" customHeight="1">
      <c r="A1" s="334" t="s">
        <v>141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  <c r="EQ1" s="19"/>
      <c r="ER1" s="19"/>
      <c r="ES1" s="19"/>
      <c r="ET1" s="19"/>
      <c r="EU1" s="19"/>
      <c r="EV1" s="19"/>
      <c r="EW1" s="19"/>
      <c r="EX1" s="19"/>
      <c r="EY1" s="19"/>
      <c r="EZ1" s="19"/>
      <c r="FA1" s="19"/>
      <c r="FB1" s="19"/>
      <c r="FC1" s="19"/>
      <c r="FD1" s="19"/>
      <c r="FE1" s="19"/>
      <c r="FF1" s="19"/>
      <c r="FG1" s="19"/>
      <c r="FH1" s="19"/>
      <c r="FI1" s="19"/>
      <c r="FJ1" s="19"/>
      <c r="FK1" s="19"/>
      <c r="FL1" s="19"/>
      <c r="FM1" s="19"/>
      <c r="FN1" s="19"/>
      <c r="FO1" s="19"/>
      <c r="FP1" s="19"/>
      <c r="FQ1" s="19"/>
      <c r="FR1" s="19"/>
      <c r="FS1" s="19"/>
      <c r="FT1" s="19"/>
      <c r="FU1" s="19"/>
      <c r="FV1" s="19"/>
      <c r="FW1" s="19"/>
      <c r="FX1" s="19"/>
      <c r="FY1" s="19"/>
      <c r="FZ1" s="19"/>
      <c r="GA1" s="19"/>
      <c r="GB1" s="19"/>
      <c r="GC1" s="19"/>
      <c r="GD1" s="19"/>
      <c r="GE1" s="19"/>
      <c r="GF1" s="19"/>
      <c r="GG1" s="19"/>
      <c r="GH1" s="19"/>
      <c r="GI1" s="19"/>
      <c r="GJ1" s="19"/>
      <c r="GK1" s="19"/>
      <c r="GL1" s="19"/>
      <c r="GM1" s="19"/>
      <c r="GN1" s="19"/>
      <c r="GO1" s="19"/>
      <c r="GP1" s="19"/>
      <c r="GQ1" s="19"/>
      <c r="GR1" s="19"/>
      <c r="GS1" s="19"/>
      <c r="GT1" s="19"/>
      <c r="GU1" s="19"/>
      <c r="GV1" s="19"/>
      <c r="GW1" s="19"/>
      <c r="GX1" s="19"/>
      <c r="GY1" s="19"/>
      <c r="GZ1" s="19"/>
      <c r="HA1" s="19"/>
      <c r="HB1" s="19"/>
      <c r="HC1" s="19"/>
      <c r="HD1" s="19"/>
      <c r="HE1" s="19"/>
      <c r="HF1" s="19"/>
      <c r="HG1" s="19"/>
      <c r="HH1" s="19"/>
      <c r="HI1" s="19"/>
      <c r="HJ1" s="19"/>
      <c r="HK1" s="19"/>
      <c r="HL1" s="19"/>
      <c r="HM1" s="19"/>
      <c r="HN1" s="19"/>
      <c r="HO1" s="19"/>
      <c r="HP1" s="19"/>
      <c r="HQ1" s="19"/>
      <c r="HR1" s="19"/>
      <c r="HS1" s="19"/>
      <c r="HT1" s="19"/>
      <c r="HU1" s="19"/>
      <c r="HV1" s="19"/>
      <c r="HW1" s="19"/>
      <c r="HX1" s="19"/>
      <c r="HY1" s="19"/>
      <c r="HZ1" s="19"/>
      <c r="IA1" s="19"/>
      <c r="IB1" s="19"/>
      <c r="IC1" s="19"/>
      <c r="ID1" s="19"/>
      <c r="IE1" s="19"/>
      <c r="IF1" s="19"/>
      <c r="IG1" s="19"/>
      <c r="IH1" s="19"/>
      <c r="II1" s="19"/>
      <c r="IJ1" s="19"/>
      <c r="IK1" s="19"/>
      <c r="IL1" s="19"/>
      <c r="IM1" s="19"/>
      <c r="IN1" s="19"/>
      <c r="IO1" s="19"/>
      <c r="IP1" s="19"/>
      <c r="IQ1" s="19"/>
      <c r="IR1" s="19"/>
      <c r="IS1" s="19"/>
      <c r="IT1" s="19"/>
      <c r="IU1" s="19"/>
    </row>
    <row r="2" spans="1:255" s="35" customFormat="1" ht="20.100000000000001" customHeight="1">
      <c r="A2" s="37" t="s">
        <v>61</v>
      </c>
      <c r="B2" s="337" t="s">
        <v>62</v>
      </c>
      <c r="C2" s="338"/>
      <c r="D2" s="38" t="s">
        <v>67</v>
      </c>
      <c r="E2" s="339" t="s">
        <v>68</v>
      </c>
      <c r="F2" s="339"/>
      <c r="G2" s="339"/>
      <c r="H2" s="423"/>
      <c r="I2" s="62" t="s">
        <v>56</v>
      </c>
      <c r="J2" s="341" t="s">
        <v>57</v>
      </c>
      <c r="K2" s="341"/>
      <c r="L2" s="341"/>
      <c r="M2" s="341"/>
      <c r="N2" s="342"/>
      <c r="O2" s="63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/>
      <c r="IT2" s="19"/>
      <c r="IU2" s="19"/>
    </row>
    <row r="3" spans="1:255" s="35" customFormat="1" ht="18">
      <c r="A3" s="343" t="s">
        <v>142</v>
      </c>
      <c r="B3" s="344"/>
      <c r="C3" s="344"/>
      <c r="D3" s="344"/>
      <c r="E3" s="344"/>
      <c r="F3" s="344"/>
      <c r="G3" s="344"/>
      <c r="H3" s="424"/>
      <c r="I3" s="344" t="s">
        <v>142</v>
      </c>
      <c r="J3" s="344"/>
      <c r="K3" s="344"/>
      <c r="L3" s="344"/>
      <c r="M3" s="344"/>
      <c r="N3" s="465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</row>
    <row r="4" spans="1:255" s="35" customFormat="1">
      <c r="A4" s="39"/>
      <c r="B4" s="40"/>
      <c r="C4" s="41"/>
      <c r="D4" s="41" t="s">
        <v>143</v>
      </c>
      <c r="E4" s="41"/>
      <c r="F4" s="41"/>
      <c r="G4" s="42" t="s">
        <v>144</v>
      </c>
      <c r="H4" s="424"/>
      <c r="I4" s="64" t="s">
        <v>118</v>
      </c>
      <c r="J4" s="64" t="s">
        <v>118</v>
      </c>
      <c r="K4" s="64" t="s">
        <v>119</v>
      </c>
      <c r="L4" s="64" t="s">
        <v>119</v>
      </c>
      <c r="M4" s="64" t="s">
        <v>120</v>
      </c>
      <c r="N4" s="65" t="s">
        <v>120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</row>
    <row r="5" spans="1:255" s="35" customFormat="1">
      <c r="A5" s="43" t="s">
        <v>145</v>
      </c>
      <c r="B5" s="44" t="s">
        <v>111</v>
      </c>
      <c r="C5" s="44" t="s">
        <v>112</v>
      </c>
      <c r="D5" s="44" t="s">
        <v>113</v>
      </c>
      <c r="E5" s="44" t="s">
        <v>114</v>
      </c>
      <c r="F5" s="44" t="s">
        <v>115</v>
      </c>
      <c r="G5" s="44" t="s">
        <v>116</v>
      </c>
      <c r="H5" s="424"/>
      <c r="I5" s="44" t="s">
        <v>111</v>
      </c>
      <c r="J5" s="44" t="s">
        <v>112</v>
      </c>
      <c r="K5" s="44" t="s">
        <v>113</v>
      </c>
      <c r="L5" s="44" t="s">
        <v>114</v>
      </c>
      <c r="M5" s="44" t="s">
        <v>115</v>
      </c>
      <c r="N5" s="66" t="s">
        <v>116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</row>
    <row r="6" spans="1:255" s="35" customFormat="1" ht="21" customHeight="1">
      <c r="A6" s="45" t="s">
        <v>146</v>
      </c>
      <c r="B6" s="46">
        <f t="shared" ref="B6:B8" si="0">C6-4</f>
        <v>43</v>
      </c>
      <c r="C6" s="46">
        <v>47</v>
      </c>
      <c r="D6" s="46">
        <f t="shared" ref="D6:G6" si="1">C6+4</f>
        <v>51</v>
      </c>
      <c r="E6" s="46">
        <f t="shared" si="1"/>
        <v>55</v>
      </c>
      <c r="F6" s="46">
        <f t="shared" si="1"/>
        <v>59</v>
      </c>
      <c r="G6" s="46">
        <f t="shared" si="1"/>
        <v>63</v>
      </c>
      <c r="H6" s="424"/>
      <c r="I6" s="67" t="s">
        <v>155</v>
      </c>
      <c r="J6" s="67" t="s">
        <v>155</v>
      </c>
      <c r="K6" s="67" t="s">
        <v>155</v>
      </c>
      <c r="L6" s="67" t="s">
        <v>155</v>
      </c>
      <c r="M6" s="67" t="s">
        <v>266</v>
      </c>
      <c r="N6" s="68" t="s">
        <v>394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</row>
    <row r="7" spans="1:255" s="35" customFormat="1" ht="21" customHeight="1">
      <c r="A7" s="45" t="s">
        <v>149</v>
      </c>
      <c r="B7" s="46">
        <f t="shared" si="0"/>
        <v>76</v>
      </c>
      <c r="C7" s="46">
        <v>80</v>
      </c>
      <c r="D7" s="46">
        <f>C7+4</f>
        <v>84</v>
      </c>
      <c r="E7" s="46">
        <f t="shared" ref="E7:G7" si="2">D7+6</f>
        <v>90</v>
      </c>
      <c r="F7" s="46">
        <f t="shared" si="2"/>
        <v>96</v>
      </c>
      <c r="G7" s="46">
        <f t="shared" si="2"/>
        <v>102</v>
      </c>
      <c r="H7" s="424"/>
      <c r="I7" s="67" t="s">
        <v>267</v>
      </c>
      <c r="J7" s="67" t="s">
        <v>268</v>
      </c>
      <c r="K7" s="67" t="s">
        <v>155</v>
      </c>
      <c r="L7" s="67" t="s">
        <v>269</v>
      </c>
      <c r="M7" s="67" t="s">
        <v>267</v>
      </c>
      <c r="N7" s="68" t="s">
        <v>395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</row>
    <row r="8" spans="1:255" s="35" customFormat="1" ht="21" customHeight="1">
      <c r="A8" s="45" t="s">
        <v>150</v>
      </c>
      <c r="B8" s="46">
        <f t="shared" si="0"/>
        <v>76</v>
      </c>
      <c r="C8" s="46">
        <v>80</v>
      </c>
      <c r="D8" s="46">
        <f>C8+4</f>
        <v>84</v>
      </c>
      <c r="E8" s="46">
        <f t="shared" ref="E8:G8" si="3">D8+6</f>
        <v>90</v>
      </c>
      <c r="F8" s="46">
        <f t="shared" si="3"/>
        <v>96</v>
      </c>
      <c r="G8" s="46">
        <f t="shared" si="3"/>
        <v>102</v>
      </c>
      <c r="H8" s="424"/>
      <c r="I8" s="67" t="s">
        <v>267</v>
      </c>
      <c r="J8" s="67" t="s">
        <v>155</v>
      </c>
      <c r="K8" s="67" t="s">
        <v>155</v>
      </c>
      <c r="L8" s="67" t="s">
        <v>270</v>
      </c>
      <c r="M8" s="67" t="s">
        <v>271</v>
      </c>
      <c r="N8" s="68" t="s">
        <v>395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</row>
    <row r="9" spans="1:255" s="35" customFormat="1" ht="21" customHeight="1">
      <c r="A9" s="47" t="s">
        <v>153</v>
      </c>
      <c r="B9" s="46">
        <f>C9-1.5</f>
        <v>30.5</v>
      </c>
      <c r="C9" s="46">
        <v>32</v>
      </c>
      <c r="D9" s="46">
        <f t="shared" ref="D9:G9" si="4">C9+2.2</f>
        <v>34.200000000000003</v>
      </c>
      <c r="E9" s="46">
        <f t="shared" si="4"/>
        <v>36.400000000000006</v>
      </c>
      <c r="F9" s="46">
        <f t="shared" si="4"/>
        <v>38.600000000000009</v>
      </c>
      <c r="G9" s="46">
        <f t="shared" si="4"/>
        <v>40.800000000000011</v>
      </c>
      <c r="H9" s="424"/>
      <c r="I9" s="67" t="s">
        <v>272</v>
      </c>
      <c r="J9" s="67" t="s">
        <v>273</v>
      </c>
      <c r="K9" s="67" t="s">
        <v>274</v>
      </c>
      <c r="L9" s="67" t="s">
        <v>275</v>
      </c>
      <c r="M9" s="67" t="s">
        <v>276</v>
      </c>
      <c r="N9" s="68" t="s">
        <v>395</v>
      </c>
      <c r="O9" s="253" t="s">
        <v>393</v>
      </c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</row>
    <row r="10" spans="1:255" s="35" customFormat="1" ht="21" customHeight="1">
      <c r="A10" s="48" t="s">
        <v>154</v>
      </c>
      <c r="B10" s="49">
        <f>C10-1</f>
        <v>13</v>
      </c>
      <c r="C10" s="49">
        <v>14</v>
      </c>
      <c r="D10" s="49">
        <f>C10+1</f>
        <v>15</v>
      </c>
      <c r="E10" s="49">
        <f t="shared" ref="E10:G10" si="5">D10+1</f>
        <v>16</v>
      </c>
      <c r="F10" s="49">
        <f t="shared" si="5"/>
        <v>17</v>
      </c>
      <c r="G10" s="49">
        <f t="shared" si="5"/>
        <v>18</v>
      </c>
      <c r="H10" s="424"/>
      <c r="I10" s="67" t="s">
        <v>155</v>
      </c>
      <c r="J10" s="67" t="s">
        <v>277</v>
      </c>
      <c r="K10" s="67" t="s">
        <v>278</v>
      </c>
      <c r="L10" s="67" t="s">
        <v>279</v>
      </c>
      <c r="M10" s="67" t="s">
        <v>155</v>
      </c>
      <c r="N10" s="68" t="s">
        <v>396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  <c r="IQ10" s="19"/>
      <c r="IR10" s="19"/>
      <c r="IS10" s="19"/>
      <c r="IT10" s="19"/>
      <c r="IU10" s="19"/>
    </row>
    <row r="11" spans="1:255" s="35" customFormat="1" ht="21" customHeight="1">
      <c r="A11" s="48" t="s">
        <v>156</v>
      </c>
      <c r="B11" s="49">
        <f>C11-1.2</f>
        <v>13.8</v>
      </c>
      <c r="C11" s="49">
        <v>15</v>
      </c>
      <c r="D11" s="49">
        <f>C11+1.2</f>
        <v>16.2</v>
      </c>
      <c r="E11" s="49">
        <f>D11+1.2</f>
        <v>17.399999999999999</v>
      </c>
      <c r="F11" s="49">
        <f>E11+1.2</f>
        <v>18.599999999999998</v>
      </c>
      <c r="G11" s="49">
        <f>F11+0.8</f>
        <v>19.399999999999999</v>
      </c>
      <c r="H11" s="424"/>
      <c r="I11" s="67" t="s">
        <v>280</v>
      </c>
      <c r="J11" s="67" t="s">
        <v>155</v>
      </c>
      <c r="K11" s="67" t="s">
        <v>155</v>
      </c>
      <c r="L11" s="67" t="s">
        <v>281</v>
      </c>
      <c r="M11" s="67" t="s">
        <v>282</v>
      </c>
      <c r="N11" s="68" t="s">
        <v>395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</row>
    <row r="12" spans="1:255" s="35" customFormat="1" ht="21" customHeight="1">
      <c r="A12" s="48" t="s">
        <v>157</v>
      </c>
      <c r="B12" s="50">
        <f>C12-1</f>
        <v>13</v>
      </c>
      <c r="C12" s="50">
        <v>14</v>
      </c>
      <c r="D12" s="50">
        <f>C12+1</f>
        <v>15</v>
      </c>
      <c r="E12" s="50">
        <f>D12+1</f>
        <v>16</v>
      </c>
      <c r="F12" s="50">
        <f>E12+1</f>
        <v>17</v>
      </c>
      <c r="G12" s="50">
        <f>F12+0.6</f>
        <v>17.600000000000001</v>
      </c>
      <c r="H12" s="424"/>
      <c r="I12" s="67" t="s">
        <v>155</v>
      </c>
      <c r="J12" s="67" t="s">
        <v>155</v>
      </c>
      <c r="K12" s="67" t="s">
        <v>155</v>
      </c>
      <c r="L12" s="67" t="s">
        <v>155</v>
      </c>
      <c r="M12" s="67" t="s">
        <v>155</v>
      </c>
      <c r="N12" s="68" t="s">
        <v>395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  <c r="IQ12" s="19"/>
      <c r="IR12" s="19"/>
      <c r="IS12" s="19"/>
      <c r="IT12" s="19"/>
      <c r="IU12" s="19"/>
    </row>
    <row r="13" spans="1:255" s="35" customFormat="1" ht="21" customHeight="1">
      <c r="A13" s="348" t="s">
        <v>158</v>
      </c>
      <c r="B13" s="349"/>
      <c r="C13" s="349"/>
      <c r="D13" s="349"/>
      <c r="E13" s="349"/>
      <c r="F13" s="349"/>
      <c r="G13" s="349"/>
      <c r="H13" s="424"/>
      <c r="I13" s="466" t="s">
        <v>158</v>
      </c>
      <c r="J13" s="467"/>
      <c r="K13" s="467"/>
      <c r="L13" s="467"/>
      <c r="M13" s="467"/>
      <c r="N13" s="468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  <c r="IQ13" s="19"/>
      <c r="IR13" s="19"/>
      <c r="IS13" s="19"/>
      <c r="IT13" s="19"/>
      <c r="IU13" s="19"/>
    </row>
    <row r="14" spans="1:255" s="35" customFormat="1" ht="21" customHeight="1">
      <c r="A14" s="52" t="s">
        <v>159</v>
      </c>
      <c r="B14" s="353" t="s">
        <v>143</v>
      </c>
      <c r="C14" s="353"/>
      <c r="D14" s="353"/>
      <c r="E14" s="353"/>
      <c r="F14" s="353"/>
      <c r="G14" s="54" t="s">
        <v>144</v>
      </c>
      <c r="H14" s="424"/>
      <c r="I14" s="64" t="s">
        <v>118</v>
      </c>
      <c r="J14" s="64" t="s">
        <v>118</v>
      </c>
      <c r="K14" s="64" t="s">
        <v>119</v>
      </c>
      <c r="L14" s="64" t="s">
        <v>119</v>
      </c>
      <c r="M14" s="64" t="s">
        <v>120</v>
      </c>
      <c r="N14" s="65" t="s">
        <v>120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  <c r="IU14" s="19"/>
    </row>
    <row r="15" spans="1:255" s="35" customFormat="1" ht="18" customHeight="1">
      <c r="A15" s="52" t="s">
        <v>145</v>
      </c>
      <c r="B15" s="53" t="s">
        <v>160</v>
      </c>
      <c r="C15" s="53" t="s">
        <v>161</v>
      </c>
      <c r="D15" s="53" t="s">
        <v>162</v>
      </c>
      <c r="E15" s="53" t="s">
        <v>163</v>
      </c>
      <c r="F15" s="53" t="s">
        <v>164</v>
      </c>
      <c r="G15" s="53" t="s">
        <v>165</v>
      </c>
      <c r="H15" s="424"/>
      <c r="I15" s="53" t="s">
        <v>160</v>
      </c>
      <c r="J15" s="53" t="s">
        <v>161</v>
      </c>
      <c r="K15" s="53" t="s">
        <v>162</v>
      </c>
      <c r="L15" s="53" t="s">
        <v>163</v>
      </c>
      <c r="M15" s="53" t="s">
        <v>164</v>
      </c>
      <c r="N15" s="69" t="s">
        <v>165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</row>
    <row r="16" spans="1:255" s="35" customFormat="1" ht="21" customHeight="1">
      <c r="A16" s="55" t="s">
        <v>166</v>
      </c>
      <c r="B16" s="51">
        <f>C16-1.5</f>
        <v>40.5</v>
      </c>
      <c r="C16" s="51">
        <v>42</v>
      </c>
      <c r="D16" s="51">
        <f>C16+2</f>
        <v>44</v>
      </c>
      <c r="E16" s="51">
        <f>D16+2</f>
        <v>46</v>
      </c>
      <c r="F16" s="51">
        <f>E16+2</f>
        <v>48</v>
      </c>
      <c r="G16" s="51">
        <f>F16+1</f>
        <v>49</v>
      </c>
      <c r="H16" s="424"/>
      <c r="I16" s="67" t="s">
        <v>283</v>
      </c>
      <c r="J16" s="67" t="s">
        <v>284</v>
      </c>
      <c r="K16" s="67" t="s">
        <v>283</v>
      </c>
      <c r="L16" s="67" t="s">
        <v>283</v>
      </c>
      <c r="M16" s="67" t="s">
        <v>283</v>
      </c>
      <c r="N16" s="68" t="s">
        <v>284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</row>
    <row r="17" spans="1:255" s="35" customFormat="1" ht="21" customHeight="1">
      <c r="A17" s="55" t="s">
        <v>285</v>
      </c>
      <c r="B17" s="51">
        <f>C17-3</f>
        <v>51</v>
      </c>
      <c r="C17" s="51">
        <v>54</v>
      </c>
      <c r="D17" s="51">
        <f>C17+3</f>
        <v>57</v>
      </c>
      <c r="E17" s="51">
        <f>D17+3</f>
        <v>60</v>
      </c>
      <c r="F17" s="51">
        <f>E17+4</f>
        <v>64</v>
      </c>
      <c r="G17" s="51">
        <f>F17+4</f>
        <v>68</v>
      </c>
      <c r="H17" s="424"/>
      <c r="I17" s="67" t="s">
        <v>286</v>
      </c>
      <c r="J17" s="67" t="s">
        <v>266</v>
      </c>
      <c r="K17" s="67" t="s">
        <v>266</v>
      </c>
      <c r="L17" s="67" t="s">
        <v>155</v>
      </c>
      <c r="M17" s="67" t="s">
        <v>155</v>
      </c>
      <c r="N17" s="68" t="s">
        <v>155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  <c r="IU17" s="19"/>
    </row>
    <row r="18" spans="1:255" s="35" customFormat="1" ht="21" customHeight="1">
      <c r="A18" s="55" t="s">
        <v>169</v>
      </c>
      <c r="B18" s="56">
        <f>C18-5</f>
        <v>79</v>
      </c>
      <c r="C18" s="51">
        <v>84</v>
      </c>
      <c r="D18" s="56">
        <f>C18+6</f>
        <v>90</v>
      </c>
      <c r="E18" s="56">
        <f>D18+6</f>
        <v>96</v>
      </c>
      <c r="F18" s="56">
        <f>E18+6</f>
        <v>102</v>
      </c>
      <c r="G18" s="51">
        <f>F18+4</f>
        <v>106</v>
      </c>
      <c r="H18" s="424"/>
      <c r="I18" s="67" t="s">
        <v>286</v>
      </c>
      <c r="J18" s="67" t="s">
        <v>266</v>
      </c>
      <c r="K18" s="67" t="s">
        <v>281</v>
      </c>
      <c r="L18" s="67" t="s">
        <v>266</v>
      </c>
      <c r="M18" s="67" t="s">
        <v>266</v>
      </c>
      <c r="N18" s="68" t="s">
        <v>155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</row>
    <row r="19" spans="1:255" ht="21" customHeight="1">
      <c r="A19" s="57" t="s">
        <v>170</v>
      </c>
      <c r="B19" s="58">
        <f>C19-1.6</f>
        <v>24.4</v>
      </c>
      <c r="C19" s="58">
        <v>26</v>
      </c>
      <c r="D19" s="58">
        <f>C19+1.9</f>
        <v>27.9</v>
      </c>
      <c r="E19" s="58">
        <f>C19+3.8</f>
        <v>29.8</v>
      </c>
      <c r="F19" s="58">
        <f>C19+5.7</f>
        <v>31.7</v>
      </c>
      <c r="G19" s="58">
        <f>C19+7</f>
        <v>33</v>
      </c>
      <c r="H19" s="424"/>
      <c r="I19" s="67" t="s">
        <v>155</v>
      </c>
      <c r="J19" s="67" t="s">
        <v>155</v>
      </c>
      <c r="K19" s="67" t="s">
        <v>155</v>
      </c>
      <c r="L19" s="67" t="s">
        <v>155</v>
      </c>
      <c r="M19" s="67" t="s">
        <v>287</v>
      </c>
      <c r="N19" s="68" t="s">
        <v>288</v>
      </c>
    </row>
    <row r="20" spans="1:255" ht="21" customHeight="1">
      <c r="A20" s="55" t="s">
        <v>171</v>
      </c>
      <c r="B20" s="51">
        <f>C20-1.2</f>
        <v>21.8</v>
      </c>
      <c r="C20" s="51">
        <v>23</v>
      </c>
      <c r="D20" s="51">
        <f>C20+1.8</f>
        <v>24.8</v>
      </c>
      <c r="E20" s="51">
        <f>D20+1.8</f>
        <v>26.6</v>
      </c>
      <c r="F20" s="51">
        <f>E20+1.8</f>
        <v>28.400000000000002</v>
      </c>
      <c r="G20" s="51">
        <f>F20+0.8</f>
        <v>29.200000000000003</v>
      </c>
      <c r="H20" s="424"/>
      <c r="I20" s="67" t="s">
        <v>155</v>
      </c>
      <c r="J20" s="67" t="s">
        <v>289</v>
      </c>
      <c r="K20" s="67" t="s">
        <v>290</v>
      </c>
      <c r="L20" s="67" t="s">
        <v>290</v>
      </c>
      <c r="M20" s="67" t="s">
        <v>291</v>
      </c>
      <c r="N20" s="68" t="s">
        <v>155</v>
      </c>
    </row>
    <row r="21" spans="1:255" ht="21" customHeight="1">
      <c r="A21" s="55" t="s">
        <v>172</v>
      </c>
      <c r="B21" s="51">
        <f>C21-1.5</f>
        <v>23</v>
      </c>
      <c r="C21" s="51">
        <v>24.5</v>
      </c>
      <c r="D21" s="51">
        <f>C21+1.7</f>
        <v>26.2</v>
      </c>
      <c r="E21" s="51">
        <f>D21+1.7</f>
        <v>27.9</v>
      </c>
      <c r="F21" s="51">
        <f>E21+1.7</f>
        <v>29.599999999999998</v>
      </c>
      <c r="G21" s="51">
        <f>F21+1.6</f>
        <v>31.2</v>
      </c>
      <c r="H21" s="424"/>
      <c r="I21" s="67" t="s">
        <v>292</v>
      </c>
      <c r="J21" s="67" t="s">
        <v>278</v>
      </c>
      <c r="K21" s="67" t="s">
        <v>293</v>
      </c>
      <c r="L21" s="67" t="s">
        <v>280</v>
      </c>
      <c r="M21" s="67" t="s">
        <v>280</v>
      </c>
      <c r="N21" s="68" t="s">
        <v>288</v>
      </c>
    </row>
    <row r="22" spans="1:255" ht="21" customHeight="1">
      <c r="A22" s="55" t="s">
        <v>173</v>
      </c>
      <c r="B22" s="51">
        <f>C22-1.8</f>
        <v>31.7</v>
      </c>
      <c r="C22" s="51">
        <v>33.5</v>
      </c>
      <c r="D22" s="51">
        <f>C22+2.25</f>
        <v>35.75</v>
      </c>
      <c r="E22" s="51">
        <f>D22+2.25</f>
        <v>38</v>
      </c>
      <c r="F22" s="51">
        <f>E22+2.25</f>
        <v>40.25</v>
      </c>
      <c r="G22" s="51">
        <f>F22+2</f>
        <v>42.25</v>
      </c>
      <c r="H22" s="424"/>
      <c r="I22" s="67" t="s">
        <v>155</v>
      </c>
      <c r="J22" s="67" t="s">
        <v>155</v>
      </c>
      <c r="K22" s="67" t="s">
        <v>155</v>
      </c>
      <c r="L22" s="67" t="s">
        <v>155</v>
      </c>
      <c r="M22" s="67" t="s">
        <v>290</v>
      </c>
      <c r="N22" s="68" t="s">
        <v>290</v>
      </c>
    </row>
    <row r="23" spans="1:255" ht="21" customHeight="1">
      <c r="A23" s="59"/>
      <c r="B23" s="354"/>
      <c r="C23" s="354"/>
      <c r="D23" s="354"/>
      <c r="E23" s="354"/>
      <c r="F23" s="354"/>
      <c r="G23" s="354"/>
      <c r="H23" s="425"/>
      <c r="I23" s="70"/>
      <c r="J23" s="70"/>
      <c r="K23" s="70"/>
      <c r="L23" s="70"/>
      <c r="M23" s="70"/>
      <c r="N23" s="70"/>
    </row>
    <row r="26" spans="1:255">
      <c r="O26" s="71"/>
    </row>
    <row r="27" spans="1:255">
      <c r="D27" s="60" t="s">
        <v>177</v>
      </c>
      <c r="E27" s="60"/>
      <c r="F27" s="61"/>
      <c r="G27" s="61"/>
      <c r="H27" s="60" t="s">
        <v>178</v>
      </c>
      <c r="I27" s="60"/>
      <c r="J27" s="60"/>
      <c r="K27" s="60"/>
      <c r="L27" s="60" t="s">
        <v>180</v>
      </c>
      <c r="M27" s="60"/>
      <c r="O27" s="71"/>
    </row>
  </sheetData>
  <mergeCells count="13">
    <mergeCell ref="A13:G13"/>
    <mergeCell ref="I13:N13"/>
    <mergeCell ref="B14:F14"/>
    <mergeCell ref="B23:C23"/>
    <mergeCell ref="D23:E23"/>
    <mergeCell ref="F23:G23"/>
    <mergeCell ref="H2:H23"/>
    <mergeCell ref="A1:N1"/>
    <mergeCell ref="B2:C2"/>
    <mergeCell ref="E2:G2"/>
    <mergeCell ref="J2:N2"/>
    <mergeCell ref="A3:G3"/>
    <mergeCell ref="I3:N3"/>
  </mergeCells>
  <phoneticPr fontId="55" type="noConversion"/>
  <pageMargins left="0.55069444444444404" right="0.118055555555556" top="0.31458333333333299" bottom="0.156944444444444" header="0.35416666666666702" footer="0.118055555555556"/>
  <pageSetup paperSize="9" scale="8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D21" sqref="D21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16.875" style="1" customWidth="1"/>
    <col min="5" max="5" width="18.2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69" t="s">
        <v>294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  <c r="O1" s="469"/>
    </row>
    <row r="2" spans="1:15" s="2" customFormat="1" ht="18" customHeight="1">
      <c r="A2" s="478" t="s">
        <v>295</v>
      </c>
      <c r="B2" s="479" t="s">
        <v>296</v>
      </c>
      <c r="C2" s="479" t="s">
        <v>297</v>
      </c>
      <c r="D2" s="479" t="s">
        <v>298</v>
      </c>
      <c r="E2" s="479" t="s">
        <v>299</v>
      </c>
      <c r="F2" s="479" t="s">
        <v>300</v>
      </c>
      <c r="G2" s="479" t="s">
        <v>301</v>
      </c>
      <c r="H2" s="479" t="s">
        <v>302</v>
      </c>
      <c r="I2" s="4" t="s">
        <v>303</v>
      </c>
      <c r="J2" s="4" t="s">
        <v>304</v>
      </c>
      <c r="K2" s="4" t="s">
        <v>305</v>
      </c>
      <c r="L2" s="4" t="s">
        <v>306</v>
      </c>
      <c r="M2" s="4" t="s">
        <v>307</v>
      </c>
      <c r="N2" s="479" t="s">
        <v>308</v>
      </c>
      <c r="O2" s="479" t="s">
        <v>309</v>
      </c>
    </row>
    <row r="3" spans="1:15" s="2" customFormat="1" ht="18" customHeight="1">
      <c r="A3" s="478"/>
      <c r="B3" s="480"/>
      <c r="C3" s="480"/>
      <c r="D3" s="480"/>
      <c r="E3" s="480"/>
      <c r="F3" s="480"/>
      <c r="G3" s="480"/>
      <c r="H3" s="480"/>
      <c r="I3" s="4" t="s">
        <v>198</v>
      </c>
      <c r="J3" s="4" t="s">
        <v>198</v>
      </c>
      <c r="K3" s="4" t="s">
        <v>198</v>
      </c>
      <c r="L3" s="4" t="s">
        <v>198</v>
      </c>
      <c r="M3" s="4" t="s">
        <v>198</v>
      </c>
      <c r="N3" s="480"/>
      <c r="O3" s="480"/>
    </row>
    <row r="4" spans="1:15" ht="14.25" customHeight="1">
      <c r="A4" s="16">
        <v>1</v>
      </c>
      <c r="B4" s="16" t="s">
        <v>310</v>
      </c>
      <c r="C4" s="7" t="s">
        <v>311</v>
      </c>
      <c r="D4" s="16" t="s">
        <v>312</v>
      </c>
      <c r="E4" s="16" t="s">
        <v>62</v>
      </c>
      <c r="F4" s="16" t="s">
        <v>313</v>
      </c>
      <c r="G4" s="6" t="s">
        <v>65</v>
      </c>
      <c r="H4" s="6" t="s">
        <v>65</v>
      </c>
      <c r="I4" s="16">
        <v>1</v>
      </c>
      <c r="J4" s="16">
        <v>0</v>
      </c>
      <c r="K4" s="16">
        <v>1</v>
      </c>
      <c r="L4" s="16">
        <v>0</v>
      </c>
      <c r="M4" s="16">
        <v>0</v>
      </c>
      <c r="N4" s="16">
        <v>3</v>
      </c>
      <c r="O4" s="6"/>
    </row>
    <row r="5" spans="1:15" ht="14.25" customHeight="1">
      <c r="A5" s="16">
        <v>2</v>
      </c>
      <c r="B5" s="16" t="s">
        <v>314</v>
      </c>
      <c r="C5" s="7" t="s">
        <v>311</v>
      </c>
      <c r="D5" s="16" t="s">
        <v>312</v>
      </c>
      <c r="E5" s="16" t="s">
        <v>62</v>
      </c>
      <c r="F5" s="16" t="s">
        <v>313</v>
      </c>
      <c r="G5" s="6" t="s">
        <v>65</v>
      </c>
      <c r="H5" s="6" t="s">
        <v>65</v>
      </c>
      <c r="I5" s="16">
        <v>2</v>
      </c>
      <c r="J5" s="16"/>
      <c r="K5" s="16">
        <v>1</v>
      </c>
      <c r="L5" s="16">
        <v>1</v>
      </c>
      <c r="M5" s="16">
        <v>1</v>
      </c>
      <c r="N5" s="16">
        <v>4</v>
      </c>
      <c r="O5" s="6"/>
    </row>
    <row r="6" spans="1:15" ht="14.25" customHeight="1">
      <c r="A6" s="16">
        <v>3</v>
      </c>
      <c r="B6" s="16" t="s">
        <v>315</v>
      </c>
      <c r="C6" s="7" t="s">
        <v>311</v>
      </c>
      <c r="D6" s="16" t="s">
        <v>316</v>
      </c>
      <c r="E6" s="16" t="s">
        <v>62</v>
      </c>
      <c r="F6" s="16" t="s">
        <v>313</v>
      </c>
      <c r="G6" s="6" t="s">
        <v>65</v>
      </c>
      <c r="H6" s="6" t="s">
        <v>65</v>
      </c>
      <c r="I6" s="16">
        <v>1</v>
      </c>
      <c r="J6" s="16">
        <v>0</v>
      </c>
      <c r="K6" s="16">
        <v>1</v>
      </c>
      <c r="L6" s="16">
        <v>0</v>
      </c>
      <c r="M6" s="16">
        <v>1</v>
      </c>
      <c r="N6" s="16">
        <v>3</v>
      </c>
      <c r="O6" s="11"/>
    </row>
    <row r="7" spans="1:15" ht="14.25" customHeight="1">
      <c r="A7" s="16">
        <v>4</v>
      </c>
      <c r="B7" s="16" t="s">
        <v>317</v>
      </c>
      <c r="C7" s="7" t="s">
        <v>311</v>
      </c>
      <c r="D7" s="16" t="s">
        <v>318</v>
      </c>
      <c r="E7" s="16" t="s">
        <v>62</v>
      </c>
      <c r="F7" s="16" t="s">
        <v>313</v>
      </c>
      <c r="G7" s="6" t="s">
        <v>65</v>
      </c>
      <c r="H7" s="6" t="s">
        <v>65</v>
      </c>
      <c r="I7" s="16">
        <v>1</v>
      </c>
      <c r="J7" s="16">
        <v>0</v>
      </c>
      <c r="K7" s="16">
        <v>1</v>
      </c>
      <c r="L7" s="16">
        <v>0</v>
      </c>
      <c r="M7" s="16">
        <v>0</v>
      </c>
      <c r="N7" s="16">
        <v>3</v>
      </c>
      <c r="O7" s="11"/>
    </row>
    <row r="8" spans="1:15" ht="14.25" customHeight="1">
      <c r="A8" s="16">
        <v>5</v>
      </c>
      <c r="B8" s="16" t="s">
        <v>319</v>
      </c>
      <c r="C8" s="7" t="s">
        <v>311</v>
      </c>
      <c r="D8" s="16" t="s">
        <v>318</v>
      </c>
      <c r="E8" s="16" t="s">
        <v>62</v>
      </c>
      <c r="F8" s="16" t="s">
        <v>313</v>
      </c>
      <c r="G8" s="6" t="s">
        <v>65</v>
      </c>
      <c r="H8" s="6" t="s">
        <v>65</v>
      </c>
      <c r="I8" s="16">
        <v>1</v>
      </c>
      <c r="J8" s="16">
        <v>0</v>
      </c>
      <c r="K8" s="16">
        <v>1</v>
      </c>
      <c r="L8" s="16">
        <v>0</v>
      </c>
      <c r="M8" s="16">
        <v>0</v>
      </c>
      <c r="N8" s="16">
        <v>3</v>
      </c>
      <c r="O8" s="11"/>
    </row>
    <row r="9" spans="1:15" ht="14.25" customHeight="1">
      <c r="A9" s="16">
        <v>6</v>
      </c>
      <c r="B9" s="16" t="s">
        <v>320</v>
      </c>
      <c r="C9" s="7" t="s">
        <v>311</v>
      </c>
      <c r="D9" s="16" t="s">
        <v>321</v>
      </c>
      <c r="E9" s="16" t="s">
        <v>62</v>
      </c>
      <c r="F9" s="16" t="s">
        <v>313</v>
      </c>
      <c r="G9" s="6" t="s">
        <v>65</v>
      </c>
      <c r="H9" s="6" t="s">
        <v>65</v>
      </c>
      <c r="I9" s="16">
        <v>1</v>
      </c>
      <c r="J9" s="16">
        <v>0</v>
      </c>
      <c r="K9" s="16">
        <v>1</v>
      </c>
      <c r="L9" s="16">
        <v>0</v>
      </c>
      <c r="M9" s="16">
        <v>0</v>
      </c>
      <c r="N9" s="16">
        <v>3</v>
      </c>
      <c r="O9" s="11"/>
    </row>
    <row r="10" spans="1:15" ht="14.25" customHeight="1">
      <c r="A10" s="16">
        <v>7</v>
      </c>
      <c r="B10" s="16" t="s">
        <v>322</v>
      </c>
      <c r="C10" s="7" t="s">
        <v>311</v>
      </c>
      <c r="D10" s="16" t="s">
        <v>119</v>
      </c>
      <c r="E10" s="16" t="s">
        <v>62</v>
      </c>
      <c r="F10" s="16" t="s">
        <v>313</v>
      </c>
      <c r="G10" s="6" t="s">
        <v>65</v>
      </c>
      <c r="H10" s="6" t="s">
        <v>65</v>
      </c>
      <c r="I10" s="16">
        <v>1</v>
      </c>
      <c r="J10" s="16">
        <v>0</v>
      </c>
      <c r="K10" s="16">
        <v>1</v>
      </c>
      <c r="L10" s="16">
        <v>0</v>
      </c>
      <c r="M10" s="16">
        <v>0</v>
      </c>
      <c r="N10" s="16">
        <v>3</v>
      </c>
      <c r="O10" s="11"/>
    </row>
    <row r="11" spans="1:15" ht="14.25" customHeight="1">
      <c r="A11" s="11"/>
      <c r="B11" s="16"/>
      <c r="C11" s="34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3" customFormat="1" ht="29.25" customHeight="1">
      <c r="A12" s="470" t="s">
        <v>323</v>
      </c>
      <c r="B12" s="471"/>
      <c r="C12" s="471"/>
      <c r="D12" s="472"/>
      <c r="E12" s="473"/>
      <c r="F12" s="474"/>
      <c r="G12" s="474"/>
      <c r="H12" s="474"/>
      <c r="I12" s="475"/>
      <c r="J12" s="470" t="s">
        <v>324</v>
      </c>
      <c r="K12" s="471"/>
      <c r="L12" s="471"/>
      <c r="M12" s="472"/>
      <c r="N12" s="13"/>
      <c r="O12" s="15"/>
    </row>
    <row r="13" spans="1:15" ht="72.95" customHeight="1">
      <c r="A13" s="476" t="s">
        <v>325</v>
      </c>
      <c r="B13" s="477"/>
      <c r="C13" s="477"/>
      <c r="D13" s="477"/>
      <c r="E13" s="477"/>
      <c r="F13" s="477"/>
      <c r="G13" s="477"/>
      <c r="H13" s="477"/>
      <c r="I13" s="477"/>
      <c r="J13" s="477"/>
      <c r="K13" s="477"/>
      <c r="L13" s="477"/>
      <c r="M13" s="477"/>
      <c r="N13" s="477"/>
      <c r="O13" s="47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5" type="noConversion"/>
  <dataValidations count="1">
    <dataValidation type="list" allowBlank="1" showInputMessage="1" showErrorMessage="1" sqref="O1 O3 O4 O9 O10 O5:O8 O11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2023-03-14T13:27:27Z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B89198A09DB649ACBB9B158626ACD5F1</vt:lpwstr>
  </property>
  <property fmtid="{D5CDD505-2E9C-101B-9397-08002B2CF9AE}" pid="4" name="KSOReadingLayout">
    <vt:bool>true</vt:bool>
  </property>
</Properties>
</file>