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TAXXAL82568\3-12尾期\"/>
    </mc:Choice>
  </mc:AlternateContent>
  <xr:revisionPtr revIDLastSave="0" documentId="13_ncr:1_{30577618-2A60-4FB7-AC35-1A5C155133E7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D22" i="15" l="1"/>
  <c r="E22" i="15"/>
  <c r="F22" i="15"/>
  <c r="B22" i="15"/>
  <c r="D21" i="15"/>
  <c r="E21" i="15"/>
  <c r="F21" i="15"/>
  <c r="B21" i="15"/>
  <c r="D20" i="15"/>
  <c r="E20" i="15"/>
  <c r="F20" i="15"/>
  <c r="B20" i="15"/>
  <c r="D19" i="15"/>
  <c r="E19" i="15"/>
  <c r="F19" i="15"/>
  <c r="B19" i="15"/>
  <c r="D18" i="15"/>
  <c r="E18" i="15"/>
  <c r="F18" i="15"/>
  <c r="B18" i="15"/>
  <c r="D17" i="15"/>
  <c r="E17" i="15"/>
  <c r="F17" i="15"/>
  <c r="B17" i="15"/>
  <c r="D16" i="15"/>
  <c r="E16" i="15"/>
  <c r="F16" i="15"/>
  <c r="B16" i="15"/>
  <c r="D12" i="15"/>
  <c r="E12" i="15"/>
  <c r="F12" i="15"/>
  <c r="B12" i="15"/>
  <c r="D11" i="15"/>
  <c r="E11" i="15"/>
  <c r="F11" i="15"/>
  <c r="B11" i="15"/>
  <c r="D10" i="15"/>
  <c r="E10" i="15"/>
  <c r="F10" i="15"/>
  <c r="B10" i="15"/>
  <c r="D9" i="15"/>
  <c r="E9" i="15"/>
  <c r="F9" i="15"/>
  <c r="B9" i="15"/>
  <c r="D8" i="15"/>
  <c r="E8" i="15"/>
  <c r="F8" i="15"/>
  <c r="B8" i="15"/>
  <c r="D7" i="15"/>
  <c r="E7" i="15"/>
  <c r="F7" i="15"/>
  <c r="B7" i="15"/>
  <c r="D6" i="15"/>
  <c r="E6" i="15"/>
  <c r="F6" i="15"/>
  <c r="B6" i="15"/>
  <c r="D22" i="13"/>
  <c r="E22" i="13"/>
  <c r="F22" i="13"/>
  <c r="B22" i="13"/>
  <c r="D21" i="13"/>
  <c r="E21" i="13"/>
  <c r="F21" i="13"/>
  <c r="B21" i="13"/>
  <c r="D20" i="13"/>
  <c r="E20" i="13"/>
  <c r="F20" i="13"/>
  <c r="B20" i="13"/>
  <c r="D19" i="13"/>
  <c r="E19" i="13"/>
  <c r="F19" i="13"/>
  <c r="B19" i="13"/>
  <c r="D18" i="13"/>
  <c r="E18" i="13"/>
  <c r="F18" i="13"/>
  <c r="B18" i="13"/>
  <c r="D17" i="13"/>
  <c r="E17" i="13"/>
  <c r="F17" i="13"/>
  <c r="B17" i="13"/>
  <c r="D16" i="13"/>
  <c r="E16" i="13"/>
  <c r="F16" i="13"/>
  <c r="B16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<sst xmlns="http://schemas.openxmlformats.org/spreadsheetml/2006/main" count="736" uniqueCount="350">
  <si>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</si>
  <si>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</si>
  <si>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</si>
  <si>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</si>
  <si>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</si>
  <si>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</si>
  <si>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</si>
  <si>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</si>
  <si>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</si>
  <si>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</si>
  <si>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</si>
  <si>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</si>
  <si>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</si>
  <si>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</si>
  <si>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</si>
  <si>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</si>
  <si>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</si>
  <si>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</si>
  <si>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</si>
  <si>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</si>
  <si>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</si>
  <si>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</si>
  <si>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</si>
  <si>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</si>
  <si>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</si>
  <si>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</si>
  <si>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</si>
  <si>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</si>
  <si>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</si>
  <si>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</si>
  <si>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</si>
  <si>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</si>
  <si>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</si>
  <si>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</si>
  <si>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</si>
  <si>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</si>
  <si>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</si>
  <si>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</si>
  <si>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</si>
  <si>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</si>
  <si>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</si>
  <si>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</si>
  <si>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</si>
  <si>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</si>
  <si>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</si>
  <si>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</si>
  <si>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</si>
  <si>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</si>
  <si>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</si>
  <si>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</si>
  <si>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</si>
  <si>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</si>
  <si>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</si>
  <si>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</si>
  <si>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</si>
  <si>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</si>
  <si>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</si>
  <si>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</si>
  <si>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</si>
  <si>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</si>
  <si>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</si>
  <si>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</si>
  <si>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</si>
  <si>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</si>
  <si>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</si>
  <si>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</si>
  <si>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</si>
  <si>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</si>
  <si>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</si>
  <si>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</si>
  <si>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</si>
  <si>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</si>
  <si>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</si>
  <si>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</si>
  <si>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</si>
  <si>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</si>
  <si>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</si>
  <si>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</si>
  <si>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</si>
  <si>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</si>
  <si>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</si>
  <si>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</si>
  <si>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</si>
  <si>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</si>
  <si>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</si>
  <si>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</si>
  <si>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</si>
  <si>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</si>
  <si>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</si>
  <si>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</si>
  <si>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</si>
  <si>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</si>
  <si>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</si>
  <si>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</si>
  <si>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</si>
  <si>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</si>
  <si>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</si>
  <si>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</si>
  <si>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</si>
  <si>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</si>
  <si>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</si>
  <si>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</si>
  <si>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</si>
  <si>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</si>
  <si>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</si>
  <si>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</si>
  <si>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</si>
  <si>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</si>
  <si>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</si>
  <si>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</si>
  <si>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</si>
  <si>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</si>
  <si>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</si>
  <si>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</si>
  <si>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</si>
  <si>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</si>
  <si>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</si>
  <si>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</si>
  <si>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</si>
  <si>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</si>
  <si>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</si>
  <si>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</si>
  <si>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</si>
  <si>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</si>
  <si>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</si>
  <si>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</si>
  <si>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</si>
  <si>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</si>
  <si>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</si>
  <si>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</si>
  <si>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</si>
  <si>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</si>
  <si>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</si>
  <si>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</si>
  <si>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</si>
  <si>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</si>
  <si>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</si>
  <si>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</si>
  <si>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</si>
  <si>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</si>
  <si>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</si>
  <si>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</si>
  <si>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</si>
  <si>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</si>
  <si>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</si>
  <si>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</si>
  <si>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</si>
  <si>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</si>
  <si>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</si>
  <si>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</si>
  <si>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</si>
  <si>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</si>
  <si>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</si>
  <si>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</si>
  <si>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</si>
  <si>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</si>
  <si>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</si>
  <si>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</si>
  <si>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</si>
  <si>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</si>
  <si>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</si>
  <si>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</si>
  <si>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</si>
  <si>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</si>
  <si>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</si>
  <si>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</si>
  <si>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</si>
  <si>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</si>
  <si>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</si>
  <si>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</si>
  <si>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</si>
  <si>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</si>
  <si>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</si>
  <si>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</si>
  <si>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</si>
  <si>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</si>
  <si>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</si>
  <si>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</si>
  <si>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</si>
  <si>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</si>
  <si>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</si>
  <si>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</si>
  <si>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</si>
  <si>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</si>
  <si>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</si>
  <si>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</si>
  <si>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</si>
  <si>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</si>
  <si>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</si>
  <si>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</si>
  <si>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</si>
  <si>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</si>
  <si>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</si>
  <si>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</si>
  <si>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</si>
  <si>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</si>
  <si>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</si>
  <si>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</si>
  <si>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</si>
  <si>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</si>
  <si>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WB221013056A</t>
  </si>
  <si>
    <t>992193A</t>
  </si>
  <si>
    <t>微光绿</t>
  </si>
  <si>
    <t>TAXXAL82568</t>
  </si>
  <si>
    <t>源莱美</t>
  </si>
  <si>
    <t>YES</t>
  </si>
  <si>
    <t>WB221013054A</t>
  </si>
  <si>
    <t>高级灰</t>
  </si>
  <si>
    <t>制表时间：2022年12月25日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</si>
  <si>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</si>
  <si>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</si>
  <si>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</si>
  <si>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</si>
  <si>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</si>
  <si>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</si>
  <si>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</si>
  <si>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</si>
  <si>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</si>
  <si>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</si>
  <si>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</si>
  <si>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</si>
  <si>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</si>
  <si>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</si>
  <si>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</si>
  <si>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</si>
  <si>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</si>
  <si>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</si>
  <si>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</si>
  <si>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</si>
  <si>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</si>
  <si>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</si>
  <si>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</si>
  <si>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</si>
  <si>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</si>
  <si>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</si>
  <si>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</si>
  <si>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</si>
  <si>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</si>
  <si>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</si>
  <si>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</si>
  <si>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</si>
  <si>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</si>
  <si>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</si>
  <si>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</si>
  <si>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</si>
  <si>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</si>
  <si>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</si>
  <si>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</si>
  <si>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</si>
  <si>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</si>
  <si>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</si>
  <si>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</si>
  <si>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</si>
  <si>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</si>
  <si>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</si>
  <si>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</si>
  <si>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</si>
  <si>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</si>
  <si>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</si>
  <si>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</si>
  <si>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制表时间：2022年12月28日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</si>
  <si>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</si>
  <si>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</si>
  <si>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</si>
  <si>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</si>
  <si>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</si>
  <si>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</si>
  <si>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</t>
    <phoneticPr fontId="30" type="noConversion"/>
  </si>
  <si>
    <t>佛山源莱美</t>
    <phoneticPr fontId="30" type="noConversion"/>
  </si>
  <si>
    <t>中山源莱美</t>
    <phoneticPr fontId="30" type="noConversion"/>
  </si>
  <si>
    <t>TAXXAL82568</t>
    <phoneticPr fontId="30" type="noConversion"/>
  </si>
  <si>
    <t>女士旅行套装</t>
    <phoneticPr fontId="30" type="noConversion"/>
  </si>
  <si>
    <t>高级灰</t>
    <phoneticPr fontId="30" type="noConversion"/>
  </si>
  <si>
    <t>微光绿</t>
    <phoneticPr fontId="30" type="noConversion"/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</si>
  <si>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</si>
  <si>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</si>
  <si>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</si>
  <si>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</si>
  <si>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</si>
  <si>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</si>
  <si>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</si>
  <si>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</si>
  <si>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</si>
  <si>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</si>
  <si>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</si>
  <si>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</si>
  <si>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</si>
  <si>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S</t>
    <phoneticPr fontId="23" type="noConversion"/>
  </si>
  <si>
    <t>M</t>
    <phoneticPr fontId="23" type="noConversion"/>
  </si>
  <si>
    <t>L</t>
    <phoneticPr fontId="23" type="noConversion"/>
  </si>
  <si>
    <t>XL</t>
    <phoneticPr fontId="23" type="noConversion"/>
  </si>
  <si>
    <t>XXL</t>
    <phoneticPr fontId="23" type="noConversion"/>
  </si>
  <si>
    <t>XXXL</t>
    <phoneticPr fontId="23" type="noConversion"/>
  </si>
  <si>
    <t>155/74B</t>
    <phoneticPr fontId="23" type="noConversion"/>
  </si>
  <si>
    <t>160/78B</t>
    <phoneticPr fontId="23" type="noConversion"/>
  </si>
  <si>
    <t>165/82B</t>
    <phoneticPr fontId="23" type="noConversion"/>
  </si>
  <si>
    <t>170/86B</t>
    <phoneticPr fontId="23" type="noConversion"/>
  </si>
  <si>
    <t>175/90B</t>
    <phoneticPr fontId="23" type="noConversion"/>
  </si>
  <si>
    <t>180/94B</t>
    <phoneticPr fontId="23" type="noConversion"/>
  </si>
  <si>
    <t>内裆长</t>
    <phoneticPr fontId="23" type="noConversion"/>
  </si>
  <si>
    <t>腰围（平量）</t>
    <phoneticPr fontId="23" type="noConversion"/>
  </si>
  <si>
    <t>臀围（整圈抽松紧）</t>
    <phoneticPr fontId="23" type="noConversion"/>
  </si>
  <si>
    <t>腿围/2</t>
    <phoneticPr fontId="23" type="noConversion"/>
  </si>
  <si>
    <t>脚口/2（长裤）</t>
    <phoneticPr fontId="23" type="noConversion"/>
  </si>
  <si>
    <t>前裆长</t>
    <phoneticPr fontId="23" type="noConversion"/>
  </si>
  <si>
    <t>后裆长</t>
    <phoneticPr fontId="23" type="noConversion"/>
  </si>
  <si>
    <t>裤子尺寸表</t>
    <phoneticPr fontId="30" type="noConversion"/>
  </si>
  <si>
    <t>部位名称
上衣尺寸表</t>
    <phoneticPr fontId="30" type="noConversion"/>
  </si>
  <si>
    <t>L</t>
    <phoneticPr fontId="30" type="noConversion"/>
  </si>
  <si>
    <t>高级灰（洗前</t>
    <phoneticPr fontId="30" type="noConversion"/>
  </si>
  <si>
    <t>-0.5</t>
    <phoneticPr fontId="30" type="noConversion"/>
  </si>
  <si>
    <t>-2</t>
    <phoneticPr fontId="30" type="noConversion"/>
  </si>
  <si>
    <t>-3</t>
    <phoneticPr fontId="30" type="noConversion"/>
  </si>
  <si>
    <t>+0</t>
    <phoneticPr fontId="30" type="noConversion"/>
  </si>
  <si>
    <t>-0.8</t>
    <phoneticPr fontId="30" type="noConversion"/>
  </si>
  <si>
    <t>+0.2</t>
    <phoneticPr fontId="30" type="noConversion"/>
  </si>
  <si>
    <t>+0.4</t>
    <phoneticPr fontId="30" type="noConversion"/>
  </si>
  <si>
    <t>-6</t>
    <phoneticPr fontId="30" type="noConversion"/>
  </si>
  <si>
    <t>-1</t>
    <phoneticPr fontId="30" type="noConversion"/>
  </si>
  <si>
    <t>-1.2</t>
    <phoneticPr fontId="30" type="noConversion"/>
  </si>
  <si>
    <t>-0.6</t>
    <phoneticPr fontId="30" type="noConversion"/>
  </si>
  <si>
    <t>-0.4</t>
    <phoneticPr fontId="30" type="noConversion"/>
  </si>
  <si>
    <t>高级灰L号2件，未洗水</t>
    <phoneticPr fontId="30" type="noConversion"/>
  </si>
  <si>
    <t>1.上衣后领围吃皱严重，侧下摆开叉处不平，里紧外松，包条太紧，</t>
    <phoneticPr fontId="30" type="noConversion"/>
  </si>
  <si>
    <t>上衣胸围-2cm，摆围-3cm，裤子腰围-6cm，脚口-1.2cm严重超公差</t>
    <phoneticPr fontId="30" type="noConversion"/>
  </si>
  <si>
    <t>2.右侧袋口边斜纽不平，外侧合缝吃皱不均，后约克压线较宽，正常是0.1cm，侧合缝袋口处对位，车线要对上，</t>
    <phoneticPr fontId="30" type="noConversion"/>
  </si>
  <si>
    <t>3.后裆与腰缝错开，脚口打套结较长，</t>
    <phoneticPr fontId="30" type="noConversion"/>
  </si>
  <si>
    <t>4.腰内吃皱量不均，不平，起泡，腰下围线头多，</t>
    <phoneticPr fontId="30" type="noConversion"/>
  </si>
  <si>
    <t>5.腰下围合缝面布打褶，</t>
    <phoneticPr fontId="30" type="noConversion"/>
  </si>
  <si>
    <t>备注：</t>
    <phoneticPr fontId="30" type="noConversion"/>
  </si>
  <si>
    <t>李波</t>
    <phoneticPr fontId="30" type="noConversion"/>
  </si>
  <si>
    <t>张超</t>
    <phoneticPr fontId="30" type="noConversion"/>
  </si>
  <si>
    <t>大货首件</t>
    <phoneticPr fontId="30" type="noConversion"/>
  </si>
  <si>
    <t>探路者期货</t>
    <phoneticPr fontId="30" type="noConversion"/>
  </si>
  <si>
    <t>天津</t>
    <phoneticPr fontId="30" type="noConversion"/>
  </si>
  <si>
    <t>②检验明细：齐色齐号抽验80件</t>
    <phoneticPr fontId="30" type="noConversion"/>
  </si>
  <si>
    <t>-0.7</t>
    <phoneticPr fontId="30" type="noConversion"/>
  </si>
  <si>
    <t>-0.9</t>
    <phoneticPr fontId="30" type="noConversion"/>
  </si>
  <si>
    <t>+1</t>
    <phoneticPr fontId="30" type="noConversion"/>
  </si>
  <si>
    <t>+0.3</t>
    <phoneticPr fontId="30" type="noConversion"/>
  </si>
  <si>
    <t>-0.2</t>
    <phoneticPr fontId="30" type="noConversion"/>
  </si>
  <si>
    <t>+2</t>
    <phoneticPr fontId="30" type="noConversion"/>
  </si>
  <si>
    <t>+0.5</t>
    <phoneticPr fontId="30" type="noConversion"/>
  </si>
  <si>
    <t>-0.3</t>
    <phoneticPr fontId="30" type="noConversion"/>
  </si>
  <si>
    <t>+0.8</t>
    <phoneticPr fontId="30" type="noConversion"/>
  </si>
  <si>
    <t>-1.5</t>
    <phoneticPr fontId="30" type="noConversion"/>
  </si>
  <si>
    <t>面布脏污2件</t>
    <phoneticPr fontId="30" type="noConversion"/>
  </si>
  <si>
    <t>裤腰打褶1件</t>
    <phoneticPr fontId="30" type="noConversion"/>
  </si>
  <si>
    <t>前胸标歪斜1件</t>
    <phoneticPr fontId="30" type="noConversion"/>
  </si>
  <si>
    <t>尾期验货，抽验80件，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</si>
</sst>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Microsoft YaHei UI"/>
      <family val="2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75585192419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14" fillId="3" borderId="2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19" xfId="2" applyFont="1" applyBorder="1">
      <alignment vertical="center"/>
    </xf>
    <xf numFmtId="0" fontId="18" fillId="0" borderId="20" xfId="2" applyFont="1" applyBorder="1">
      <alignment vertical="center"/>
    </xf>
    <xf numFmtId="0" fontId="14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18" fillId="0" borderId="21" xfId="2" applyFont="1" applyBorder="1" applyAlignment="1">
      <alignment horizontal="left"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18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18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58" fontId="8" fillId="0" borderId="23" xfId="2" applyNumberFormat="1" applyFont="1" applyBorder="1">
      <alignment vertical="center"/>
    </xf>
    <xf numFmtId="0" fontId="8" fillId="0" borderId="35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49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0" xfId="3" applyFont="1" applyFill="1" applyBorder="1"/>
    <xf numFmtId="0" fontId="12" fillId="3" borderId="50" xfId="3" applyFont="1" applyFill="1" applyBorder="1"/>
    <xf numFmtId="0" fontId="0" fillId="3" borderId="50" xfId="4" applyFont="1" applyFill="1" applyBorder="1">
      <alignment vertical="center"/>
    </xf>
    <xf numFmtId="49" fontId="12" fillId="3" borderId="51" xfId="4" applyNumberFormat="1" applyFont="1" applyFill="1" applyBorder="1" applyAlignment="1">
      <alignment horizontal="center" vertical="center"/>
    </xf>
    <xf numFmtId="49" fontId="12" fillId="3" borderId="52" xfId="4" applyNumberFormat="1" applyFont="1" applyFill="1" applyBorder="1" applyAlignment="1">
      <alignment horizontal="center" vertical="center"/>
    </xf>
    <xf numFmtId="49" fontId="12" fillId="3" borderId="53" xfId="4" applyNumberFormat="1" applyFont="1" applyFill="1" applyBorder="1" applyAlignment="1">
      <alignment horizontal="center" vertical="center"/>
    </xf>
    <xf numFmtId="49" fontId="12" fillId="3" borderId="54" xfId="3" applyNumberFormat="1" applyFont="1" applyFill="1" applyBorder="1" applyAlignment="1">
      <alignment horizontal="center"/>
    </xf>
    <xf numFmtId="49" fontId="12" fillId="3" borderId="55" xfId="3" applyNumberFormat="1" applyFont="1" applyFill="1" applyBorder="1" applyAlignment="1">
      <alignment horizont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4" xfId="2" applyFont="1" applyBorder="1">
      <alignment vertical="center"/>
    </xf>
    <xf numFmtId="0" fontId="16" fillId="0" borderId="45" xfId="2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6" fillId="0" borderId="45" xfId="2" applyBorder="1">
      <alignment vertical="center"/>
    </xf>
    <xf numFmtId="0" fontId="13" fillId="0" borderId="45" xfId="2" applyFont="1" applyBorder="1">
      <alignment vertical="center"/>
    </xf>
    <xf numFmtId="0" fontId="13" fillId="0" borderId="44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21" xfId="2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19" fillId="0" borderId="40" xfId="2" applyFont="1" applyBorder="1">
      <alignment vertical="center"/>
    </xf>
    <xf numFmtId="0" fontId="19" fillId="0" borderId="41" xfId="2" applyFont="1" applyBorder="1">
      <alignment vertical="center"/>
    </xf>
    <xf numFmtId="0" fontId="19" fillId="0" borderId="64" xfId="2" applyFont="1" applyBorder="1">
      <alignment vertical="center"/>
    </xf>
    <xf numFmtId="58" fontId="16" fillId="0" borderId="41" xfId="2" applyNumberFormat="1" applyBorder="1">
      <alignment vertical="center"/>
    </xf>
    <xf numFmtId="0" fontId="16" fillId="0" borderId="64" xfId="2" applyBorder="1">
      <alignment vertical="center"/>
    </xf>
    <xf numFmtId="0" fontId="14" fillId="0" borderId="48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3" fillId="0" borderId="35" xfId="2" applyFont="1" applyBorder="1" applyAlignment="1">
      <alignment horizontal="left" vertical="center" wrapText="1"/>
    </xf>
    <xf numFmtId="0" fontId="23" fillId="0" borderId="35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32" fillId="0" borderId="20" xfId="2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176" fontId="36" fillId="0" borderId="2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176" fontId="35" fillId="8" borderId="2" xfId="0" applyNumberFormat="1" applyFont="1" applyFill="1" applyBorder="1" applyAlignment="1">
      <alignment horizontal="center" vertical="center"/>
    </xf>
    <xf numFmtId="176" fontId="34" fillId="8" borderId="2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8" fillId="7" borderId="11" xfId="0" applyFont="1" applyFill="1" applyBorder="1" applyAlignment="1">
      <alignment horizontal="left"/>
    </xf>
    <xf numFmtId="0" fontId="36" fillId="3" borderId="2" xfId="0" applyFont="1" applyFill="1" applyBorder="1" applyAlignment="1">
      <alignment horizontal="center" vertical="center"/>
    </xf>
    <xf numFmtId="176" fontId="36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/>
    </xf>
    <xf numFmtId="0" fontId="39" fillId="3" borderId="2" xfId="4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7" borderId="2" xfId="4" applyNumberFormat="1" applyFont="1" applyFill="1" applyBorder="1" applyAlignment="1">
      <alignment horizontal="center" vertical="center"/>
    </xf>
    <xf numFmtId="0" fontId="32" fillId="0" borderId="64" xfId="2" applyFont="1" applyBorder="1">
      <alignment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/>
    </xf>
    <xf numFmtId="0" fontId="32" fillId="0" borderId="41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6" fillId="0" borderId="41" xfId="2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32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4" fillId="0" borderId="26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13" fillId="0" borderId="59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9" fontId="32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32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32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22" fillId="0" borderId="42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0" fontId="32" fillId="0" borderId="64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4" fillId="0" borderId="59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64" xfId="2" applyFont="1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3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39" fillId="7" borderId="11" xfId="3" applyFont="1" applyFill="1" applyBorder="1" applyAlignment="1">
      <alignment horizontal="center" vertical="center" wrapText="1"/>
    </xf>
    <xf numFmtId="0" fontId="11" fillId="7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4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1" fillId="3" borderId="11" xfId="3" applyFont="1" applyFill="1" applyBorder="1" applyAlignment="1">
      <alignment horizontal="center" vertical="center"/>
    </xf>
    <xf numFmtId="0" fontId="17" fillId="0" borderId="17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16" fillId="0" borderId="23" xfId="2" applyBorder="1" applyAlignment="1">
      <alignment horizontal="center" vertical="center"/>
    </xf>
    <xf numFmtId="0" fontId="16" fillId="0" borderId="36" xfId="2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6" fillId="0" borderId="28" xfId="2" applyBorder="1" applyAlignment="1">
      <alignment horizontal="left" vertical="center"/>
    </xf>
    <xf numFmtId="0" fontId="16" fillId="0" borderId="27" xfId="2" applyBorder="1" applyAlignment="1">
      <alignment horizontal="left" vertical="center"/>
    </xf>
    <xf numFmtId="0" fontId="16" fillId="0" borderId="38" xfId="2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9" fillId="3" borderId="11" xfId="3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/>
    </xf>
    <xf numFmtId="0" fontId="38" fillId="3" borderId="11" xfId="0" applyFont="1" applyFill="1" applyBorder="1" applyAlignment="1">
      <alignment horizontal="left"/>
    </xf>
    <xf numFmtId="0" fontId="34" fillId="3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4" fillId="3" borderId="77" xfId="0" applyFont="1" applyFill="1" applyBorder="1" applyAlignment="1">
      <alignment horizontal="center" vertical="center"/>
    </xf>
    <xf numFmtId="176" fontId="34" fillId="3" borderId="2" xfId="0" applyNumberFormat="1" applyFont="1" applyFill="1" applyBorder="1" applyAlignment="1">
      <alignment horizontal="center" vertical="center"/>
    </xf>
    <xf numFmtId="176" fontId="35" fillId="3" borderId="2" xfId="0" applyNumberFormat="1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2" fillId="0" borderId="19" xfId="2" applyFont="1" applyBorder="1" applyAlignment="1">
      <alignment horizontal="center" vertical="center"/>
    </xf>
    <xf numFmtId="0" fontId="40" fillId="0" borderId="19" xfId="2" applyFont="1" applyBorder="1">
      <alignment vertical="center"/>
    </xf>
    <xf numFmtId="0" fontId="40" fillId="0" borderId="19" xfId="2" applyFont="1" applyBorder="1" applyAlignment="1">
      <alignment horizontal="center" vertical="center"/>
    </xf>
    <xf numFmtId="0" fontId="40" fillId="0" borderId="21" xfId="2" applyFont="1" applyBorder="1" applyAlignment="1">
      <alignment horizontal="center" vertical="center"/>
    </xf>
    <xf numFmtId="49" fontId="33" fillId="3" borderId="5" xfId="4" applyNumberFormat="1" applyFont="1" applyFill="1" applyBorder="1" applyAlignment="1">
      <alignment horizontal="center" vertical="center"/>
    </xf>
    <xf numFmtId="49" fontId="39" fillId="3" borderId="5" xfId="4" applyNumberFormat="1" applyFont="1" applyFill="1" applyBorder="1" applyAlignment="1">
      <alignment horizontal="center" vertical="center"/>
    </xf>
    <xf numFmtId="0" fontId="40" fillId="0" borderId="23" xfId="2" applyFont="1" applyBorder="1">
      <alignment vertical="center"/>
    </xf>
    <xf numFmtId="0" fontId="40" fillId="0" borderId="23" xfId="2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180976</xdr:colOff>
          <xdr:row>21</xdr:row>
          <xdr:rowOff>161925</xdr:rowOff>
        </xdr:from>
        <xdr:to>
          <xdr:col>3</xdr:col>
          <xdr:colOff>38101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68A025C-0F87-4B78-BD2D-53E8FDD96FA9}"/>
            </a:ext>
          </a:extLst>
        </xdr:cNvPr>
        <xdr:cNvSpPr txBox="1">
          <a:spLocks noChangeArrowheads="1"/>
        </xdr:cNvSpPr>
      </xdr:nvSpPr>
      <xdr:spPr>
        <a:xfrm>
          <a:off x="2501900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07D5E26-30F8-4E47-BCBD-7DFACF4B3C52}"/>
            </a:ext>
          </a:extLst>
        </xdr:cNvPr>
        <xdr:cNvSpPr txBox="1">
          <a:spLocks noChangeArrowheads="1"/>
        </xdr:cNvSpPr>
      </xdr:nvSpPr>
      <xdr:spPr>
        <a:xfrm>
          <a:off x="2451100" y="277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2EA2E89-BB06-4A17-B998-5932C8FCD266}"/>
            </a:ext>
          </a:extLst>
        </xdr:cNvPr>
        <xdr:cNvSpPr txBox="1">
          <a:spLocks noChangeArrowheads="1"/>
        </xdr:cNvSpPr>
      </xdr:nvSpPr>
      <xdr:spPr>
        <a:xfrm>
          <a:off x="2374900" y="277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0A84161-4DFF-4C0F-B146-9228F267025A}"/>
            </a:ext>
          </a:extLst>
        </xdr:cNvPr>
        <xdr:cNvSpPr txBox="1">
          <a:spLocks noChangeArrowheads="1"/>
        </xdr:cNvSpPr>
      </xdr:nvSpPr>
      <xdr:spPr>
        <a:xfrm>
          <a:off x="2501900" y="3028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3858750-5301-4D3C-ABB7-B1619C152620}"/>
            </a:ext>
          </a:extLst>
        </xdr:cNvPr>
        <xdr:cNvSpPr txBox="1">
          <a:spLocks noChangeArrowheads="1"/>
        </xdr:cNvSpPr>
      </xdr:nvSpPr>
      <xdr:spPr>
        <a:xfrm>
          <a:off x="2501900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16</xdr:row>
      <xdr:rowOff>9525</xdr:rowOff>
    </xdr:from>
    <xdr:to>
      <xdr:col>13</xdr:col>
      <xdr:colOff>180975</xdr:colOff>
      <xdr:row>24</xdr:row>
      <xdr:rowOff>0</xdr:rowOff>
    </xdr:to>
    <xdr:pic>
      <xdr:nvPicPr>
        <xdr:cNvPr id="3" name="图片 2" descr="e70518865acd66aa2eeaf1340adf4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3238500"/>
          <a:ext cx="832485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37" customWidth="1"/>
    <col min="3" max="3" width="10.1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 ht="13.5" customHeight="1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>
      <c r="A9" s="5"/>
      <c r="B9" s="140"/>
    </row>
    <row r="10" spans="1:2" ht="18.95" customHeight="1">
      <c r="A10" s="138"/>
      <c r="B10" s="143" t="s">
        <v>8</v>
      </c>
    </row>
    <row r="11" spans="1:2" ht="15.95" customHeight="1">
      <c r="A11" s="5">
        <v>1</v>
      </c>
      <c r="B11" s="144" t="s">
        <v>9</v>
      </c>
    </row>
    <row r="12" spans="1:2">
      <c r="A12" s="5">
        <v>2</v>
      </c>
      <c r="B12" s="140" t="s">
        <v>10</v>
      </c>
    </row>
    <row r="13" spans="1:2">
      <c r="A13" s="5">
        <v>3</v>
      </c>
      <c r="B13" s="142" t="s">
        <v>11</v>
      </c>
    </row>
    <row r="14" spans="1:2">
      <c r="A14" s="5">
        <v>4</v>
      </c>
      <c r="B14" s="140" t="s">
        <v>12</v>
      </c>
    </row>
    <row r="15" spans="1:2">
      <c r="A15" s="5">
        <v>5</v>
      </c>
      <c r="B15" s="140" t="s">
        <v>13</v>
      </c>
    </row>
    <row r="16" spans="1:2">
      <c r="A16" s="5">
        <v>6</v>
      </c>
      <c r="B16" s="140" t="s">
        <v>14</v>
      </c>
    </row>
    <row r="17" spans="1:2">
      <c r="A17" s="5">
        <v>7</v>
      </c>
      <c r="B17" s="140" t="s">
        <v>15</v>
      </c>
    </row>
    <row r="18" spans="1:2">
      <c r="A18" s="5"/>
      <c r="B18" s="140"/>
    </row>
    <row r="19" spans="1:2" ht="20.25">
      <c r="A19" s="138"/>
      <c r="B19" s="139" t="s">
        <v>16</v>
      </c>
    </row>
    <row r="20" spans="1:2">
      <c r="A20" s="5">
        <v>1</v>
      </c>
      <c r="B20" s="140" t="s">
        <v>17</v>
      </c>
    </row>
    <row r="21" spans="1:2">
      <c r="A21" s="5">
        <v>2</v>
      </c>
      <c r="B21" s="140" t="s">
        <v>18</v>
      </c>
    </row>
    <row r="22" spans="1:2">
      <c r="A22" s="5">
        <v>3</v>
      </c>
      <c r="B22" s="140" t="s">
        <v>19</v>
      </c>
    </row>
    <row r="23" spans="1:2">
      <c r="A23" s="5">
        <v>4</v>
      </c>
      <c r="B23" s="140" t="s">
        <v>20</v>
      </c>
    </row>
    <row r="24" spans="1:2">
      <c r="A24" s="5">
        <v>5</v>
      </c>
      <c r="B24" s="140" t="s">
        <v>21</v>
      </c>
    </row>
    <row r="25" spans="1:2">
      <c r="A25" s="5">
        <v>6</v>
      </c>
      <c r="B25" s="140" t="s">
        <v>22</v>
      </c>
    </row>
    <row r="26" spans="1:2">
      <c r="A26" s="5">
        <v>7</v>
      </c>
      <c r="B26" s="140" t="s">
        <v>23</v>
      </c>
    </row>
    <row r="27" spans="1:2">
      <c r="A27" s="5"/>
      <c r="B27" s="140"/>
    </row>
    <row r="28" spans="1:2" ht="20.25">
      <c r="A28" s="138"/>
      <c r="B28" s="139" t="s">
        <v>24</v>
      </c>
    </row>
    <row r="29" spans="1:2">
      <c r="A29" s="5">
        <v>1</v>
      </c>
      <c r="B29" s="140" t="s">
        <v>25</v>
      </c>
    </row>
    <row r="30" spans="1:2">
      <c r="A30" s="5">
        <v>2</v>
      </c>
      <c r="B30" s="140" t="s">
        <v>26</v>
      </c>
    </row>
    <row r="31" spans="1:2">
      <c r="A31" s="5">
        <v>3</v>
      </c>
      <c r="B31" s="140" t="s">
        <v>27</v>
      </c>
    </row>
    <row r="32" spans="1:2">
      <c r="A32" s="5">
        <v>4</v>
      </c>
      <c r="B32" s="140" t="s">
        <v>28</v>
      </c>
    </row>
    <row r="33" spans="1:2">
      <c r="A33" s="5">
        <v>5</v>
      </c>
      <c r="B33" s="140" t="s">
        <v>29</v>
      </c>
    </row>
    <row r="34" spans="1:2">
      <c r="A34" s="5">
        <v>6</v>
      </c>
      <c r="B34" s="140" t="s">
        <v>30</v>
      </c>
    </row>
    <row r="35" spans="1:2">
      <c r="A35" s="5">
        <v>7</v>
      </c>
      <c r="B35" s="140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1" t="s">
        <v>243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1" customFormat="1" ht="16.5">
      <c r="A2" s="14" t="s">
        <v>244</v>
      </c>
      <c r="B2" s="15" t="s">
        <v>185</v>
      </c>
      <c r="C2" s="15" t="s">
        <v>186</v>
      </c>
      <c r="D2" s="15" t="s">
        <v>187</v>
      </c>
      <c r="E2" s="15" t="s">
        <v>188</v>
      </c>
      <c r="F2" s="15" t="s">
        <v>189</v>
      </c>
      <c r="G2" s="14" t="s">
        <v>245</v>
      </c>
      <c r="H2" s="14" t="s">
        <v>246</v>
      </c>
      <c r="I2" s="14" t="s">
        <v>247</v>
      </c>
      <c r="J2" s="14" t="s">
        <v>246</v>
      </c>
      <c r="K2" s="14" t="s">
        <v>248</v>
      </c>
      <c r="L2" s="14" t="s">
        <v>246</v>
      </c>
      <c r="M2" s="15" t="s">
        <v>228</v>
      </c>
      <c r="N2" s="15" t="s">
        <v>198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244</v>
      </c>
      <c r="B4" s="17" t="s">
        <v>249</v>
      </c>
      <c r="C4" s="17" t="s">
        <v>229</v>
      </c>
      <c r="D4" s="17" t="s">
        <v>187</v>
      </c>
      <c r="E4" s="15" t="s">
        <v>188</v>
      </c>
      <c r="F4" s="15" t="s">
        <v>189</v>
      </c>
      <c r="G4" s="14" t="s">
        <v>245</v>
      </c>
      <c r="H4" s="14" t="s">
        <v>246</v>
      </c>
      <c r="I4" s="14" t="s">
        <v>247</v>
      </c>
      <c r="J4" s="14" t="s">
        <v>246</v>
      </c>
      <c r="K4" s="14" t="s">
        <v>248</v>
      </c>
      <c r="L4" s="14" t="s">
        <v>246</v>
      </c>
      <c r="M4" s="15" t="s">
        <v>228</v>
      </c>
      <c r="N4" s="15" t="s">
        <v>198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22" t="s">
        <v>240</v>
      </c>
      <c r="B11" s="323"/>
      <c r="C11" s="323"/>
      <c r="D11" s="324"/>
      <c r="E11" s="325"/>
      <c r="F11" s="326"/>
      <c r="G11" s="327"/>
      <c r="H11" s="18"/>
      <c r="I11" s="322" t="s">
        <v>241</v>
      </c>
      <c r="J11" s="323"/>
      <c r="K11" s="323"/>
      <c r="L11" s="7"/>
      <c r="M11" s="7"/>
      <c r="N11" s="9"/>
    </row>
    <row r="12" spans="1:14" ht="16.5">
      <c r="A12" s="328" t="s">
        <v>250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G25" sqref="G2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21" t="s">
        <v>251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2" s="1" customFormat="1" ht="16.5">
      <c r="A2" s="3" t="s">
        <v>222</v>
      </c>
      <c r="B2" s="4" t="s">
        <v>189</v>
      </c>
      <c r="C2" s="4" t="s">
        <v>185</v>
      </c>
      <c r="D2" s="4" t="s">
        <v>186</v>
      </c>
      <c r="E2" s="4" t="s">
        <v>187</v>
      </c>
      <c r="F2" s="4" t="s">
        <v>188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228</v>
      </c>
      <c r="L2" s="4" t="s">
        <v>198</v>
      </c>
    </row>
    <row r="3" spans="1:12">
      <c r="A3" s="5"/>
      <c r="B3" s="6" t="s">
        <v>204</v>
      </c>
      <c r="C3" s="10" t="s">
        <v>200</v>
      </c>
      <c r="D3" s="6" t="s">
        <v>201</v>
      </c>
      <c r="E3" s="11" t="s">
        <v>202</v>
      </c>
      <c r="F3" s="12" t="s">
        <v>203</v>
      </c>
      <c r="G3" s="6" t="s">
        <v>256</v>
      </c>
      <c r="H3" s="6"/>
      <c r="I3" s="6" t="s">
        <v>257</v>
      </c>
      <c r="J3" s="6"/>
      <c r="K3" s="6" t="s">
        <v>258</v>
      </c>
      <c r="L3" s="6"/>
    </row>
    <row r="4" spans="1:12">
      <c r="A4" s="5"/>
      <c r="B4" s="6" t="s">
        <v>204</v>
      </c>
      <c r="C4" s="10" t="s">
        <v>206</v>
      </c>
      <c r="D4" s="6" t="s">
        <v>201</v>
      </c>
      <c r="E4" s="11" t="s">
        <v>207</v>
      </c>
      <c r="F4" s="12" t="s">
        <v>203</v>
      </c>
      <c r="G4" s="6" t="s">
        <v>256</v>
      </c>
      <c r="H4" s="6"/>
      <c r="I4" s="6" t="s">
        <v>257</v>
      </c>
      <c r="J4" s="6"/>
      <c r="K4" s="6" t="s">
        <v>258</v>
      </c>
      <c r="L4" s="6"/>
    </row>
    <row r="5" spans="1:12">
      <c r="A5" s="5"/>
      <c r="B5" s="6" t="s">
        <v>204</v>
      </c>
      <c r="C5" s="10" t="s">
        <v>200</v>
      </c>
      <c r="D5" s="6" t="s">
        <v>201</v>
      </c>
      <c r="E5" s="11" t="s">
        <v>202</v>
      </c>
      <c r="F5" s="12" t="s">
        <v>203</v>
      </c>
      <c r="G5" s="6" t="s">
        <v>259</v>
      </c>
      <c r="H5" s="6"/>
      <c r="I5" s="6" t="s">
        <v>257</v>
      </c>
      <c r="J5" s="6"/>
      <c r="K5" s="6" t="s">
        <v>258</v>
      </c>
      <c r="L5" s="6"/>
    </row>
    <row r="6" spans="1:12">
      <c r="A6" s="5"/>
      <c r="B6" s="6" t="s">
        <v>204</v>
      </c>
      <c r="C6" s="10" t="s">
        <v>206</v>
      </c>
      <c r="D6" s="6" t="s">
        <v>201</v>
      </c>
      <c r="E6" s="11" t="s">
        <v>207</v>
      </c>
      <c r="F6" s="12" t="s">
        <v>203</v>
      </c>
      <c r="G6" s="6" t="s">
        <v>259</v>
      </c>
      <c r="H6" s="6"/>
      <c r="I6" s="6" t="s">
        <v>257</v>
      </c>
      <c r="J6" s="6"/>
      <c r="K6" s="6" t="s">
        <v>258</v>
      </c>
      <c r="L6" s="6"/>
    </row>
    <row r="7" spans="1:12">
      <c r="A7" s="5"/>
      <c r="B7" s="6"/>
      <c r="C7" s="10"/>
      <c r="D7" s="6"/>
      <c r="E7" s="11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0"/>
      <c r="D8" s="6"/>
      <c r="E8" s="11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0"/>
      <c r="D9" s="6"/>
      <c r="E9" s="11"/>
      <c r="F9" s="12"/>
      <c r="G9" s="6"/>
      <c r="H9" s="5"/>
      <c r="I9" s="6"/>
      <c r="J9" s="5"/>
      <c r="K9" s="13"/>
      <c r="L9" s="5"/>
    </row>
    <row r="10" spans="1:12">
      <c r="A10" s="5"/>
      <c r="B10" s="6"/>
      <c r="C10" s="10"/>
      <c r="D10" s="6"/>
      <c r="E10" s="11"/>
      <c r="F10" s="12"/>
      <c r="G10" s="6"/>
      <c r="H10" s="5"/>
      <c r="I10" s="6"/>
      <c r="J10" s="5"/>
      <c r="K10" s="13"/>
      <c r="L10" s="5"/>
    </row>
    <row r="11" spans="1:12">
      <c r="A11" s="5"/>
      <c r="B11" s="6"/>
      <c r="C11" s="10"/>
      <c r="D11" s="6"/>
      <c r="E11" s="11"/>
      <c r="F11" s="12"/>
      <c r="G11" s="6"/>
      <c r="H11" s="5"/>
      <c r="I11" s="6"/>
      <c r="J11" s="5"/>
      <c r="K11" s="13"/>
      <c r="L11" s="5"/>
    </row>
    <row r="12" spans="1:12">
      <c r="A12" s="5"/>
      <c r="B12" s="6"/>
      <c r="C12" s="10"/>
      <c r="D12" s="6"/>
      <c r="E12" s="11"/>
      <c r="F12" s="12"/>
      <c r="G12" s="6"/>
      <c r="H12" s="5"/>
      <c r="I12" s="6"/>
      <c r="J12" s="5"/>
      <c r="K12" s="13"/>
      <c r="L12" s="5"/>
    </row>
    <row r="13" spans="1:12">
      <c r="A13" s="5"/>
      <c r="B13" s="6"/>
      <c r="C13" s="10"/>
      <c r="D13" s="6"/>
      <c r="E13" s="11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0"/>
      <c r="D14" s="6"/>
      <c r="E14" s="11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22" t="s">
        <v>260</v>
      </c>
      <c r="B18" s="323"/>
      <c r="C18" s="323"/>
      <c r="D18" s="323"/>
      <c r="E18" s="324"/>
      <c r="F18" s="325"/>
      <c r="G18" s="327"/>
      <c r="H18" s="322" t="s">
        <v>261</v>
      </c>
      <c r="I18" s="323"/>
      <c r="J18" s="323"/>
      <c r="K18" s="7"/>
      <c r="L18" s="9"/>
    </row>
    <row r="19" spans="1:12" ht="72" customHeight="1">
      <c r="A19" s="328" t="s">
        <v>262</v>
      </c>
      <c r="B19" s="328"/>
      <c r="C19" s="329"/>
      <c r="D19" s="329"/>
      <c r="E19" s="329"/>
      <c r="F19" s="329"/>
      <c r="G19" s="329"/>
      <c r="H19" s="329"/>
      <c r="I19" s="329"/>
      <c r="J19" s="329"/>
      <c r="K19" s="329"/>
      <c r="L19" s="329"/>
    </row>
  </sheetData>
  <mergeCells count="5">
    <mergeCell ref="A1:J1"/>
    <mergeCell ref="A18:E18"/>
    <mergeCell ref="F18:G18"/>
    <mergeCell ref="H18:J18"/>
    <mergeCell ref="A19:L19"/>
  </mergeCells>
  <phoneticPr fontId="30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1" t="s">
        <v>263</v>
      </c>
      <c r="B1" s="321"/>
      <c r="C1" s="321"/>
      <c r="D1" s="321"/>
      <c r="E1" s="321"/>
      <c r="F1" s="321"/>
      <c r="G1" s="321"/>
      <c r="H1" s="321"/>
      <c r="I1" s="321"/>
    </row>
    <row r="2" spans="1:9" s="1" customFormat="1" ht="16.5">
      <c r="A2" s="330" t="s">
        <v>184</v>
      </c>
      <c r="B2" s="331" t="s">
        <v>189</v>
      </c>
      <c r="C2" s="331" t="s">
        <v>229</v>
      </c>
      <c r="D2" s="331" t="s">
        <v>187</v>
      </c>
      <c r="E2" s="331" t="s">
        <v>188</v>
      </c>
      <c r="F2" s="3" t="s">
        <v>264</v>
      </c>
      <c r="G2" s="3" t="s">
        <v>213</v>
      </c>
      <c r="H2" s="336" t="s">
        <v>214</v>
      </c>
      <c r="I2" s="340" t="s">
        <v>216</v>
      </c>
    </row>
    <row r="3" spans="1:9" s="1" customFormat="1" ht="16.5">
      <c r="A3" s="330"/>
      <c r="B3" s="332"/>
      <c r="C3" s="332"/>
      <c r="D3" s="332"/>
      <c r="E3" s="332"/>
      <c r="F3" s="3" t="s">
        <v>265</v>
      </c>
      <c r="G3" s="3" t="s">
        <v>217</v>
      </c>
      <c r="H3" s="337"/>
      <c r="I3" s="341"/>
    </row>
    <row r="4" spans="1:9">
      <c r="A4" s="5"/>
      <c r="B4" s="5"/>
      <c r="C4" s="6"/>
      <c r="D4" s="6"/>
      <c r="E4" s="6"/>
      <c r="F4" s="6"/>
      <c r="G4" s="6"/>
      <c r="H4" s="6"/>
      <c r="I4" s="6" t="s">
        <v>205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22" t="s">
        <v>240</v>
      </c>
      <c r="B12" s="323"/>
      <c r="C12" s="323"/>
      <c r="D12" s="324"/>
      <c r="E12" s="8"/>
      <c r="F12" s="322" t="s">
        <v>241</v>
      </c>
      <c r="G12" s="323"/>
      <c r="H12" s="324"/>
      <c r="I12" s="9"/>
    </row>
    <row r="13" spans="1:9" ht="45.75" customHeight="1">
      <c r="A13" s="328" t="s">
        <v>266</v>
      </c>
      <c r="B13" s="328"/>
      <c r="C13" s="329"/>
      <c r="D13" s="329"/>
      <c r="E13" s="329"/>
      <c r="F13" s="329"/>
      <c r="G13" s="329"/>
      <c r="H13" s="329"/>
      <c r="I13" s="3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32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24"/>
      <c r="C3" s="125"/>
      <c r="D3" s="173" t="s">
        <v>33</v>
      </c>
      <c r="E3" s="174"/>
      <c r="F3" s="175" t="s">
        <v>34</v>
      </c>
      <c r="G3" s="176"/>
      <c r="H3" s="173" t="s">
        <v>35</v>
      </c>
      <c r="I3" s="177"/>
    </row>
    <row r="4" spans="2:9" ht="27.95" customHeight="1">
      <c r="B4" s="124" t="s">
        <v>36</v>
      </c>
      <c r="C4" s="125" t="s">
        <v>37</v>
      </c>
      <c r="D4" s="125" t="s">
        <v>38</v>
      </c>
      <c r="E4" s="125" t="s">
        <v>39</v>
      </c>
      <c r="F4" s="126" t="s">
        <v>38</v>
      </c>
      <c r="G4" s="126" t="s">
        <v>39</v>
      </c>
      <c r="H4" s="125" t="s">
        <v>38</v>
      </c>
      <c r="I4" s="133" t="s">
        <v>39</v>
      </c>
    </row>
    <row r="5" spans="2:9" ht="27.95" customHeight="1">
      <c r="B5" s="127" t="s">
        <v>40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7.95" customHeight="1">
      <c r="B6" s="127" t="s">
        <v>41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7.95" customHeight="1">
      <c r="B7" s="127" t="s">
        <v>42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7.95" customHeight="1">
      <c r="B8" s="127" t="s">
        <v>43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7.95" customHeight="1">
      <c r="B9" s="127" t="s">
        <v>44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7.95" customHeight="1">
      <c r="B10" s="127" t="s">
        <v>45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7.95" customHeight="1">
      <c r="B11" s="127" t="s">
        <v>46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7.95" customHeight="1">
      <c r="B12" s="129" t="s">
        <v>47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48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53" sqref="M53"/>
    </sheetView>
  </sheetViews>
  <sheetFormatPr defaultColWidth="10.375" defaultRowHeight="16.5" customHeight="1"/>
  <cols>
    <col min="1" max="9" width="10.375" style="45"/>
    <col min="10" max="10" width="8.875" style="45" customWidth="1"/>
    <col min="11" max="11" width="12" style="45" customWidth="1"/>
    <col min="12" max="16384" width="10.375" style="45"/>
  </cols>
  <sheetData>
    <row r="1" spans="1:11" ht="20.25">
      <c r="A1" s="178" t="s">
        <v>49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>
      <c r="A2" s="71" t="s">
        <v>50</v>
      </c>
      <c r="B2" s="179" t="s">
        <v>267</v>
      </c>
      <c r="C2" s="180"/>
      <c r="D2" s="181" t="s">
        <v>51</v>
      </c>
      <c r="E2" s="181"/>
      <c r="F2" s="179" t="s">
        <v>268</v>
      </c>
      <c r="G2" s="180"/>
      <c r="H2" s="72" t="s">
        <v>52</v>
      </c>
      <c r="I2" s="182" t="s">
        <v>269</v>
      </c>
      <c r="J2" s="182"/>
      <c r="K2" s="183"/>
    </row>
    <row r="3" spans="1:11" ht="14.25">
      <c r="A3" s="184" t="s">
        <v>53</v>
      </c>
      <c r="B3" s="185"/>
      <c r="C3" s="186"/>
      <c r="D3" s="187" t="s">
        <v>54</v>
      </c>
      <c r="E3" s="188"/>
      <c r="F3" s="188"/>
      <c r="G3" s="189"/>
      <c r="H3" s="187" t="s">
        <v>55</v>
      </c>
      <c r="I3" s="188"/>
      <c r="J3" s="188"/>
      <c r="K3" s="189"/>
    </row>
    <row r="4" spans="1:11" ht="14.25">
      <c r="A4" s="73" t="s">
        <v>56</v>
      </c>
      <c r="B4" s="190" t="s">
        <v>270</v>
      </c>
      <c r="C4" s="191"/>
      <c r="D4" s="192" t="s">
        <v>57</v>
      </c>
      <c r="E4" s="193"/>
      <c r="F4" s="194">
        <v>44985</v>
      </c>
      <c r="G4" s="195"/>
      <c r="H4" s="192" t="s">
        <v>58</v>
      </c>
      <c r="I4" s="193"/>
      <c r="J4" s="80" t="s">
        <v>59</v>
      </c>
      <c r="K4" s="85" t="s">
        <v>60</v>
      </c>
    </row>
    <row r="5" spans="1:11" ht="14.25">
      <c r="A5" s="74" t="s">
        <v>61</v>
      </c>
      <c r="B5" s="190" t="s">
        <v>271</v>
      </c>
      <c r="C5" s="191"/>
      <c r="D5" s="192" t="s">
        <v>62</v>
      </c>
      <c r="E5" s="193"/>
      <c r="F5" s="194">
        <v>44975</v>
      </c>
      <c r="G5" s="195"/>
      <c r="H5" s="192" t="s">
        <v>63</v>
      </c>
      <c r="I5" s="193"/>
      <c r="J5" s="80" t="s">
        <v>59</v>
      </c>
      <c r="K5" s="85" t="s">
        <v>60</v>
      </c>
    </row>
    <row r="6" spans="1:11" ht="14.25">
      <c r="A6" s="73" t="s">
        <v>64</v>
      </c>
      <c r="B6" s="75">
        <v>2</v>
      </c>
      <c r="C6" s="76">
        <v>5</v>
      </c>
      <c r="D6" s="74" t="s">
        <v>65</v>
      </c>
      <c r="E6" s="82"/>
      <c r="F6" s="194">
        <v>44985</v>
      </c>
      <c r="G6" s="195"/>
      <c r="H6" s="192" t="s">
        <v>66</v>
      </c>
      <c r="I6" s="193"/>
      <c r="J6" s="80" t="s">
        <v>59</v>
      </c>
      <c r="K6" s="85" t="s">
        <v>60</v>
      </c>
    </row>
    <row r="7" spans="1:11" ht="14.25">
      <c r="A7" s="73" t="s">
        <v>67</v>
      </c>
      <c r="B7" s="196">
        <v>1062</v>
      </c>
      <c r="C7" s="197"/>
      <c r="D7" s="74" t="s">
        <v>68</v>
      </c>
      <c r="E7" s="81"/>
      <c r="F7" s="194">
        <v>44986</v>
      </c>
      <c r="G7" s="195"/>
      <c r="H7" s="192" t="s">
        <v>69</v>
      </c>
      <c r="I7" s="193"/>
      <c r="J7" s="80" t="s">
        <v>59</v>
      </c>
      <c r="K7" s="85" t="s">
        <v>60</v>
      </c>
    </row>
    <row r="8" spans="1:11" ht="14.25">
      <c r="A8" s="102"/>
      <c r="B8" s="198"/>
      <c r="C8" s="199"/>
      <c r="D8" s="200" t="s">
        <v>70</v>
      </c>
      <c r="E8" s="201"/>
      <c r="F8" s="202">
        <v>44986</v>
      </c>
      <c r="G8" s="203"/>
      <c r="H8" s="200" t="s">
        <v>71</v>
      </c>
      <c r="I8" s="201"/>
      <c r="J8" s="83" t="s">
        <v>59</v>
      </c>
      <c r="K8" s="86" t="s">
        <v>60</v>
      </c>
    </row>
    <row r="9" spans="1:11" ht="14.25">
      <c r="A9" s="204" t="s">
        <v>72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>
      <c r="A10" s="207" t="s">
        <v>73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>
      <c r="A11" s="103" t="s">
        <v>74</v>
      </c>
      <c r="B11" s="104" t="s">
        <v>75</v>
      </c>
      <c r="C11" s="105" t="s">
        <v>76</v>
      </c>
      <c r="D11" s="106"/>
      <c r="E11" s="107" t="s">
        <v>77</v>
      </c>
      <c r="F11" s="104" t="s">
        <v>75</v>
      </c>
      <c r="G11" s="105" t="s">
        <v>76</v>
      </c>
      <c r="H11" s="105" t="s">
        <v>78</v>
      </c>
      <c r="I11" s="107" t="s">
        <v>79</v>
      </c>
      <c r="J11" s="104" t="s">
        <v>75</v>
      </c>
      <c r="K11" s="120" t="s">
        <v>76</v>
      </c>
    </row>
    <row r="12" spans="1:11" ht="14.25">
      <c r="A12" s="74" t="s">
        <v>80</v>
      </c>
      <c r="B12" s="79" t="s">
        <v>75</v>
      </c>
      <c r="C12" s="80" t="s">
        <v>76</v>
      </c>
      <c r="D12" s="81"/>
      <c r="E12" s="82" t="s">
        <v>81</v>
      </c>
      <c r="F12" s="79" t="s">
        <v>75</v>
      </c>
      <c r="G12" s="80" t="s">
        <v>76</v>
      </c>
      <c r="H12" s="80" t="s">
        <v>78</v>
      </c>
      <c r="I12" s="82" t="s">
        <v>82</v>
      </c>
      <c r="J12" s="79" t="s">
        <v>75</v>
      </c>
      <c r="K12" s="85" t="s">
        <v>76</v>
      </c>
    </row>
    <row r="13" spans="1:11" ht="14.25">
      <c r="A13" s="74" t="s">
        <v>83</v>
      </c>
      <c r="B13" s="79" t="s">
        <v>75</v>
      </c>
      <c r="C13" s="80" t="s">
        <v>76</v>
      </c>
      <c r="D13" s="81"/>
      <c r="E13" s="82" t="s">
        <v>84</v>
      </c>
      <c r="F13" s="80" t="s">
        <v>85</v>
      </c>
      <c r="G13" s="80" t="s">
        <v>86</v>
      </c>
      <c r="H13" s="80" t="s">
        <v>78</v>
      </c>
      <c r="I13" s="82" t="s">
        <v>87</v>
      </c>
      <c r="J13" s="79" t="s">
        <v>75</v>
      </c>
      <c r="K13" s="85" t="s">
        <v>76</v>
      </c>
    </row>
    <row r="14" spans="1:11" ht="14.25">
      <c r="A14" s="200" t="s">
        <v>88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4.25">
      <c r="A15" s="207" t="s">
        <v>89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>
      <c r="A16" s="108" t="s">
        <v>90</v>
      </c>
      <c r="B16" s="105" t="s">
        <v>85</v>
      </c>
      <c r="C16" s="105" t="s">
        <v>86</v>
      </c>
      <c r="D16" s="109"/>
      <c r="E16" s="110" t="s">
        <v>91</v>
      </c>
      <c r="F16" s="105" t="s">
        <v>85</v>
      </c>
      <c r="G16" s="105" t="s">
        <v>86</v>
      </c>
      <c r="H16" s="111"/>
      <c r="I16" s="110" t="s">
        <v>92</v>
      </c>
      <c r="J16" s="105" t="s">
        <v>85</v>
      </c>
      <c r="K16" s="120" t="s">
        <v>86</v>
      </c>
    </row>
    <row r="17" spans="1:22" ht="16.5" customHeight="1">
      <c r="A17" s="77" t="s">
        <v>93</v>
      </c>
      <c r="B17" s="80" t="s">
        <v>85</v>
      </c>
      <c r="C17" s="80" t="s">
        <v>86</v>
      </c>
      <c r="D17" s="50"/>
      <c r="E17" s="84" t="s">
        <v>94</v>
      </c>
      <c r="F17" s="80" t="s">
        <v>85</v>
      </c>
      <c r="G17" s="80" t="s">
        <v>86</v>
      </c>
      <c r="H17" s="112"/>
      <c r="I17" s="84" t="s">
        <v>95</v>
      </c>
      <c r="J17" s="80" t="s">
        <v>85</v>
      </c>
      <c r="K17" s="85" t="s">
        <v>86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11" t="s">
        <v>96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ht="18" customHeight="1">
      <c r="A19" s="207" t="s">
        <v>97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14" t="s">
        <v>98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13" t="s">
        <v>99</v>
      </c>
      <c r="B21" s="84" t="s">
        <v>100</v>
      </c>
      <c r="C21" s="84" t="s">
        <v>101</v>
      </c>
      <c r="D21" s="84" t="s">
        <v>102</v>
      </c>
      <c r="E21" s="84" t="s">
        <v>103</v>
      </c>
      <c r="F21" s="84" t="s">
        <v>104</v>
      </c>
      <c r="G21" s="84" t="s">
        <v>105</v>
      </c>
      <c r="H21" s="84" t="s">
        <v>106</v>
      </c>
      <c r="I21" s="84" t="s">
        <v>107</v>
      </c>
      <c r="J21" s="84" t="s">
        <v>108</v>
      </c>
      <c r="K21" s="70" t="s">
        <v>109</v>
      </c>
    </row>
    <row r="22" spans="1:22" ht="16.5" customHeight="1">
      <c r="A22" s="145" t="s">
        <v>272</v>
      </c>
      <c r="B22" s="114"/>
      <c r="C22" s="114"/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/>
      <c r="J22" s="114"/>
      <c r="K22" s="122"/>
    </row>
    <row r="23" spans="1:22" ht="16.5" customHeight="1">
      <c r="A23" s="145" t="s">
        <v>273</v>
      </c>
      <c r="B23" s="114"/>
      <c r="C23" s="114"/>
      <c r="D23" s="114">
        <v>1</v>
      </c>
      <c r="E23" s="114">
        <v>1</v>
      </c>
      <c r="F23" s="114">
        <v>1</v>
      </c>
      <c r="G23" s="114">
        <v>1</v>
      </c>
      <c r="H23" s="114">
        <v>1</v>
      </c>
      <c r="I23" s="114"/>
      <c r="J23" s="114"/>
      <c r="K23" s="123"/>
    </row>
    <row r="24" spans="1:22" ht="16.5" customHeight="1">
      <c r="A24" s="78"/>
      <c r="B24" s="114"/>
      <c r="C24" s="114"/>
      <c r="D24" s="114"/>
      <c r="E24" s="114"/>
      <c r="F24" s="114"/>
      <c r="G24" s="114"/>
      <c r="H24" s="114"/>
      <c r="I24" s="114"/>
      <c r="J24" s="114"/>
      <c r="K24" s="123"/>
    </row>
    <row r="25" spans="1:22" ht="16.5" customHeight="1">
      <c r="A25" s="78"/>
      <c r="B25" s="114"/>
      <c r="C25" s="114"/>
      <c r="D25" s="114"/>
      <c r="E25" s="114"/>
      <c r="F25" s="114"/>
      <c r="G25" s="114"/>
      <c r="H25" s="114"/>
      <c r="I25" s="114"/>
      <c r="J25" s="114"/>
      <c r="K25" s="68"/>
    </row>
    <row r="26" spans="1:22" ht="16.5" customHeight="1">
      <c r="A26" s="78"/>
      <c r="B26" s="114"/>
      <c r="C26" s="114"/>
      <c r="D26" s="114"/>
      <c r="E26" s="114"/>
      <c r="F26" s="114"/>
      <c r="G26" s="114"/>
      <c r="H26" s="114"/>
      <c r="I26" s="114"/>
      <c r="J26" s="114"/>
      <c r="K26" s="68"/>
    </row>
    <row r="27" spans="1:22" ht="16.5" customHeight="1">
      <c r="A27" s="78"/>
      <c r="B27" s="114"/>
      <c r="C27" s="114"/>
      <c r="D27" s="114"/>
      <c r="E27" s="114"/>
      <c r="F27" s="114"/>
      <c r="G27" s="114"/>
      <c r="H27" s="114"/>
      <c r="I27" s="114"/>
      <c r="J27" s="114"/>
      <c r="K27" s="68"/>
    </row>
    <row r="28" spans="1:22" ht="16.5" customHeight="1">
      <c r="A28" s="78"/>
      <c r="B28" s="114"/>
      <c r="C28" s="114"/>
      <c r="D28" s="114"/>
      <c r="E28" s="114"/>
      <c r="F28" s="114"/>
      <c r="G28" s="114"/>
      <c r="H28" s="114"/>
      <c r="I28" s="114"/>
      <c r="J28" s="114"/>
      <c r="K28" s="68"/>
    </row>
    <row r="29" spans="1:22" ht="18" customHeight="1">
      <c r="A29" s="217" t="s">
        <v>110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20" t="s">
        <v>322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17" t="s">
        <v>111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>
      <c r="A33" s="226" t="s">
        <v>112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113</v>
      </c>
      <c r="B34" s="230"/>
      <c r="C34" s="80" t="s">
        <v>59</v>
      </c>
      <c r="D34" s="80" t="s">
        <v>60</v>
      </c>
      <c r="E34" s="231" t="s">
        <v>329</v>
      </c>
      <c r="F34" s="232"/>
      <c r="G34" s="232"/>
      <c r="H34" s="232"/>
      <c r="I34" s="232"/>
      <c r="J34" s="232"/>
      <c r="K34" s="233"/>
    </row>
    <row r="35" spans="1:11" ht="14.25">
      <c r="A35" s="234" t="s">
        <v>115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4.25">
      <c r="A36" s="235" t="s">
        <v>323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>
      <c r="A37" s="238" t="s">
        <v>324</v>
      </c>
      <c r="B37" s="239"/>
      <c r="C37" s="239"/>
      <c r="D37" s="239"/>
      <c r="E37" s="239"/>
      <c r="F37" s="239"/>
      <c r="G37" s="239"/>
      <c r="H37" s="239"/>
      <c r="I37" s="239"/>
      <c r="J37" s="239"/>
      <c r="K37" s="197"/>
    </row>
    <row r="38" spans="1:11" ht="14.25">
      <c r="A38" s="238" t="s">
        <v>325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197"/>
    </row>
    <row r="39" spans="1:11" ht="14.25">
      <c r="A39" s="238" t="s">
        <v>326</v>
      </c>
      <c r="B39" s="239"/>
      <c r="C39" s="239"/>
      <c r="D39" s="239"/>
      <c r="E39" s="239"/>
      <c r="F39" s="239"/>
      <c r="G39" s="239"/>
      <c r="H39" s="239"/>
      <c r="I39" s="239"/>
      <c r="J39" s="239"/>
      <c r="K39" s="197"/>
    </row>
    <row r="40" spans="1:11" ht="14.25">
      <c r="A40" s="238" t="s">
        <v>327</v>
      </c>
      <c r="B40" s="239"/>
      <c r="C40" s="239"/>
      <c r="D40" s="239"/>
      <c r="E40" s="239"/>
      <c r="F40" s="239"/>
      <c r="G40" s="239"/>
      <c r="H40" s="239"/>
      <c r="I40" s="239"/>
      <c r="J40" s="239"/>
      <c r="K40" s="197"/>
    </row>
    <row r="41" spans="1:11" ht="14.25">
      <c r="A41" s="238" t="s">
        <v>328</v>
      </c>
      <c r="B41" s="239"/>
      <c r="C41" s="239"/>
      <c r="D41" s="239"/>
      <c r="E41" s="239"/>
      <c r="F41" s="239"/>
      <c r="G41" s="239"/>
      <c r="H41" s="239"/>
      <c r="I41" s="239"/>
      <c r="J41" s="239"/>
      <c r="K41" s="197"/>
    </row>
    <row r="42" spans="1:11" ht="14.25">
      <c r="A42" s="240"/>
      <c r="B42" s="239"/>
      <c r="C42" s="239"/>
      <c r="D42" s="239"/>
      <c r="E42" s="239"/>
      <c r="F42" s="239"/>
      <c r="G42" s="239"/>
      <c r="H42" s="239"/>
      <c r="I42" s="239"/>
      <c r="J42" s="239"/>
      <c r="K42" s="197"/>
    </row>
    <row r="43" spans="1:11" ht="14.25">
      <c r="A43" s="241" t="s">
        <v>116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4.25">
      <c r="A44" s="207" t="s">
        <v>117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>
      <c r="A45" s="108" t="s">
        <v>118</v>
      </c>
      <c r="B45" s="105" t="s">
        <v>85</v>
      </c>
      <c r="C45" s="105" t="s">
        <v>86</v>
      </c>
      <c r="D45" s="105" t="s">
        <v>78</v>
      </c>
      <c r="E45" s="110" t="s">
        <v>119</v>
      </c>
      <c r="F45" s="105" t="s">
        <v>85</v>
      </c>
      <c r="G45" s="105" t="s">
        <v>86</v>
      </c>
      <c r="H45" s="105" t="s">
        <v>78</v>
      </c>
      <c r="I45" s="110" t="s">
        <v>120</v>
      </c>
      <c r="J45" s="105" t="s">
        <v>85</v>
      </c>
      <c r="K45" s="120" t="s">
        <v>86</v>
      </c>
    </row>
    <row r="46" spans="1:11" ht="14.25">
      <c r="A46" s="77" t="s">
        <v>77</v>
      </c>
      <c r="B46" s="80" t="s">
        <v>85</v>
      </c>
      <c r="C46" s="80" t="s">
        <v>86</v>
      </c>
      <c r="D46" s="80" t="s">
        <v>78</v>
      </c>
      <c r="E46" s="84" t="s">
        <v>84</v>
      </c>
      <c r="F46" s="80" t="s">
        <v>85</v>
      </c>
      <c r="G46" s="80" t="s">
        <v>86</v>
      </c>
      <c r="H46" s="80" t="s">
        <v>78</v>
      </c>
      <c r="I46" s="84" t="s">
        <v>95</v>
      </c>
      <c r="J46" s="80" t="s">
        <v>85</v>
      </c>
      <c r="K46" s="85" t="s">
        <v>86</v>
      </c>
    </row>
    <row r="47" spans="1:11" ht="14.25">
      <c r="A47" s="200" t="s">
        <v>88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4.25">
      <c r="A48" s="234" t="s">
        <v>121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4.25">
      <c r="A49" s="244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4.25">
      <c r="A50" s="115" t="s">
        <v>122</v>
      </c>
      <c r="B50" s="245" t="s">
        <v>123</v>
      </c>
      <c r="C50" s="245"/>
      <c r="D50" s="116" t="s">
        <v>124</v>
      </c>
      <c r="E50" s="169" t="s">
        <v>330</v>
      </c>
      <c r="F50" s="117" t="s">
        <v>125</v>
      </c>
      <c r="G50" s="118">
        <v>44980</v>
      </c>
      <c r="H50" s="246" t="s">
        <v>126</v>
      </c>
      <c r="I50" s="247"/>
      <c r="J50" s="248" t="s">
        <v>331</v>
      </c>
      <c r="K50" s="249"/>
    </row>
    <row r="51" spans="1:11" ht="14.25">
      <c r="A51" s="234" t="s">
        <v>127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4.2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4.25">
      <c r="A53" s="115" t="s">
        <v>122</v>
      </c>
      <c r="B53" s="245" t="s">
        <v>123</v>
      </c>
      <c r="C53" s="245"/>
      <c r="D53" s="116" t="s">
        <v>124</v>
      </c>
      <c r="E53" s="119"/>
      <c r="F53" s="117" t="s">
        <v>128</v>
      </c>
      <c r="G53" s="118"/>
      <c r="H53" s="246" t="s">
        <v>126</v>
      </c>
      <c r="I53" s="247"/>
      <c r="J53" s="253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31" customWidth="1"/>
    <col min="2" max="7" width="9.375" style="31" customWidth="1"/>
    <col min="8" max="8" width="1.375" style="31" customWidth="1"/>
    <col min="9" max="9" width="16.5" style="31" customWidth="1"/>
    <col min="10" max="10" width="17" style="31" customWidth="1"/>
    <col min="11" max="11" width="18.5" style="31" customWidth="1"/>
    <col min="12" max="12" width="16.625" style="31" customWidth="1"/>
    <col min="13" max="13" width="14.125" style="31" customWidth="1"/>
    <col min="14" max="14" width="16.375" style="31" customWidth="1"/>
    <col min="15" max="16384" width="9" style="31"/>
  </cols>
  <sheetData>
    <row r="1" spans="1:14" ht="23.25" customHeight="1">
      <c r="A1" s="254" t="s">
        <v>129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0" t="s">
        <v>56</v>
      </c>
      <c r="B2" s="256" t="s">
        <v>270</v>
      </c>
      <c r="C2" s="257"/>
      <c r="D2" s="21" t="s">
        <v>61</v>
      </c>
      <c r="E2" s="256" t="s">
        <v>271</v>
      </c>
      <c r="F2" s="257"/>
      <c r="G2" s="257"/>
      <c r="H2" s="263"/>
      <c r="I2" s="33" t="s">
        <v>52</v>
      </c>
      <c r="J2" s="256" t="s">
        <v>269</v>
      </c>
      <c r="K2" s="257"/>
      <c r="L2" s="257"/>
      <c r="M2" s="257"/>
      <c r="N2" s="258"/>
    </row>
    <row r="3" spans="1:14" ht="29.1" customHeight="1">
      <c r="A3" s="261" t="s">
        <v>307</v>
      </c>
      <c r="B3" s="259" t="s">
        <v>130</v>
      </c>
      <c r="C3" s="259"/>
      <c r="D3" s="259"/>
      <c r="E3" s="259"/>
      <c r="F3" s="259"/>
      <c r="G3" s="259"/>
      <c r="H3" s="264"/>
      <c r="I3" s="259" t="s">
        <v>131</v>
      </c>
      <c r="J3" s="259"/>
      <c r="K3" s="259"/>
      <c r="L3" s="259"/>
      <c r="M3" s="259"/>
      <c r="N3" s="260"/>
    </row>
    <row r="4" spans="1:14" ht="29.1" customHeight="1">
      <c r="A4" s="262"/>
      <c r="B4" s="146" t="s">
        <v>102</v>
      </c>
      <c r="C4" s="147" t="s">
        <v>103</v>
      </c>
      <c r="D4" s="146" t="s">
        <v>104</v>
      </c>
      <c r="E4" s="146" t="s">
        <v>105</v>
      </c>
      <c r="F4" s="146" t="s">
        <v>106</v>
      </c>
      <c r="G4" s="146" t="s">
        <v>107</v>
      </c>
      <c r="H4" s="264"/>
      <c r="I4" s="34"/>
      <c r="J4" s="34"/>
      <c r="K4" s="164" t="s">
        <v>308</v>
      </c>
      <c r="L4" s="34"/>
      <c r="M4" s="34"/>
      <c r="N4" s="35"/>
    </row>
    <row r="5" spans="1:14" ht="29.1" customHeight="1">
      <c r="A5" s="262"/>
      <c r="B5" s="146" t="s">
        <v>274</v>
      </c>
      <c r="C5" s="147" t="s">
        <v>275</v>
      </c>
      <c r="D5" s="148" t="s">
        <v>276</v>
      </c>
      <c r="E5" s="148" t="s">
        <v>277</v>
      </c>
      <c r="F5" s="148" t="s">
        <v>278</v>
      </c>
      <c r="G5" s="148" t="s">
        <v>279</v>
      </c>
      <c r="H5" s="264"/>
      <c r="I5" s="36"/>
      <c r="J5" s="36"/>
      <c r="K5" s="165" t="s">
        <v>309</v>
      </c>
      <c r="L5" s="36"/>
      <c r="M5" s="36"/>
      <c r="N5" s="37"/>
    </row>
    <row r="6" spans="1:14" ht="20.25" customHeight="1">
      <c r="A6" s="149" t="s">
        <v>280</v>
      </c>
      <c r="B6" s="150">
        <f>C6-2</f>
        <v>54.5</v>
      </c>
      <c r="C6" s="147">
        <v>56.5</v>
      </c>
      <c r="D6" s="150">
        <f>C6+2</f>
        <v>58.5</v>
      </c>
      <c r="E6" s="150">
        <f>D6+2</f>
        <v>60.5</v>
      </c>
      <c r="F6" s="150">
        <f>E6+1</f>
        <v>61.5</v>
      </c>
      <c r="G6" s="22"/>
      <c r="H6" s="264"/>
      <c r="I6" s="38"/>
      <c r="J6" s="38"/>
      <c r="K6" s="166" t="s">
        <v>310</v>
      </c>
      <c r="L6" s="38"/>
      <c r="M6" s="38"/>
      <c r="N6" s="39"/>
    </row>
    <row r="7" spans="1:14" ht="20.25" customHeight="1">
      <c r="A7" s="149" t="s">
        <v>281</v>
      </c>
      <c r="B7" s="150">
        <f>C7-4</f>
        <v>94</v>
      </c>
      <c r="C7" s="147">
        <v>98</v>
      </c>
      <c r="D7" s="150">
        <f t="shared" ref="D7" si="0">C7+4</f>
        <v>102</v>
      </c>
      <c r="E7" s="150">
        <f>D7+4</f>
        <v>106</v>
      </c>
      <c r="F7" s="150">
        <f t="shared" ref="F7" si="1">E7+6</f>
        <v>112</v>
      </c>
      <c r="G7" s="22"/>
      <c r="H7" s="264"/>
      <c r="I7" s="28"/>
      <c r="J7" s="28"/>
      <c r="K7" s="168" t="s">
        <v>311</v>
      </c>
      <c r="L7" s="28"/>
      <c r="M7" s="40"/>
      <c r="N7" s="94"/>
    </row>
    <row r="8" spans="1:14" ht="20.25" customHeight="1">
      <c r="A8" s="161" t="s">
        <v>282</v>
      </c>
      <c r="B8" s="162">
        <f>C8-4</f>
        <v>94</v>
      </c>
      <c r="C8" s="163">
        <v>98</v>
      </c>
      <c r="D8" s="162">
        <f>C8+4</f>
        <v>102</v>
      </c>
      <c r="E8" s="162">
        <f>D8+5</f>
        <v>107</v>
      </c>
      <c r="F8" s="162">
        <f>E8+6</f>
        <v>113</v>
      </c>
      <c r="G8" s="22"/>
      <c r="H8" s="264"/>
      <c r="I8" s="28"/>
      <c r="J8" s="28"/>
      <c r="K8" s="168" t="s">
        <v>312</v>
      </c>
      <c r="L8" s="28"/>
      <c r="M8" s="40"/>
      <c r="N8" s="94"/>
    </row>
    <row r="9" spans="1:14" ht="20.25" customHeight="1">
      <c r="A9" s="149" t="s">
        <v>283</v>
      </c>
      <c r="B9" s="150">
        <f>C9-1</f>
        <v>47</v>
      </c>
      <c r="C9" s="147">
        <v>48</v>
      </c>
      <c r="D9" s="150">
        <f t="shared" ref="D9" si="2">C9+1</f>
        <v>49</v>
      </c>
      <c r="E9" s="150">
        <f>D9+1</f>
        <v>50</v>
      </c>
      <c r="F9" s="150">
        <f t="shared" ref="F9" si="3">E9+1.2</f>
        <v>51.2</v>
      </c>
      <c r="G9" s="22"/>
      <c r="H9" s="264"/>
      <c r="I9" s="38"/>
      <c r="J9" s="38"/>
      <c r="K9" s="166" t="s">
        <v>313</v>
      </c>
      <c r="L9" s="38"/>
      <c r="M9" s="42"/>
      <c r="N9" s="43"/>
    </row>
    <row r="10" spans="1:14" ht="20.25" customHeight="1">
      <c r="A10" s="149" t="s">
        <v>284</v>
      </c>
      <c r="B10" s="150">
        <f>C10-0.5</f>
        <v>18</v>
      </c>
      <c r="C10" s="147">
        <v>18.5</v>
      </c>
      <c r="D10" s="150">
        <f t="shared" ref="D10" si="4">C10+0.5</f>
        <v>19</v>
      </c>
      <c r="E10" s="150">
        <f>D10+0.5</f>
        <v>19.5</v>
      </c>
      <c r="F10" s="150">
        <f>E10+0.5</f>
        <v>20</v>
      </c>
      <c r="G10" s="22"/>
      <c r="H10" s="264"/>
      <c r="I10" s="28"/>
      <c r="J10" s="28"/>
      <c r="K10" s="167" t="s">
        <v>313</v>
      </c>
      <c r="L10" s="28"/>
      <c r="M10" s="40"/>
      <c r="N10" s="95"/>
    </row>
    <row r="11" spans="1:14" ht="20.25" customHeight="1">
      <c r="A11" s="149" t="s">
        <v>285</v>
      </c>
      <c r="B11" s="150">
        <f>C11-0.7</f>
        <v>17.8</v>
      </c>
      <c r="C11" s="147">
        <v>18.5</v>
      </c>
      <c r="D11" s="150">
        <f>C11+0.7</f>
        <v>19.2</v>
      </c>
      <c r="E11" s="150">
        <f>D11+0.7</f>
        <v>19.899999999999999</v>
      </c>
      <c r="F11" s="150">
        <f>E11+0.95</f>
        <v>20.849999999999998</v>
      </c>
      <c r="G11" s="22"/>
      <c r="H11" s="264"/>
      <c r="I11" s="28"/>
      <c r="J11" s="28"/>
      <c r="K11" s="167" t="s">
        <v>314</v>
      </c>
      <c r="L11" s="28"/>
      <c r="M11" s="40"/>
      <c r="N11" s="94"/>
    </row>
    <row r="12" spans="1:14" ht="20.25" customHeight="1">
      <c r="A12" s="149" t="s">
        <v>286</v>
      </c>
      <c r="B12" s="149">
        <f>C12-0.8</f>
        <v>15.7</v>
      </c>
      <c r="C12" s="147">
        <v>16.5</v>
      </c>
      <c r="D12" s="149">
        <f>C12+0.8</f>
        <v>17.3</v>
      </c>
      <c r="E12" s="149">
        <f>D12+0.8</f>
        <v>18.100000000000001</v>
      </c>
      <c r="F12" s="149">
        <f>E12+1.1</f>
        <v>19.200000000000003</v>
      </c>
      <c r="G12" s="22"/>
      <c r="H12" s="264"/>
      <c r="I12" s="28"/>
      <c r="J12" s="28"/>
      <c r="K12" s="167" t="s">
        <v>315</v>
      </c>
      <c r="L12" s="28"/>
      <c r="M12" s="40"/>
      <c r="N12" s="94"/>
    </row>
    <row r="13" spans="1:14" ht="20.25" customHeight="1">
      <c r="A13" s="23"/>
      <c r="B13" s="24"/>
      <c r="C13" s="25"/>
      <c r="D13" s="26"/>
      <c r="E13" s="25"/>
      <c r="F13" s="25"/>
      <c r="G13" s="25"/>
      <c r="H13" s="264"/>
      <c r="I13" s="28"/>
      <c r="J13" s="28"/>
      <c r="K13" s="28"/>
      <c r="L13" s="28"/>
      <c r="M13" s="40"/>
      <c r="N13" s="41"/>
    </row>
    <row r="14" spans="1:14" ht="20.25" customHeight="1">
      <c r="A14" s="160" t="s">
        <v>306</v>
      </c>
      <c r="B14" s="151" t="s">
        <v>287</v>
      </c>
      <c r="C14" s="152" t="s">
        <v>288</v>
      </c>
      <c r="D14" s="151" t="s">
        <v>289</v>
      </c>
      <c r="E14" s="151" t="s">
        <v>290</v>
      </c>
      <c r="F14" s="153" t="s">
        <v>291</v>
      </c>
      <c r="G14" s="146" t="s">
        <v>292</v>
      </c>
      <c r="H14" s="264"/>
      <c r="I14" s="28"/>
      <c r="J14" s="28"/>
      <c r="K14" s="28"/>
      <c r="L14" s="28"/>
      <c r="M14" s="40"/>
      <c r="N14" s="96"/>
    </row>
    <row r="15" spans="1:14" ht="20.25" customHeight="1">
      <c r="A15" s="23"/>
      <c r="B15" s="154" t="s">
        <v>293</v>
      </c>
      <c r="C15" s="155" t="s">
        <v>294</v>
      </c>
      <c r="D15" s="156" t="s">
        <v>295</v>
      </c>
      <c r="E15" s="154" t="s">
        <v>296</v>
      </c>
      <c r="F15" s="154" t="s">
        <v>297</v>
      </c>
      <c r="G15" s="154" t="s">
        <v>298</v>
      </c>
      <c r="H15" s="264"/>
      <c r="I15" s="28"/>
      <c r="J15" s="28"/>
      <c r="K15" s="28"/>
      <c r="L15" s="28"/>
      <c r="M15" s="40"/>
      <c r="N15" s="96"/>
    </row>
    <row r="16" spans="1:14" ht="20.25" customHeight="1">
      <c r="A16" s="157" t="s">
        <v>299</v>
      </c>
      <c r="B16" s="149">
        <f>C16-1.5</f>
        <v>62.5</v>
      </c>
      <c r="C16" s="158">
        <v>64</v>
      </c>
      <c r="D16" s="149">
        <f>C16+1.5</f>
        <v>65.5</v>
      </c>
      <c r="E16" s="149">
        <f t="shared" ref="E16:F16" si="5">D16+1.5</f>
        <v>67</v>
      </c>
      <c r="F16" s="149">
        <f t="shared" si="5"/>
        <v>68.5</v>
      </c>
      <c r="G16" s="25"/>
      <c r="H16" s="264"/>
      <c r="I16" s="28"/>
      <c r="J16" s="28"/>
      <c r="K16" s="167" t="s">
        <v>316</v>
      </c>
      <c r="L16" s="28"/>
      <c r="M16" s="40"/>
      <c r="N16" s="96"/>
    </row>
    <row r="17" spans="1:14" ht="20.25" customHeight="1">
      <c r="A17" s="157" t="s">
        <v>300</v>
      </c>
      <c r="B17" s="149">
        <f>C17-4</f>
        <v>64</v>
      </c>
      <c r="C17" s="158">
        <v>68</v>
      </c>
      <c r="D17" s="149">
        <f>C17+4</f>
        <v>72</v>
      </c>
      <c r="E17" s="149">
        <f t="shared" ref="E17" si="6">D17+5</f>
        <v>77</v>
      </c>
      <c r="F17" s="159">
        <f>E17+6</f>
        <v>83</v>
      </c>
      <c r="G17" s="25"/>
      <c r="H17" s="264"/>
      <c r="I17" s="28"/>
      <c r="J17" s="28"/>
      <c r="K17" s="168" t="s">
        <v>317</v>
      </c>
      <c r="L17" s="28"/>
      <c r="M17" s="40"/>
      <c r="N17" s="96"/>
    </row>
    <row r="18" spans="1:14" ht="20.25" customHeight="1">
      <c r="A18" s="157" t="s">
        <v>301</v>
      </c>
      <c r="B18" s="149">
        <f>C18-4</f>
        <v>98</v>
      </c>
      <c r="C18" s="158">
        <v>102</v>
      </c>
      <c r="D18" s="149">
        <f>C18+4</f>
        <v>106</v>
      </c>
      <c r="E18" s="149">
        <f>D18+5</f>
        <v>111</v>
      </c>
      <c r="F18" s="159">
        <f>E18+5</f>
        <v>116</v>
      </c>
      <c r="G18" s="25"/>
      <c r="H18" s="264"/>
      <c r="I18" s="28"/>
      <c r="J18" s="28"/>
      <c r="K18" s="167" t="s">
        <v>313</v>
      </c>
      <c r="L18" s="28"/>
      <c r="M18" s="40"/>
      <c r="N18" s="96"/>
    </row>
    <row r="19" spans="1:14" ht="20.25" customHeight="1">
      <c r="A19" s="157" t="s">
        <v>302</v>
      </c>
      <c r="B19" s="149">
        <f>C19-1.15</f>
        <v>30.150000000000002</v>
      </c>
      <c r="C19" s="158">
        <v>31.3</v>
      </c>
      <c r="D19" s="149">
        <f>C19+1.3</f>
        <v>32.6</v>
      </c>
      <c r="E19" s="149">
        <f t="shared" ref="E19:F19" si="7">D19+1.3</f>
        <v>33.9</v>
      </c>
      <c r="F19" s="149">
        <f t="shared" si="7"/>
        <v>35.199999999999996</v>
      </c>
      <c r="G19" s="25"/>
      <c r="H19" s="264"/>
      <c r="I19" s="28"/>
      <c r="J19" s="28"/>
      <c r="K19" s="167" t="s">
        <v>318</v>
      </c>
      <c r="L19" s="28"/>
      <c r="M19" s="40"/>
      <c r="N19" s="96"/>
    </row>
    <row r="20" spans="1:14" ht="20.25" customHeight="1">
      <c r="A20" s="157" t="s">
        <v>303</v>
      </c>
      <c r="B20" s="149">
        <f>C20-0.5</f>
        <v>16</v>
      </c>
      <c r="C20" s="158">
        <v>16.5</v>
      </c>
      <c r="D20" s="149">
        <f t="shared" ref="D20:E20" si="8">C20+0.5</f>
        <v>17</v>
      </c>
      <c r="E20" s="149">
        <f t="shared" si="8"/>
        <v>17.5</v>
      </c>
      <c r="F20" s="159">
        <f>E20+0.7</f>
        <v>18.2</v>
      </c>
      <c r="G20" s="25"/>
      <c r="H20" s="264"/>
      <c r="I20" s="28"/>
      <c r="J20" s="28"/>
      <c r="K20" s="168" t="s">
        <v>319</v>
      </c>
      <c r="L20" s="28"/>
      <c r="M20" s="40"/>
      <c r="N20" s="96"/>
    </row>
    <row r="21" spans="1:14" ht="20.25" customHeight="1">
      <c r="A21" s="157" t="s">
        <v>304</v>
      </c>
      <c r="B21" s="149">
        <f>C21-0.6</f>
        <v>28.9</v>
      </c>
      <c r="C21" s="158">
        <v>29.5</v>
      </c>
      <c r="D21" s="149">
        <f>C21+0.6</f>
        <v>30.1</v>
      </c>
      <c r="E21" s="149">
        <f>D21+0.7</f>
        <v>30.8</v>
      </c>
      <c r="F21" s="159">
        <f>E21+0.6</f>
        <v>31.400000000000002</v>
      </c>
      <c r="G21" s="25"/>
      <c r="H21" s="264"/>
      <c r="I21" s="28"/>
      <c r="J21" s="28"/>
      <c r="K21" s="167" t="s">
        <v>320</v>
      </c>
      <c r="L21" s="28"/>
      <c r="M21" s="40"/>
      <c r="N21" s="96"/>
    </row>
    <row r="22" spans="1:14" ht="20.25" customHeight="1">
      <c r="A22" s="157" t="s">
        <v>305</v>
      </c>
      <c r="B22" s="149">
        <f>C22-0.9</f>
        <v>36.9</v>
      </c>
      <c r="C22" s="158">
        <v>37.799999999999997</v>
      </c>
      <c r="D22" s="149">
        <f>C22+1.1</f>
        <v>38.9</v>
      </c>
      <c r="E22" s="149">
        <f>D22+1.1</f>
        <v>40</v>
      </c>
      <c r="F22" s="159">
        <f>E22+1.1</f>
        <v>41.1</v>
      </c>
      <c r="G22" s="25"/>
      <c r="H22" s="264"/>
      <c r="I22" s="28"/>
      <c r="J22" s="28"/>
      <c r="K22" s="167" t="s">
        <v>321</v>
      </c>
      <c r="L22" s="28"/>
      <c r="M22" s="40"/>
      <c r="N22" s="96"/>
    </row>
    <row r="23" spans="1:14" ht="9" customHeight="1">
      <c r="A23" s="23"/>
      <c r="B23" s="24"/>
      <c r="C23" s="25"/>
      <c r="D23" s="26"/>
      <c r="E23" s="25"/>
      <c r="F23" s="25"/>
      <c r="G23" s="25"/>
      <c r="H23" s="264"/>
      <c r="I23" s="28"/>
      <c r="J23" s="28"/>
      <c r="K23" s="167" t="s">
        <v>332</v>
      </c>
      <c r="L23" s="28"/>
      <c r="M23" s="40"/>
      <c r="N23" s="96"/>
    </row>
    <row r="24" spans="1:14" ht="9" customHeight="1">
      <c r="A24" s="23"/>
      <c r="B24" s="24"/>
      <c r="C24" s="25"/>
      <c r="D24" s="26"/>
      <c r="E24" s="25"/>
      <c r="F24" s="25"/>
      <c r="G24" s="25"/>
      <c r="H24" s="264"/>
      <c r="I24" s="28"/>
      <c r="J24" s="28"/>
      <c r="K24" s="28"/>
      <c r="L24" s="28"/>
      <c r="M24" s="40"/>
      <c r="N24" s="96"/>
    </row>
    <row r="25" spans="1:14" ht="9" customHeight="1">
      <c r="A25" s="23"/>
      <c r="B25" s="24"/>
      <c r="C25" s="25"/>
      <c r="D25" s="26"/>
      <c r="E25" s="25"/>
      <c r="F25" s="25"/>
      <c r="G25" s="25"/>
      <c r="H25" s="264"/>
      <c r="I25" s="28"/>
      <c r="J25" s="28"/>
      <c r="K25" s="28"/>
      <c r="L25" s="28"/>
      <c r="M25" s="40"/>
      <c r="N25" s="96"/>
    </row>
    <row r="26" spans="1:14" ht="9" customHeight="1">
      <c r="A26" s="27"/>
      <c r="B26" s="28"/>
      <c r="C26" s="29"/>
      <c r="D26" s="29"/>
      <c r="E26" s="29"/>
      <c r="F26" s="29"/>
      <c r="G26" s="28"/>
      <c r="H26" s="264"/>
      <c r="I26" s="28"/>
      <c r="J26" s="28"/>
      <c r="K26" s="28"/>
      <c r="L26" s="28"/>
      <c r="M26" s="40"/>
      <c r="N26" s="96"/>
    </row>
    <row r="27" spans="1:14" ht="9" customHeight="1">
      <c r="A27" s="87"/>
      <c r="B27" s="88"/>
      <c r="C27" s="89"/>
      <c r="D27" s="89"/>
      <c r="E27" s="90"/>
      <c r="F27" s="90"/>
      <c r="G27" s="88"/>
      <c r="H27" s="265"/>
      <c r="I27" s="97"/>
      <c r="J27" s="98"/>
      <c r="K27" s="99"/>
      <c r="L27" s="100"/>
      <c r="M27" s="100"/>
      <c r="N27" s="101"/>
    </row>
    <row r="28" spans="1:14" ht="14.25">
      <c r="A28" s="91" t="s">
        <v>114</v>
      </c>
      <c r="B28" s="92"/>
      <c r="C28" s="92"/>
      <c r="D28" s="93"/>
      <c r="E28" s="93"/>
      <c r="F28" s="93"/>
      <c r="G28" s="93"/>
      <c r="H28" s="32"/>
      <c r="I28" s="32"/>
      <c r="J28" s="32"/>
      <c r="K28" s="32"/>
      <c r="L28" s="32"/>
      <c r="M28" s="32"/>
      <c r="N28" s="32"/>
    </row>
    <row r="29" spans="1:14" ht="14.25">
      <c r="A29" s="31" t="s">
        <v>132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4.25">
      <c r="A30" s="32"/>
      <c r="B30" s="32"/>
      <c r="C30" s="32"/>
      <c r="D30" s="32"/>
      <c r="E30" s="32"/>
      <c r="F30" s="32"/>
      <c r="G30" s="32"/>
      <c r="H30" s="32"/>
      <c r="I30" s="30" t="s">
        <v>133</v>
      </c>
      <c r="J30" s="44">
        <v>44980</v>
      </c>
      <c r="K30" s="30" t="s">
        <v>134</v>
      </c>
      <c r="L30" s="30"/>
      <c r="M30" s="30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41" sqref="N41"/>
    </sheetView>
  </sheetViews>
  <sheetFormatPr defaultColWidth="10.125" defaultRowHeight="14.2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9.1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>
      <c r="A1" s="281" t="s">
        <v>137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>
      <c r="A2" s="46" t="s">
        <v>50</v>
      </c>
      <c r="B2" s="365" t="s">
        <v>333</v>
      </c>
      <c r="C2" s="282"/>
      <c r="D2" s="47" t="s">
        <v>56</v>
      </c>
      <c r="E2" s="366" t="s">
        <v>270</v>
      </c>
      <c r="F2" s="48" t="s">
        <v>138</v>
      </c>
      <c r="G2" s="367" t="s">
        <v>271</v>
      </c>
      <c r="H2" s="283"/>
      <c r="I2" s="65" t="s">
        <v>52</v>
      </c>
      <c r="J2" s="367" t="s">
        <v>269</v>
      </c>
      <c r="K2" s="284"/>
    </row>
    <row r="3" spans="1:11">
      <c r="A3" s="49" t="s">
        <v>67</v>
      </c>
      <c r="B3" s="266">
        <v>1062</v>
      </c>
      <c r="C3" s="266"/>
      <c r="D3" s="51" t="s">
        <v>139</v>
      </c>
      <c r="E3" s="285">
        <v>44985</v>
      </c>
      <c r="F3" s="267"/>
      <c r="G3" s="267"/>
      <c r="H3" s="274" t="s">
        <v>140</v>
      </c>
      <c r="I3" s="274"/>
      <c r="J3" s="274"/>
      <c r="K3" s="275"/>
    </row>
    <row r="4" spans="1:11">
      <c r="A4" s="52" t="s">
        <v>64</v>
      </c>
      <c r="B4" s="53">
        <v>2</v>
      </c>
      <c r="C4" s="53">
        <v>5</v>
      </c>
      <c r="D4" s="54" t="s">
        <v>141</v>
      </c>
      <c r="E4" s="368" t="s">
        <v>334</v>
      </c>
      <c r="F4" s="267"/>
      <c r="G4" s="267"/>
      <c r="H4" s="230" t="s">
        <v>142</v>
      </c>
      <c r="I4" s="230"/>
      <c r="J4" s="63" t="s">
        <v>59</v>
      </c>
      <c r="K4" s="68" t="s">
        <v>60</v>
      </c>
    </row>
    <row r="5" spans="1:11">
      <c r="A5" s="52" t="s">
        <v>143</v>
      </c>
      <c r="B5" s="266">
        <v>1</v>
      </c>
      <c r="C5" s="266"/>
      <c r="D5" s="51" t="s">
        <v>144</v>
      </c>
      <c r="E5" s="51" t="s">
        <v>145</v>
      </c>
      <c r="F5" s="51" t="s">
        <v>146</v>
      </c>
      <c r="G5" s="51" t="s">
        <v>147</v>
      </c>
      <c r="H5" s="230" t="s">
        <v>148</v>
      </c>
      <c r="I5" s="230"/>
      <c r="J5" s="63" t="s">
        <v>59</v>
      </c>
      <c r="K5" s="68" t="s">
        <v>60</v>
      </c>
    </row>
    <row r="6" spans="1:11">
      <c r="A6" s="55" t="s">
        <v>149</v>
      </c>
      <c r="B6" s="286">
        <v>80</v>
      </c>
      <c r="C6" s="286"/>
      <c r="D6" s="56" t="s">
        <v>150</v>
      </c>
      <c r="E6" s="57"/>
      <c r="F6" s="58"/>
      <c r="G6" s="56"/>
      <c r="H6" s="287" t="s">
        <v>151</v>
      </c>
      <c r="I6" s="287"/>
      <c r="J6" s="58" t="s">
        <v>59</v>
      </c>
      <c r="K6" s="69" t="s">
        <v>60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152</v>
      </c>
      <c r="B8" s="48" t="s">
        <v>153</v>
      </c>
      <c r="C8" s="48" t="s">
        <v>154</v>
      </c>
      <c r="D8" s="48" t="s">
        <v>155</v>
      </c>
      <c r="E8" s="48" t="s">
        <v>156</v>
      </c>
      <c r="F8" s="48" t="s">
        <v>157</v>
      </c>
      <c r="G8" s="288"/>
      <c r="H8" s="289"/>
      <c r="I8" s="289"/>
      <c r="J8" s="289"/>
      <c r="K8" s="290"/>
    </row>
    <row r="9" spans="1:11">
      <c r="A9" s="229" t="s">
        <v>158</v>
      </c>
      <c r="B9" s="230"/>
      <c r="C9" s="63" t="s">
        <v>59</v>
      </c>
      <c r="D9" s="63" t="s">
        <v>60</v>
      </c>
      <c r="E9" s="51" t="s">
        <v>159</v>
      </c>
      <c r="F9" s="64" t="s">
        <v>160</v>
      </c>
      <c r="G9" s="291"/>
      <c r="H9" s="292"/>
      <c r="I9" s="292"/>
      <c r="J9" s="292"/>
      <c r="K9" s="293"/>
    </row>
    <row r="10" spans="1:11">
      <c r="A10" s="229" t="s">
        <v>161</v>
      </c>
      <c r="B10" s="230"/>
      <c r="C10" s="63" t="s">
        <v>59</v>
      </c>
      <c r="D10" s="63" t="s">
        <v>60</v>
      </c>
      <c r="E10" s="51" t="s">
        <v>162</v>
      </c>
      <c r="F10" s="64" t="s">
        <v>163</v>
      </c>
      <c r="G10" s="291" t="s">
        <v>164</v>
      </c>
      <c r="H10" s="292"/>
      <c r="I10" s="292"/>
      <c r="J10" s="292"/>
      <c r="K10" s="293"/>
    </row>
    <row r="11" spans="1:11">
      <c r="A11" s="277" t="s">
        <v>136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49" t="s">
        <v>79</v>
      </c>
      <c r="B12" s="63" t="s">
        <v>75</v>
      </c>
      <c r="C12" s="63" t="s">
        <v>76</v>
      </c>
      <c r="D12" s="64"/>
      <c r="E12" s="51" t="s">
        <v>77</v>
      </c>
      <c r="F12" s="63" t="s">
        <v>75</v>
      </c>
      <c r="G12" s="63" t="s">
        <v>76</v>
      </c>
      <c r="H12" s="63"/>
      <c r="I12" s="51" t="s">
        <v>165</v>
      </c>
      <c r="J12" s="63" t="s">
        <v>75</v>
      </c>
      <c r="K12" s="68" t="s">
        <v>76</v>
      </c>
    </row>
    <row r="13" spans="1:11">
      <c r="A13" s="49" t="s">
        <v>82</v>
      </c>
      <c r="B13" s="63" t="s">
        <v>75</v>
      </c>
      <c r="C13" s="63" t="s">
        <v>76</v>
      </c>
      <c r="D13" s="64"/>
      <c r="E13" s="51" t="s">
        <v>87</v>
      </c>
      <c r="F13" s="63" t="s">
        <v>75</v>
      </c>
      <c r="G13" s="63" t="s">
        <v>76</v>
      </c>
      <c r="H13" s="63"/>
      <c r="I13" s="51" t="s">
        <v>166</v>
      </c>
      <c r="J13" s="63" t="s">
        <v>75</v>
      </c>
      <c r="K13" s="68" t="s">
        <v>76</v>
      </c>
    </row>
    <row r="14" spans="1:11">
      <c r="A14" s="55" t="s">
        <v>167</v>
      </c>
      <c r="B14" s="58" t="s">
        <v>75</v>
      </c>
      <c r="C14" s="58" t="s">
        <v>76</v>
      </c>
      <c r="D14" s="57"/>
      <c r="E14" s="56" t="s">
        <v>168</v>
      </c>
      <c r="F14" s="58" t="s">
        <v>75</v>
      </c>
      <c r="G14" s="58" t="s">
        <v>76</v>
      </c>
      <c r="H14" s="58"/>
      <c r="I14" s="56" t="s">
        <v>169</v>
      </c>
      <c r="J14" s="58" t="s">
        <v>75</v>
      </c>
      <c r="K14" s="69" t="s">
        <v>76</v>
      </c>
    </row>
    <row r="15" spans="1:11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>
      <c r="A16" s="273" t="s">
        <v>170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>
      <c r="A17" s="229" t="s">
        <v>171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76"/>
    </row>
    <row r="18" spans="1:11">
      <c r="A18" s="229" t="s">
        <v>335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76"/>
    </row>
    <row r="19" spans="1:11">
      <c r="A19" s="294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97"/>
    </row>
    <row r="21" spans="1:11">
      <c r="A21" s="270"/>
      <c r="B21" s="271"/>
      <c r="C21" s="271"/>
      <c r="D21" s="271"/>
      <c r="E21" s="271"/>
      <c r="F21" s="271"/>
      <c r="G21" s="271"/>
      <c r="H21" s="271"/>
      <c r="I21" s="271"/>
      <c r="J21" s="271"/>
      <c r="K21" s="297"/>
    </row>
    <row r="22" spans="1:11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97"/>
    </row>
    <row r="23" spans="1:11">
      <c r="A23" s="298"/>
      <c r="B23" s="299"/>
      <c r="C23" s="299"/>
      <c r="D23" s="299"/>
      <c r="E23" s="299"/>
      <c r="F23" s="299"/>
      <c r="G23" s="299"/>
      <c r="H23" s="299"/>
      <c r="I23" s="299"/>
      <c r="J23" s="299"/>
      <c r="K23" s="300"/>
    </row>
    <row r="24" spans="1:11">
      <c r="A24" s="229" t="s">
        <v>113</v>
      </c>
      <c r="B24" s="230"/>
      <c r="C24" s="63" t="s">
        <v>59</v>
      </c>
      <c r="D24" s="63" t="s">
        <v>60</v>
      </c>
      <c r="E24" s="274"/>
      <c r="F24" s="274"/>
      <c r="G24" s="274"/>
      <c r="H24" s="274"/>
      <c r="I24" s="274"/>
      <c r="J24" s="274"/>
      <c r="K24" s="275"/>
    </row>
    <row r="25" spans="1:11">
      <c r="A25" s="66" t="s">
        <v>172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>
      <c r="A27" s="304" t="s">
        <v>173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6"/>
    </row>
    <row r="28" spans="1:11">
      <c r="A28" s="307" t="s">
        <v>346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9"/>
    </row>
    <row r="29" spans="1:11">
      <c r="A29" s="307" t="s">
        <v>347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>
      <c r="A30" s="307" t="s">
        <v>348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1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23.1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23.1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97"/>
    </row>
    <row r="35" spans="1:11" ht="23.1" customHeight="1">
      <c r="A35" s="310"/>
      <c r="B35" s="271"/>
      <c r="C35" s="271"/>
      <c r="D35" s="271"/>
      <c r="E35" s="271"/>
      <c r="F35" s="271"/>
      <c r="G35" s="271"/>
      <c r="H35" s="271"/>
      <c r="I35" s="271"/>
      <c r="J35" s="271"/>
      <c r="K35" s="297"/>
    </row>
    <row r="36" spans="1:11" ht="23.1" customHeight="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spans="1:11" ht="18.75" customHeight="1">
      <c r="A37" s="314" t="s">
        <v>174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8.75" customHeight="1">
      <c r="A38" s="229" t="s">
        <v>175</v>
      </c>
      <c r="B38" s="230"/>
      <c r="C38" s="230"/>
      <c r="D38" s="274" t="s">
        <v>176</v>
      </c>
      <c r="E38" s="274"/>
      <c r="F38" s="272" t="s">
        <v>177</v>
      </c>
      <c r="G38" s="317"/>
      <c r="H38" s="230" t="s">
        <v>178</v>
      </c>
      <c r="I38" s="230"/>
      <c r="J38" s="230" t="s">
        <v>179</v>
      </c>
      <c r="K38" s="276"/>
    </row>
    <row r="39" spans="1:11" ht="18.75" customHeight="1">
      <c r="A39" s="52" t="s">
        <v>114</v>
      </c>
      <c r="B39" s="230" t="s">
        <v>180</v>
      </c>
      <c r="C39" s="230"/>
      <c r="D39" s="230"/>
      <c r="E39" s="230"/>
      <c r="F39" s="230"/>
      <c r="G39" s="230"/>
      <c r="H39" s="230"/>
      <c r="I39" s="230"/>
      <c r="J39" s="230"/>
      <c r="K39" s="276"/>
    </row>
    <row r="40" spans="1:11" ht="30.95" customHeight="1">
      <c r="A40" s="229" t="s">
        <v>349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76"/>
    </row>
    <row r="41" spans="1:11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76"/>
    </row>
    <row r="42" spans="1:11" ht="32.1" customHeight="1">
      <c r="A42" s="55" t="s">
        <v>122</v>
      </c>
      <c r="B42" s="318" t="s">
        <v>181</v>
      </c>
      <c r="C42" s="318"/>
      <c r="D42" s="56" t="s">
        <v>182</v>
      </c>
      <c r="E42" s="371" t="s">
        <v>330</v>
      </c>
      <c r="F42" s="56" t="s">
        <v>125</v>
      </c>
      <c r="G42" s="67">
        <v>44997</v>
      </c>
      <c r="H42" s="319" t="s">
        <v>126</v>
      </c>
      <c r="I42" s="319"/>
      <c r="J42" s="372" t="s">
        <v>331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zoomScale="90" zoomScaleNormal="90" workbookViewId="0">
      <selection activeCell="J2" sqref="J2:N2"/>
    </sheetView>
  </sheetViews>
  <sheetFormatPr defaultColWidth="9" defaultRowHeight="26.1" customHeight="1"/>
  <cols>
    <col min="1" max="1" width="17.125" style="31" customWidth="1"/>
    <col min="2" max="7" width="9.375" style="31" customWidth="1"/>
    <col min="8" max="8" width="1.375" style="31" customWidth="1"/>
    <col min="9" max="9" width="16.5" style="31" customWidth="1"/>
    <col min="10" max="10" width="17" style="31" customWidth="1"/>
    <col min="11" max="11" width="18.5" style="31" customWidth="1"/>
    <col min="12" max="12" width="16.625" style="31" customWidth="1"/>
    <col min="13" max="13" width="14.125" style="31" customWidth="1"/>
    <col min="14" max="14" width="16.375" style="31" customWidth="1"/>
    <col min="15" max="16384" width="9" style="31"/>
  </cols>
  <sheetData>
    <row r="1" spans="1:14" ht="23.25" customHeight="1" thickBot="1">
      <c r="A1" s="254" t="s">
        <v>129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thickTop="1">
      <c r="A2" s="20" t="s">
        <v>56</v>
      </c>
      <c r="B2" s="256" t="s">
        <v>270</v>
      </c>
      <c r="C2" s="257"/>
      <c r="D2" s="21" t="s">
        <v>61</v>
      </c>
      <c r="E2" s="256" t="s">
        <v>271</v>
      </c>
      <c r="F2" s="257"/>
      <c r="G2" s="257"/>
      <c r="H2" s="263"/>
      <c r="I2" s="33" t="s">
        <v>52</v>
      </c>
      <c r="J2" s="256" t="s">
        <v>269</v>
      </c>
      <c r="K2" s="257"/>
      <c r="L2" s="257"/>
      <c r="M2" s="257"/>
      <c r="N2" s="258"/>
    </row>
    <row r="3" spans="1:14" ht="29.1" customHeight="1">
      <c r="A3" s="353" t="s">
        <v>307</v>
      </c>
      <c r="B3" s="259" t="s">
        <v>130</v>
      </c>
      <c r="C3" s="259"/>
      <c r="D3" s="259"/>
      <c r="E3" s="259"/>
      <c r="F3" s="259"/>
      <c r="G3" s="259"/>
      <c r="H3" s="264"/>
      <c r="I3" s="259" t="s">
        <v>131</v>
      </c>
      <c r="J3" s="259"/>
      <c r="K3" s="259"/>
      <c r="L3" s="259"/>
      <c r="M3" s="259"/>
      <c r="N3" s="260"/>
    </row>
    <row r="4" spans="1:14" ht="29.1" customHeight="1">
      <c r="A4" s="280"/>
      <c r="B4" s="354" t="s">
        <v>102</v>
      </c>
      <c r="C4" s="163" t="s">
        <v>103</v>
      </c>
      <c r="D4" s="354" t="s">
        <v>104</v>
      </c>
      <c r="E4" s="354" t="s">
        <v>105</v>
      </c>
      <c r="F4" s="354" t="s">
        <v>106</v>
      </c>
      <c r="G4" s="354"/>
      <c r="H4" s="264"/>
      <c r="I4" s="354" t="s">
        <v>102</v>
      </c>
      <c r="J4" s="163" t="s">
        <v>103</v>
      </c>
      <c r="K4" s="354" t="s">
        <v>104</v>
      </c>
      <c r="L4" s="354" t="s">
        <v>105</v>
      </c>
      <c r="M4" s="354" t="s">
        <v>106</v>
      </c>
      <c r="N4" s="354" t="s">
        <v>107</v>
      </c>
    </row>
    <row r="5" spans="1:14" ht="29.1" customHeight="1">
      <c r="A5" s="280"/>
      <c r="B5" s="354" t="s">
        <v>274</v>
      </c>
      <c r="C5" s="163" t="s">
        <v>275</v>
      </c>
      <c r="D5" s="355" t="s">
        <v>276</v>
      </c>
      <c r="E5" s="355" t="s">
        <v>277</v>
      </c>
      <c r="F5" s="355" t="s">
        <v>278</v>
      </c>
      <c r="G5" s="355"/>
      <c r="H5" s="264"/>
      <c r="I5" s="165" t="s">
        <v>273</v>
      </c>
      <c r="J5" s="165" t="s">
        <v>272</v>
      </c>
      <c r="K5" s="165" t="s">
        <v>273</v>
      </c>
      <c r="L5" s="165" t="s">
        <v>272</v>
      </c>
      <c r="M5" s="165" t="s">
        <v>272</v>
      </c>
      <c r="N5" s="37"/>
    </row>
    <row r="6" spans="1:14" ht="20.25" customHeight="1">
      <c r="A6" s="161" t="s">
        <v>280</v>
      </c>
      <c r="B6" s="162">
        <f>C6-2</f>
        <v>54.5</v>
      </c>
      <c r="C6" s="163">
        <v>56.5</v>
      </c>
      <c r="D6" s="162">
        <f>C6+2</f>
        <v>58.5</v>
      </c>
      <c r="E6" s="162">
        <f>D6+2</f>
        <v>60.5</v>
      </c>
      <c r="F6" s="162">
        <f>E6+1</f>
        <v>61.5</v>
      </c>
      <c r="G6" s="22"/>
      <c r="H6" s="264"/>
      <c r="I6" s="166" t="s">
        <v>342</v>
      </c>
      <c r="J6" s="166" t="s">
        <v>339</v>
      </c>
      <c r="K6" s="166" t="s">
        <v>310</v>
      </c>
      <c r="L6" s="166" t="s">
        <v>313</v>
      </c>
      <c r="M6" s="166" t="s">
        <v>313</v>
      </c>
      <c r="N6" s="39"/>
    </row>
    <row r="7" spans="1:14" ht="20.25" customHeight="1">
      <c r="A7" s="161" t="s">
        <v>281</v>
      </c>
      <c r="B7" s="162">
        <f>C7-4</f>
        <v>94</v>
      </c>
      <c r="C7" s="163">
        <v>98</v>
      </c>
      <c r="D7" s="162">
        <f t="shared" ref="D7" si="0">C7+4</f>
        <v>102</v>
      </c>
      <c r="E7" s="162">
        <f>D7+4</f>
        <v>106</v>
      </c>
      <c r="F7" s="162">
        <f t="shared" ref="F7" si="1">E7+6</f>
        <v>112</v>
      </c>
      <c r="G7" s="22"/>
      <c r="H7" s="264"/>
      <c r="I7" s="167" t="s">
        <v>313</v>
      </c>
      <c r="J7" s="167" t="s">
        <v>313</v>
      </c>
      <c r="K7" s="167" t="s">
        <v>313</v>
      </c>
      <c r="L7" s="167" t="s">
        <v>313</v>
      </c>
      <c r="M7" s="369" t="s">
        <v>338</v>
      </c>
      <c r="N7" s="94"/>
    </row>
    <row r="8" spans="1:14" ht="20.25" customHeight="1">
      <c r="A8" s="161" t="s">
        <v>282</v>
      </c>
      <c r="B8" s="162">
        <f>C8-4</f>
        <v>94</v>
      </c>
      <c r="C8" s="163">
        <v>98</v>
      </c>
      <c r="D8" s="162">
        <f>C8+4</f>
        <v>102</v>
      </c>
      <c r="E8" s="162">
        <f>D8+5</f>
        <v>107</v>
      </c>
      <c r="F8" s="162">
        <f>E8+6</f>
        <v>113</v>
      </c>
      <c r="G8" s="22"/>
      <c r="H8" s="264"/>
      <c r="I8" s="167" t="s">
        <v>318</v>
      </c>
      <c r="J8" s="167" t="s">
        <v>311</v>
      </c>
      <c r="K8" s="167" t="s">
        <v>313</v>
      </c>
      <c r="L8" s="167" t="s">
        <v>318</v>
      </c>
      <c r="M8" s="369" t="s">
        <v>318</v>
      </c>
      <c r="N8" s="94"/>
    </row>
    <row r="9" spans="1:14" ht="20.25" customHeight="1">
      <c r="A9" s="161" t="s">
        <v>283</v>
      </c>
      <c r="B9" s="162">
        <f>C9-1</f>
        <v>47</v>
      </c>
      <c r="C9" s="163">
        <v>48</v>
      </c>
      <c r="D9" s="162">
        <f t="shared" ref="D9" si="2">C9+1</f>
        <v>49</v>
      </c>
      <c r="E9" s="162">
        <f>D9+1</f>
        <v>50</v>
      </c>
      <c r="F9" s="162">
        <f t="shared" ref="F9" si="3">E9+1.2</f>
        <v>51.2</v>
      </c>
      <c r="G9" s="22"/>
      <c r="H9" s="264"/>
      <c r="I9" s="166" t="s">
        <v>313</v>
      </c>
      <c r="J9" s="166" t="s">
        <v>310</v>
      </c>
      <c r="K9" s="166" t="s">
        <v>336</v>
      </c>
      <c r="L9" s="166" t="s">
        <v>310</v>
      </c>
      <c r="M9" s="370" t="s">
        <v>339</v>
      </c>
      <c r="N9" s="43"/>
    </row>
    <row r="10" spans="1:14" ht="20.25" customHeight="1">
      <c r="A10" s="161" t="s">
        <v>284</v>
      </c>
      <c r="B10" s="162">
        <f>C10-0.5</f>
        <v>18</v>
      </c>
      <c r="C10" s="163">
        <v>18.5</v>
      </c>
      <c r="D10" s="162">
        <f t="shared" ref="D10" si="4">C10+0.5</f>
        <v>19</v>
      </c>
      <c r="E10" s="162">
        <f>D10+0.5</f>
        <v>19.5</v>
      </c>
      <c r="F10" s="162">
        <f>E10+0.5</f>
        <v>20</v>
      </c>
      <c r="G10" s="22"/>
      <c r="H10" s="264"/>
      <c r="I10" s="167" t="s">
        <v>340</v>
      </c>
      <c r="J10" s="167" t="s">
        <v>313</v>
      </c>
      <c r="K10" s="167" t="s">
        <v>313</v>
      </c>
      <c r="L10" s="167" t="s">
        <v>336</v>
      </c>
      <c r="M10" s="369" t="s">
        <v>310</v>
      </c>
      <c r="N10" s="95"/>
    </row>
    <row r="11" spans="1:14" ht="20.25" customHeight="1">
      <c r="A11" s="161" t="s">
        <v>285</v>
      </c>
      <c r="B11" s="162">
        <f>C11-0.7</f>
        <v>17.8</v>
      </c>
      <c r="C11" s="163">
        <v>18.5</v>
      </c>
      <c r="D11" s="162">
        <f>C11+0.7</f>
        <v>19.2</v>
      </c>
      <c r="E11" s="162">
        <f>D11+0.7</f>
        <v>19.899999999999999</v>
      </c>
      <c r="F11" s="162">
        <f>E11+0.95</f>
        <v>20.849999999999998</v>
      </c>
      <c r="G11" s="22"/>
      <c r="H11" s="264"/>
      <c r="I11" s="167" t="s">
        <v>314</v>
      </c>
      <c r="J11" s="167" t="s">
        <v>318</v>
      </c>
      <c r="K11" s="167" t="s">
        <v>337</v>
      </c>
      <c r="L11" s="167" t="s">
        <v>337</v>
      </c>
      <c r="M11" s="369" t="s">
        <v>337</v>
      </c>
      <c r="N11" s="94"/>
    </row>
    <row r="12" spans="1:14" ht="20.25" customHeight="1">
      <c r="A12" s="161" t="s">
        <v>286</v>
      </c>
      <c r="B12" s="161">
        <f>C12-0.8</f>
        <v>15.7</v>
      </c>
      <c r="C12" s="163">
        <v>16.5</v>
      </c>
      <c r="D12" s="161">
        <f>C12+0.8</f>
        <v>17.3</v>
      </c>
      <c r="E12" s="161">
        <f>D12+0.8</f>
        <v>18.100000000000001</v>
      </c>
      <c r="F12" s="161">
        <f>E12+1.1</f>
        <v>19.200000000000003</v>
      </c>
      <c r="G12" s="22"/>
      <c r="H12" s="264"/>
      <c r="I12" s="167" t="s">
        <v>339</v>
      </c>
      <c r="J12" s="167" t="s">
        <v>313</v>
      </c>
      <c r="K12" s="167" t="s">
        <v>313</v>
      </c>
      <c r="L12" s="167" t="s">
        <v>315</v>
      </c>
      <c r="M12" s="369" t="s">
        <v>340</v>
      </c>
      <c r="N12" s="94"/>
    </row>
    <row r="13" spans="1:14" ht="20.25" customHeight="1">
      <c r="A13" s="23"/>
      <c r="B13" s="24"/>
      <c r="C13" s="25"/>
      <c r="D13" s="26"/>
      <c r="E13" s="25"/>
      <c r="F13" s="25"/>
      <c r="G13" s="25"/>
      <c r="H13" s="264"/>
      <c r="I13" s="28"/>
      <c r="J13" s="28"/>
      <c r="K13" s="28"/>
      <c r="L13" s="28"/>
      <c r="M13" s="40"/>
      <c r="N13" s="41"/>
    </row>
    <row r="14" spans="1:14" ht="20.25" customHeight="1">
      <c r="A14" s="356" t="s">
        <v>306</v>
      </c>
      <c r="B14" s="357" t="s">
        <v>287</v>
      </c>
      <c r="C14" s="358" t="s">
        <v>288</v>
      </c>
      <c r="D14" s="357" t="s">
        <v>289</v>
      </c>
      <c r="E14" s="357" t="s">
        <v>290</v>
      </c>
      <c r="F14" s="359" t="s">
        <v>291</v>
      </c>
      <c r="G14" s="354"/>
      <c r="H14" s="264"/>
      <c r="I14" s="28"/>
      <c r="J14" s="28"/>
      <c r="K14" s="28"/>
      <c r="L14" s="28"/>
      <c r="M14" s="40"/>
      <c r="N14" s="96"/>
    </row>
    <row r="15" spans="1:14" ht="20.25" customHeight="1">
      <c r="A15" s="23"/>
      <c r="B15" s="360" t="s">
        <v>293</v>
      </c>
      <c r="C15" s="361" t="s">
        <v>294</v>
      </c>
      <c r="D15" s="360" t="s">
        <v>295</v>
      </c>
      <c r="E15" s="360" t="s">
        <v>296</v>
      </c>
      <c r="F15" s="360" t="s">
        <v>297</v>
      </c>
      <c r="G15" s="360"/>
      <c r="H15" s="264"/>
      <c r="I15" s="28"/>
      <c r="J15" s="28"/>
      <c r="K15" s="28"/>
      <c r="L15" s="28"/>
      <c r="M15" s="40"/>
      <c r="N15" s="96"/>
    </row>
    <row r="16" spans="1:14" ht="20.25" customHeight="1">
      <c r="A16" s="362" t="s">
        <v>299</v>
      </c>
      <c r="B16" s="161">
        <f>C16-1.5</f>
        <v>62.5</v>
      </c>
      <c r="C16" s="363">
        <v>64</v>
      </c>
      <c r="D16" s="161">
        <f>C16+1.5</f>
        <v>65.5</v>
      </c>
      <c r="E16" s="161">
        <f t="shared" ref="E16:F16" si="5">D16+1.5</f>
        <v>67</v>
      </c>
      <c r="F16" s="161">
        <f t="shared" si="5"/>
        <v>68.5</v>
      </c>
      <c r="G16" s="25"/>
      <c r="H16" s="264"/>
      <c r="I16" s="167" t="s">
        <v>342</v>
      </c>
      <c r="J16" s="167" t="s">
        <v>342</v>
      </c>
      <c r="K16" s="167" t="s">
        <v>338</v>
      </c>
      <c r="L16" s="167" t="s">
        <v>313</v>
      </c>
      <c r="M16" s="369" t="s">
        <v>313</v>
      </c>
      <c r="N16" s="96"/>
    </row>
    <row r="17" spans="1:14" ht="20.25" customHeight="1">
      <c r="A17" s="362" t="s">
        <v>300</v>
      </c>
      <c r="B17" s="161">
        <f>C17-4</f>
        <v>64</v>
      </c>
      <c r="C17" s="363">
        <v>68</v>
      </c>
      <c r="D17" s="161">
        <f>C17+4</f>
        <v>72</v>
      </c>
      <c r="E17" s="161">
        <f t="shared" ref="E17" si="6">D17+5</f>
        <v>77</v>
      </c>
      <c r="F17" s="364">
        <f>E17+6</f>
        <v>83</v>
      </c>
      <c r="G17" s="25"/>
      <c r="H17" s="264"/>
      <c r="I17" s="167" t="s">
        <v>313</v>
      </c>
      <c r="J17" s="167" t="s">
        <v>338</v>
      </c>
      <c r="K17" s="167" t="s">
        <v>318</v>
      </c>
      <c r="L17" s="167" t="s">
        <v>313</v>
      </c>
      <c r="M17" s="369" t="s">
        <v>311</v>
      </c>
      <c r="N17" s="96"/>
    </row>
    <row r="18" spans="1:14" ht="20.25" customHeight="1">
      <c r="A18" s="362" t="s">
        <v>301</v>
      </c>
      <c r="B18" s="161">
        <f>C18-4</f>
        <v>98</v>
      </c>
      <c r="C18" s="363">
        <v>102</v>
      </c>
      <c r="D18" s="161">
        <f>C18+4</f>
        <v>106</v>
      </c>
      <c r="E18" s="161">
        <f>D18+5</f>
        <v>111</v>
      </c>
      <c r="F18" s="364">
        <f>E18+5</f>
        <v>116</v>
      </c>
      <c r="G18" s="25"/>
      <c r="H18" s="264"/>
      <c r="I18" s="167" t="s">
        <v>341</v>
      </c>
      <c r="J18" s="167" t="s">
        <v>311</v>
      </c>
      <c r="K18" s="167" t="s">
        <v>313</v>
      </c>
      <c r="L18" s="167" t="s">
        <v>311</v>
      </c>
      <c r="M18" s="369" t="s">
        <v>341</v>
      </c>
      <c r="N18" s="96"/>
    </row>
    <row r="19" spans="1:14" ht="20.25" customHeight="1">
      <c r="A19" s="362" t="s">
        <v>302</v>
      </c>
      <c r="B19" s="161">
        <f>C19-1.15</f>
        <v>30.150000000000002</v>
      </c>
      <c r="C19" s="363">
        <v>31.3</v>
      </c>
      <c r="D19" s="161">
        <f>C19+1.3</f>
        <v>32.6</v>
      </c>
      <c r="E19" s="161">
        <f t="shared" ref="E19:F19" si="7">D19+1.3</f>
        <v>33.9</v>
      </c>
      <c r="F19" s="161">
        <f t="shared" si="7"/>
        <v>35.199999999999996</v>
      </c>
      <c r="G19" s="25"/>
      <c r="H19" s="264"/>
      <c r="I19" s="167" t="s">
        <v>316</v>
      </c>
      <c r="J19" s="167" t="s">
        <v>343</v>
      </c>
      <c r="K19" s="167" t="s">
        <v>320</v>
      </c>
      <c r="L19" s="167" t="s">
        <v>337</v>
      </c>
      <c r="M19" s="369" t="s">
        <v>318</v>
      </c>
      <c r="N19" s="96"/>
    </row>
    <row r="20" spans="1:14" ht="20.25" customHeight="1">
      <c r="A20" s="362" t="s">
        <v>303</v>
      </c>
      <c r="B20" s="161">
        <f>C20-0.5</f>
        <v>16</v>
      </c>
      <c r="C20" s="363">
        <v>16.5</v>
      </c>
      <c r="D20" s="161">
        <f t="shared" ref="D20:E20" si="8">C20+0.5</f>
        <v>17</v>
      </c>
      <c r="E20" s="161">
        <f t="shared" si="8"/>
        <v>17.5</v>
      </c>
      <c r="F20" s="364">
        <f>E20+0.7</f>
        <v>18.2</v>
      </c>
      <c r="G20" s="25"/>
      <c r="H20" s="264"/>
      <c r="I20" s="167" t="s">
        <v>311</v>
      </c>
      <c r="J20" s="167" t="s">
        <v>318</v>
      </c>
      <c r="K20" s="167" t="s">
        <v>345</v>
      </c>
      <c r="L20" s="167" t="s">
        <v>318</v>
      </c>
      <c r="M20" s="369" t="s">
        <v>319</v>
      </c>
      <c r="N20" s="96"/>
    </row>
    <row r="21" spans="1:14" ht="20.25" customHeight="1">
      <c r="A21" s="362" t="s">
        <v>304</v>
      </c>
      <c r="B21" s="161">
        <f>C21-0.6</f>
        <v>28.9</v>
      </c>
      <c r="C21" s="363">
        <v>29.5</v>
      </c>
      <c r="D21" s="161">
        <f>C21+0.6</f>
        <v>30.1</v>
      </c>
      <c r="E21" s="161">
        <f>D21+0.7</f>
        <v>30.8</v>
      </c>
      <c r="F21" s="364">
        <f>E21+0.6</f>
        <v>31.400000000000002</v>
      </c>
      <c r="G21" s="25"/>
      <c r="H21" s="264"/>
      <c r="I21" s="167" t="s">
        <v>344</v>
      </c>
      <c r="J21" s="167" t="s">
        <v>338</v>
      </c>
      <c r="K21" s="167" t="s">
        <v>313</v>
      </c>
      <c r="L21" s="167" t="s">
        <v>315</v>
      </c>
      <c r="M21" s="369" t="s">
        <v>339</v>
      </c>
      <c r="N21" s="96"/>
    </row>
    <row r="22" spans="1:14" ht="20.25" customHeight="1">
      <c r="A22" s="362" t="s">
        <v>305</v>
      </c>
      <c r="B22" s="161">
        <f>C22-0.9</f>
        <v>36.9</v>
      </c>
      <c r="C22" s="363">
        <v>37.799999999999997</v>
      </c>
      <c r="D22" s="161">
        <f>C22+1.1</f>
        <v>38.9</v>
      </c>
      <c r="E22" s="161">
        <f>D22+1.1</f>
        <v>40</v>
      </c>
      <c r="F22" s="364">
        <f>E22+1.1</f>
        <v>41.1</v>
      </c>
      <c r="G22" s="25"/>
      <c r="H22" s="264"/>
      <c r="I22" s="167" t="s">
        <v>313</v>
      </c>
      <c r="J22" s="167" t="s">
        <v>315</v>
      </c>
      <c r="K22" s="167" t="s">
        <v>313</v>
      </c>
      <c r="L22" s="167" t="s">
        <v>313</v>
      </c>
      <c r="M22" s="369" t="s">
        <v>314</v>
      </c>
      <c r="N22" s="96"/>
    </row>
    <row r="23" spans="1:14" ht="9" customHeight="1">
      <c r="A23" s="23"/>
      <c r="B23" s="24"/>
      <c r="C23" s="25"/>
      <c r="D23" s="26"/>
      <c r="E23" s="25"/>
      <c r="F23" s="25"/>
      <c r="G23" s="25"/>
      <c r="H23" s="264"/>
      <c r="I23" s="28"/>
      <c r="J23" s="28"/>
      <c r="K23" s="167"/>
      <c r="L23" s="28"/>
      <c r="M23" s="40"/>
      <c r="N23" s="96"/>
    </row>
    <row r="24" spans="1:14" ht="9" customHeight="1">
      <c r="A24" s="23"/>
      <c r="B24" s="24"/>
      <c r="C24" s="25"/>
      <c r="D24" s="26"/>
      <c r="E24" s="25"/>
      <c r="F24" s="25"/>
      <c r="G24" s="25"/>
      <c r="H24" s="264"/>
      <c r="I24" s="28"/>
      <c r="J24" s="28"/>
      <c r="K24" s="28"/>
      <c r="L24" s="28"/>
      <c r="M24" s="40"/>
      <c r="N24" s="96"/>
    </row>
    <row r="25" spans="1:14" ht="9" customHeight="1">
      <c r="A25" s="23"/>
      <c r="B25" s="24"/>
      <c r="C25" s="25"/>
      <c r="D25" s="26"/>
      <c r="E25" s="25"/>
      <c r="F25" s="25"/>
      <c r="G25" s="25"/>
      <c r="H25" s="264"/>
      <c r="I25" s="28"/>
      <c r="J25" s="28"/>
      <c r="K25" s="28"/>
      <c r="L25" s="28"/>
      <c r="M25" s="40"/>
      <c r="N25" s="96"/>
    </row>
    <row r="26" spans="1:14" ht="9" customHeight="1">
      <c r="A26" s="27"/>
      <c r="B26" s="28"/>
      <c r="C26" s="29"/>
      <c r="D26" s="29"/>
      <c r="E26" s="29"/>
      <c r="F26" s="29"/>
      <c r="G26" s="28"/>
      <c r="H26" s="264"/>
      <c r="I26" s="28"/>
      <c r="J26" s="28"/>
      <c r="K26" s="28"/>
      <c r="L26" s="28"/>
      <c r="M26" s="40"/>
      <c r="N26" s="96"/>
    </row>
    <row r="27" spans="1:14" ht="9" customHeight="1" thickBot="1">
      <c r="A27" s="87"/>
      <c r="B27" s="88"/>
      <c r="C27" s="89"/>
      <c r="D27" s="89"/>
      <c r="E27" s="90"/>
      <c r="F27" s="90"/>
      <c r="G27" s="88"/>
      <c r="H27" s="265"/>
      <c r="I27" s="97"/>
      <c r="J27" s="98"/>
      <c r="K27" s="99"/>
      <c r="L27" s="100"/>
      <c r="M27" s="100"/>
      <c r="N27" s="101"/>
    </row>
    <row r="28" spans="1:14" ht="15" thickTop="1">
      <c r="A28" s="91" t="s">
        <v>114</v>
      </c>
      <c r="B28" s="92"/>
      <c r="C28" s="92"/>
      <c r="D28" s="93"/>
      <c r="E28" s="93"/>
      <c r="F28" s="93"/>
      <c r="G28" s="93"/>
      <c r="H28" s="32"/>
      <c r="I28" s="32"/>
      <c r="J28" s="32"/>
      <c r="K28" s="32"/>
      <c r="L28" s="32"/>
      <c r="M28" s="32"/>
      <c r="N28" s="32"/>
    </row>
    <row r="29" spans="1:14" ht="14.25">
      <c r="A29" s="31" t="s">
        <v>132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4.25">
      <c r="A30" s="32"/>
      <c r="B30" s="32"/>
      <c r="C30" s="32"/>
      <c r="D30" s="32"/>
      <c r="E30" s="32"/>
      <c r="F30" s="32"/>
      <c r="G30" s="32"/>
      <c r="H30" s="32"/>
      <c r="I30" s="30" t="s">
        <v>133</v>
      </c>
      <c r="J30" s="44">
        <v>44997</v>
      </c>
      <c r="K30" s="30" t="s">
        <v>134</v>
      </c>
      <c r="L30" s="30"/>
      <c r="M30" s="30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C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21" t="s">
        <v>183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15" s="1" customFormat="1" ht="16.5">
      <c r="A2" s="330" t="s">
        <v>184</v>
      </c>
      <c r="B2" s="331" t="s">
        <v>185</v>
      </c>
      <c r="C2" s="331" t="s">
        <v>186</v>
      </c>
      <c r="D2" s="331" t="s">
        <v>187</v>
      </c>
      <c r="E2" s="331" t="s">
        <v>188</v>
      </c>
      <c r="F2" s="331" t="s">
        <v>189</v>
      </c>
      <c r="G2" s="331" t="s">
        <v>190</v>
      </c>
      <c r="H2" s="331" t="s">
        <v>191</v>
      </c>
      <c r="I2" s="3" t="s">
        <v>192</v>
      </c>
      <c r="J2" s="3" t="s">
        <v>193</v>
      </c>
      <c r="K2" s="3" t="s">
        <v>194</v>
      </c>
      <c r="L2" s="3" t="s">
        <v>195</v>
      </c>
      <c r="M2" s="3" t="s">
        <v>196</v>
      </c>
      <c r="N2" s="331" t="s">
        <v>197</v>
      </c>
      <c r="O2" s="331" t="s">
        <v>198</v>
      </c>
    </row>
    <row r="3" spans="1:15" s="1" customFormat="1" ht="16.5">
      <c r="A3" s="330"/>
      <c r="B3" s="332"/>
      <c r="C3" s="332"/>
      <c r="D3" s="332"/>
      <c r="E3" s="332"/>
      <c r="F3" s="332"/>
      <c r="G3" s="332"/>
      <c r="H3" s="332"/>
      <c r="I3" s="3" t="s">
        <v>199</v>
      </c>
      <c r="J3" s="3" t="s">
        <v>199</v>
      </c>
      <c r="K3" s="3" t="s">
        <v>199</v>
      </c>
      <c r="L3" s="3" t="s">
        <v>199</v>
      </c>
      <c r="M3" s="3" t="s">
        <v>199</v>
      </c>
      <c r="N3" s="332"/>
      <c r="O3" s="332"/>
    </row>
    <row r="4" spans="1:15" ht="17.100000000000001" customHeight="1">
      <c r="A4" s="6">
        <v>1</v>
      </c>
      <c r="B4" s="10" t="s">
        <v>200</v>
      </c>
      <c r="C4" s="6" t="s">
        <v>201</v>
      </c>
      <c r="D4" s="11" t="s">
        <v>202</v>
      </c>
      <c r="E4" s="12" t="s">
        <v>203</v>
      </c>
      <c r="F4" s="12" t="s">
        <v>204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205</v>
      </c>
    </row>
    <row r="5" spans="1:15" ht="17.100000000000001" customHeight="1">
      <c r="A5" s="6">
        <v>2</v>
      </c>
      <c r="B5" s="10" t="s">
        <v>206</v>
      </c>
      <c r="C5" s="6" t="s">
        <v>201</v>
      </c>
      <c r="D5" s="11" t="s">
        <v>207</v>
      </c>
      <c r="E5" s="12" t="s">
        <v>203</v>
      </c>
      <c r="F5" s="12" t="s">
        <v>204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205</v>
      </c>
    </row>
    <row r="6" spans="1:15" ht="17.100000000000001" customHeight="1">
      <c r="A6" s="6">
        <v>3</v>
      </c>
      <c r="B6" s="10"/>
      <c r="C6" s="6"/>
      <c r="D6" s="11"/>
      <c r="E6" s="12"/>
      <c r="F6" s="12"/>
      <c r="G6" s="6"/>
      <c r="H6" s="6"/>
      <c r="I6" s="13"/>
      <c r="J6" s="13"/>
      <c r="K6" s="13"/>
      <c r="L6" s="13"/>
      <c r="M6" s="13"/>
      <c r="N6" s="6"/>
      <c r="O6" s="6"/>
    </row>
    <row r="7" spans="1:15" ht="17.100000000000001" customHeight="1">
      <c r="A7" s="6">
        <v>4</v>
      </c>
      <c r="B7" s="10"/>
      <c r="C7" s="6"/>
      <c r="D7" s="11"/>
      <c r="E7" s="12"/>
      <c r="F7" s="12"/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0"/>
      <c r="C8" s="6"/>
      <c r="D8" s="19"/>
      <c r="E8" s="5"/>
      <c r="F8" s="12"/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0"/>
      <c r="C9" s="6"/>
      <c r="D9" s="19"/>
      <c r="E9" s="5"/>
      <c r="F9" s="12"/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22" t="s">
        <v>208</v>
      </c>
      <c r="B12" s="323"/>
      <c r="C12" s="323"/>
      <c r="D12" s="324"/>
      <c r="E12" s="325"/>
      <c r="F12" s="326"/>
      <c r="G12" s="326"/>
      <c r="H12" s="326"/>
      <c r="I12" s="327"/>
      <c r="J12" s="322" t="s">
        <v>209</v>
      </c>
      <c r="K12" s="323"/>
      <c r="L12" s="323"/>
      <c r="M12" s="324"/>
      <c r="N12" s="7"/>
      <c r="O12" s="9"/>
    </row>
    <row r="13" spans="1:15" ht="16.5">
      <c r="A13" s="328" t="s">
        <v>210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1" t="s">
        <v>211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3" s="1" customFormat="1" ht="16.5">
      <c r="A2" s="330" t="s">
        <v>184</v>
      </c>
      <c r="B2" s="331" t="s">
        <v>189</v>
      </c>
      <c r="C2" s="331" t="s">
        <v>185</v>
      </c>
      <c r="D2" s="331" t="s">
        <v>186</v>
      </c>
      <c r="E2" s="331" t="s">
        <v>187</v>
      </c>
      <c r="F2" s="331" t="s">
        <v>188</v>
      </c>
      <c r="G2" s="330" t="s">
        <v>212</v>
      </c>
      <c r="H2" s="330"/>
      <c r="I2" s="330" t="s">
        <v>213</v>
      </c>
      <c r="J2" s="330"/>
      <c r="K2" s="336" t="s">
        <v>214</v>
      </c>
      <c r="L2" s="338" t="s">
        <v>215</v>
      </c>
      <c r="M2" s="340" t="s">
        <v>216</v>
      </c>
    </row>
    <row r="3" spans="1:13" s="1" customFormat="1" ht="16.5">
      <c r="A3" s="330"/>
      <c r="B3" s="332"/>
      <c r="C3" s="332"/>
      <c r="D3" s="332"/>
      <c r="E3" s="332"/>
      <c r="F3" s="332"/>
      <c r="G3" s="3" t="s">
        <v>217</v>
      </c>
      <c r="H3" s="3" t="s">
        <v>218</v>
      </c>
      <c r="I3" s="3" t="s">
        <v>217</v>
      </c>
      <c r="J3" s="3" t="s">
        <v>218</v>
      </c>
      <c r="K3" s="337"/>
      <c r="L3" s="339"/>
      <c r="M3" s="341"/>
    </row>
    <row r="4" spans="1:13">
      <c r="A4" s="5"/>
      <c r="B4" s="6" t="s">
        <v>204</v>
      </c>
      <c r="C4" s="10" t="s">
        <v>200</v>
      </c>
      <c r="D4" s="6" t="s">
        <v>201</v>
      </c>
      <c r="E4" s="11" t="s">
        <v>202</v>
      </c>
      <c r="F4" s="12" t="s">
        <v>203</v>
      </c>
      <c r="G4" s="6">
        <v>0.2</v>
      </c>
      <c r="H4" s="6">
        <v>1.2</v>
      </c>
      <c r="I4" s="6">
        <v>0.7</v>
      </c>
      <c r="J4" s="6">
        <v>2.4</v>
      </c>
      <c r="K4" s="6"/>
      <c r="L4" s="6"/>
      <c r="M4" s="6" t="s">
        <v>205</v>
      </c>
    </row>
    <row r="5" spans="1:13">
      <c r="A5" s="5"/>
      <c r="B5" s="6" t="s">
        <v>204</v>
      </c>
      <c r="C5" s="10" t="s">
        <v>206</v>
      </c>
      <c r="D5" s="6" t="s">
        <v>201</v>
      </c>
      <c r="E5" s="11" t="s">
        <v>207</v>
      </c>
      <c r="F5" s="12" t="s">
        <v>203</v>
      </c>
      <c r="G5" s="6">
        <v>0.7</v>
      </c>
      <c r="H5" s="6">
        <v>1.8</v>
      </c>
      <c r="I5" s="6">
        <v>1.1000000000000001</v>
      </c>
      <c r="J5" s="6">
        <v>2.7</v>
      </c>
      <c r="K5" s="6"/>
      <c r="L5" s="6"/>
      <c r="M5" s="6" t="s">
        <v>205</v>
      </c>
    </row>
    <row r="6" spans="1:13">
      <c r="A6" s="5"/>
      <c r="B6" s="6"/>
      <c r="C6" s="10"/>
      <c r="D6" s="6"/>
      <c r="E6" s="11"/>
      <c r="F6" s="12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0"/>
      <c r="D7" s="6"/>
      <c r="E7" s="11"/>
      <c r="F7" s="12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0"/>
      <c r="D8" s="6"/>
      <c r="E8" s="11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0"/>
      <c r="D9" s="6"/>
      <c r="E9" s="11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22" t="s">
        <v>208</v>
      </c>
      <c r="B12" s="323"/>
      <c r="C12" s="323"/>
      <c r="D12" s="323"/>
      <c r="E12" s="324"/>
      <c r="F12" s="325"/>
      <c r="G12" s="327"/>
      <c r="H12" s="322" t="s">
        <v>219</v>
      </c>
      <c r="I12" s="323"/>
      <c r="J12" s="323"/>
      <c r="K12" s="324"/>
      <c r="L12" s="333"/>
      <c r="M12" s="334"/>
    </row>
    <row r="13" spans="1:13" ht="16.5">
      <c r="A13" s="335" t="s">
        <v>220</v>
      </c>
      <c r="B13" s="335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21" t="s">
        <v>221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</row>
    <row r="2" spans="1:23" s="1" customFormat="1" ht="15.95" customHeight="1">
      <c r="A2" s="331" t="s">
        <v>222</v>
      </c>
      <c r="B2" s="331" t="s">
        <v>189</v>
      </c>
      <c r="C2" s="331" t="s">
        <v>185</v>
      </c>
      <c r="D2" s="331" t="s">
        <v>186</v>
      </c>
      <c r="E2" s="331" t="s">
        <v>187</v>
      </c>
      <c r="F2" s="331" t="s">
        <v>188</v>
      </c>
      <c r="G2" s="342" t="s">
        <v>223</v>
      </c>
      <c r="H2" s="343"/>
      <c r="I2" s="344"/>
      <c r="J2" s="342" t="s">
        <v>224</v>
      </c>
      <c r="K2" s="343"/>
      <c r="L2" s="344"/>
      <c r="M2" s="342" t="s">
        <v>225</v>
      </c>
      <c r="N2" s="343"/>
      <c r="O2" s="344"/>
      <c r="P2" s="342" t="s">
        <v>226</v>
      </c>
      <c r="Q2" s="343"/>
      <c r="R2" s="344"/>
      <c r="S2" s="343" t="s">
        <v>227</v>
      </c>
      <c r="T2" s="343"/>
      <c r="U2" s="344"/>
      <c r="V2" s="346" t="s">
        <v>228</v>
      </c>
      <c r="W2" s="346" t="s">
        <v>198</v>
      </c>
    </row>
    <row r="3" spans="1:23" s="1" customFormat="1" ht="16.5">
      <c r="A3" s="332"/>
      <c r="B3" s="345"/>
      <c r="C3" s="345"/>
      <c r="D3" s="345"/>
      <c r="E3" s="345"/>
      <c r="F3" s="345"/>
      <c r="G3" s="3" t="s">
        <v>229</v>
      </c>
      <c r="H3" s="3" t="s">
        <v>61</v>
      </c>
      <c r="I3" s="3" t="s">
        <v>189</v>
      </c>
      <c r="J3" s="3" t="s">
        <v>229</v>
      </c>
      <c r="K3" s="3" t="s">
        <v>61</v>
      </c>
      <c r="L3" s="3" t="s">
        <v>189</v>
      </c>
      <c r="M3" s="3" t="s">
        <v>229</v>
      </c>
      <c r="N3" s="3" t="s">
        <v>61</v>
      </c>
      <c r="O3" s="3" t="s">
        <v>189</v>
      </c>
      <c r="P3" s="3" t="s">
        <v>229</v>
      </c>
      <c r="Q3" s="3" t="s">
        <v>61</v>
      </c>
      <c r="R3" s="3" t="s">
        <v>189</v>
      </c>
      <c r="S3" s="3" t="s">
        <v>229</v>
      </c>
      <c r="T3" s="3" t="s">
        <v>61</v>
      </c>
      <c r="U3" s="3" t="s">
        <v>189</v>
      </c>
      <c r="V3" s="347"/>
      <c r="W3" s="347"/>
    </row>
    <row r="4" spans="1:23">
      <c r="A4" s="348" t="s">
        <v>230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49"/>
      <c r="B5" s="6"/>
      <c r="C5" s="6"/>
      <c r="D5" s="6"/>
      <c r="E5" s="6"/>
      <c r="F5" s="6"/>
      <c r="G5" s="342" t="s">
        <v>231</v>
      </c>
      <c r="H5" s="343"/>
      <c r="I5" s="344"/>
      <c r="J5" s="342" t="s">
        <v>232</v>
      </c>
      <c r="K5" s="343"/>
      <c r="L5" s="344"/>
      <c r="M5" s="342" t="s">
        <v>233</v>
      </c>
      <c r="N5" s="343"/>
      <c r="O5" s="344"/>
      <c r="P5" s="342" t="s">
        <v>234</v>
      </c>
      <c r="Q5" s="343"/>
      <c r="R5" s="344"/>
      <c r="S5" s="343" t="s">
        <v>235</v>
      </c>
      <c r="T5" s="343"/>
      <c r="U5" s="344"/>
      <c r="V5" s="6"/>
      <c r="W5" s="6"/>
    </row>
    <row r="6" spans="1:23" ht="16.5">
      <c r="A6" s="349"/>
      <c r="B6" s="6"/>
      <c r="C6" s="6"/>
      <c r="D6" s="6"/>
      <c r="E6" s="6"/>
      <c r="F6" s="6"/>
      <c r="G6" s="3" t="s">
        <v>229</v>
      </c>
      <c r="H6" s="3" t="s">
        <v>61</v>
      </c>
      <c r="I6" s="3" t="s">
        <v>189</v>
      </c>
      <c r="J6" s="3" t="s">
        <v>229</v>
      </c>
      <c r="K6" s="3" t="s">
        <v>61</v>
      </c>
      <c r="L6" s="3" t="s">
        <v>189</v>
      </c>
      <c r="M6" s="3" t="s">
        <v>229</v>
      </c>
      <c r="N6" s="3" t="s">
        <v>61</v>
      </c>
      <c r="O6" s="3" t="s">
        <v>189</v>
      </c>
      <c r="P6" s="3" t="s">
        <v>229</v>
      </c>
      <c r="Q6" s="3" t="s">
        <v>61</v>
      </c>
      <c r="R6" s="3" t="s">
        <v>189</v>
      </c>
      <c r="S6" s="3" t="s">
        <v>229</v>
      </c>
      <c r="T6" s="3" t="s">
        <v>61</v>
      </c>
      <c r="U6" s="3" t="s">
        <v>189</v>
      </c>
      <c r="V6" s="6"/>
      <c r="W6" s="6"/>
    </row>
    <row r="7" spans="1:23">
      <c r="A7" s="35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51" t="s">
        <v>236</v>
      </c>
      <c r="B8" s="351"/>
      <c r="C8" s="351"/>
      <c r="D8" s="351"/>
      <c r="E8" s="351"/>
      <c r="F8" s="35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52"/>
      <c r="B9" s="352"/>
      <c r="C9" s="352"/>
      <c r="D9" s="352"/>
      <c r="E9" s="352"/>
      <c r="F9" s="35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51" t="s">
        <v>237</v>
      </c>
      <c r="B10" s="351"/>
      <c r="C10" s="351"/>
      <c r="D10" s="351"/>
      <c r="E10" s="351"/>
      <c r="F10" s="35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52"/>
      <c r="B11" s="352"/>
      <c r="C11" s="352"/>
      <c r="D11" s="352"/>
      <c r="E11" s="352"/>
      <c r="F11" s="35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51" t="s">
        <v>238</v>
      </c>
      <c r="B12" s="351"/>
      <c r="C12" s="351"/>
      <c r="D12" s="351"/>
      <c r="E12" s="351"/>
      <c r="F12" s="35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52"/>
      <c r="B13" s="352"/>
      <c r="C13" s="352"/>
      <c r="D13" s="352"/>
      <c r="E13" s="352"/>
      <c r="F13" s="35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51" t="s">
        <v>239</v>
      </c>
      <c r="B14" s="351"/>
      <c r="C14" s="351"/>
      <c r="D14" s="351"/>
      <c r="E14" s="351"/>
      <c r="F14" s="35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52"/>
      <c r="B15" s="352"/>
      <c r="C15" s="352"/>
      <c r="D15" s="352"/>
      <c r="E15" s="352"/>
      <c r="F15" s="35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22" t="s">
        <v>240</v>
      </c>
      <c r="B17" s="323"/>
      <c r="C17" s="323"/>
      <c r="D17" s="323"/>
      <c r="E17" s="324"/>
      <c r="F17" s="325"/>
      <c r="G17" s="327"/>
      <c r="H17" s="18"/>
      <c r="I17" s="18"/>
      <c r="J17" s="322" t="s">
        <v>241</v>
      </c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4"/>
      <c r="V17" s="7"/>
      <c r="W17" s="9"/>
    </row>
    <row r="18" spans="1:23" ht="56.25" customHeight="1">
      <c r="A18" s="328" t="s">
        <v>242</v>
      </c>
      <c r="B18" s="328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2023-03-12T07:34:43Z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2052-11.1.0.12980</vt:lpwstr>
  </property>
</Properties>
</file>