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验货尺寸表 (2)" sheetId="1" r:id="rId1"/>
  </sheets>
  <calcPr calcId="144525"/>
</workbook>
</file>

<file path=xl/sharedStrings.xml><?xml version="1.0" encoding="utf-8"?>
<sst xmlns="http://schemas.openxmlformats.org/spreadsheetml/2006/main" count="261" uniqueCount="66">
  <si>
    <t>QC规格测量表</t>
  </si>
  <si>
    <t>款号</t>
  </si>
  <si>
    <t>TAWWFK91633</t>
  </si>
  <si>
    <t>男套羽绒冲锋衣</t>
  </si>
  <si>
    <t>样品规格 FINAL SPAC</t>
  </si>
  <si>
    <t>S</t>
  </si>
  <si>
    <t>M</t>
  </si>
  <si>
    <t>L</t>
  </si>
  <si>
    <t>XL</t>
  </si>
  <si>
    <t>XXL</t>
  </si>
  <si>
    <t>XXXL</t>
  </si>
  <si>
    <t>藏蓝</t>
  </si>
  <si>
    <t>165/88B</t>
  </si>
  <si>
    <t>170/92B</t>
  </si>
  <si>
    <t>175/96B</t>
  </si>
  <si>
    <t>180/100B</t>
  </si>
  <si>
    <t>185/104B</t>
  </si>
  <si>
    <t>190/108B</t>
  </si>
  <si>
    <t>后中长</t>
  </si>
  <si>
    <t>0   +0.5</t>
  </si>
  <si>
    <t>0   0</t>
  </si>
  <si>
    <t>0  +0.5</t>
  </si>
  <si>
    <t>0   +1</t>
  </si>
  <si>
    <t>胸围</t>
  </si>
  <si>
    <t>+1   0</t>
  </si>
  <si>
    <t>-1   -0.5</t>
  </si>
  <si>
    <t>0  0</t>
  </si>
  <si>
    <t>腰围</t>
  </si>
  <si>
    <t>-1   0</t>
  </si>
  <si>
    <t>摆围</t>
  </si>
  <si>
    <t>+1   +0.5</t>
  </si>
  <si>
    <t>0   -1</t>
  </si>
  <si>
    <t>-1  0</t>
  </si>
  <si>
    <t>肩宽</t>
  </si>
  <si>
    <t>-0.6   0</t>
  </si>
  <si>
    <t>-0.5   0</t>
  </si>
  <si>
    <t>0   -0.5</t>
  </si>
  <si>
    <t>-0.7  -0.7</t>
  </si>
  <si>
    <t>0  -0.4</t>
  </si>
  <si>
    <t>-0.5 -0.5</t>
  </si>
  <si>
    <t>肩点袖长</t>
  </si>
  <si>
    <t>+0.8   0</t>
  </si>
  <si>
    <t>+0.7  +0.7</t>
  </si>
  <si>
    <t>+0.5  0</t>
  </si>
  <si>
    <t>0   -0.7</t>
  </si>
  <si>
    <t>0  -0.5</t>
  </si>
  <si>
    <t>袖肥/2</t>
  </si>
  <si>
    <t>0   +0.6</t>
  </si>
  <si>
    <t>0    0</t>
  </si>
  <si>
    <t>0  +0.4</t>
  </si>
  <si>
    <t>+0.6  +0.6</t>
  </si>
  <si>
    <t>袖口围/2</t>
  </si>
  <si>
    <t>-0.5  0</t>
  </si>
  <si>
    <t>下领围</t>
  </si>
  <si>
    <t>-0.5  -0.5</t>
  </si>
  <si>
    <t>帽高</t>
  </si>
  <si>
    <t>+0.5   0</t>
  </si>
  <si>
    <t>帽宽</t>
  </si>
  <si>
    <t>+0.5   +0.5</t>
  </si>
  <si>
    <t>+0.5  +0.5</t>
  </si>
  <si>
    <t>羽绒内胆</t>
  </si>
  <si>
    <t>0   -0.6</t>
  </si>
  <si>
    <t>袖口平量/2</t>
  </si>
  <si>
    <t>TAWWFK91635</t>
  </si>
  <si>
    <t>抓绒内胆</t>
  </si>
  <si>
    <t>袖口平量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</si>
</sst>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FF0000"/>
      <name val="华文楷体"/>
      <charset val="134"/>
    </font>
    <font>
      <b/>
      <sz val="10"/>
      <name val="华文楷体"/>
      <charset val="134"/>
    </font>
    <font>
      <sz val="10"/>
      <name val="华文楷体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0"/>
    <xf numFmtId="0" fontId="18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26" fillId="0" borderId="0">
      <alignment vertical="center"/>
    </xf>
    <xf numFmtId="0" fontId="27" fillId="0" borderId="0">
      <alignment vertical="center"/>
    </xf>
    <xf numFmtId="0" fontId="17" fillId="0" borderId="0"/>
  </cellStyleXfs>
  <cellXfs count="16">
    <xf numFmtId="0" fontId="0" fillId="0" borderId="0" xfId="0"/>
    <xf numFmtId="49" fontId="1" fillId="2" borderId="0" xfId="51" applyNumberFormat="1" applyFont="1" applyFill="1" applyAlignment="1">
      <alignment horizontal="center" vertical="center"/>
    </xf>
    <xf numFmtId="49" fontId="1" fillId="2" borderId="1" xfId="51" applyNumberFormat="1" applyFont="1" applyFill="1" applyBorder="1" applyAlignment="1">
      <alignment horizontal="center" vertical="center"/>
    </xf>
    <xf numFmtId="49" fontId="1" fillId="2" borderId="1" xfId="50" applyNumberFormat="1" applyFont="1" applyFill="1" applyBorder="1" applyAlignment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1" fillId="2" borderId="1" xfId="51" applyNumberFormat="1" applyFont="1" applyFill="1" applyBorder="1" applyAlignment="1" applyProtection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49" fontId="1" fillId="2" borderId="2" xfId="51" applyNumberFormat="1" applyFont="1" applyFill="1" applyBorder="1" applyAlignment="1">
      <alignment horizontal="center" vertical="center"/>
    </xf>
    <xf numFmtId="49" fontId="1" fillId="2" borderId="3" xfId="51" applyNumberFormat="1" applyFont="1" applyFill="1" applyBorder="1" applyAlignment="1">
      <alignment horizontal="center" vertical="center"/>
    </xf>
    <xf numFmtId="49" fontId="4" fillId="0" borderId="2" xfId="54" applyNumberFormat="1" applyFont="1" applyFill="1" applyBorder="1" applyAlignment="1">
      <alignment horizontal="center" vertical="center"/>
    </xf>
    <xf numFmtId="49" fontId="4" fillId="0" borderId="3" xfId="54" applyNumberFormat="1" applyFont="1" applyFill="1" applyBorder="1" applyAlignment="1">
      <alignment horizontal="center" vertical="center"/>
    </xf>
    <xf numFmtId="49" fontId="1" fillId="2" borderId="4" xfId="50" applyNumberFormat="1" applyFont="1" applyFill="1" applyBorder="1" applyAlignment="1">
      <alignment horizontal="center" vertical="center"/>
    </xf>
    <xf numFmtId="49" fontId="1" fillId="2" borderId="5" xfId="51" applyNumberFormat="1" applyFont="1" applyFill="1" applyBorder="1" applyAlignment="1" applyProtection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49" fontId="1" fillId="2" borderId="1" xfId="53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68 3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72" xfId="52"/>
    <cellStyle name="常规 4" xfId="53"/>
    <cellStyle name="常规 2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704850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39900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704850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89100" y="3733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704850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12900" y="3733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704850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39900" y="373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704850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39900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14</xdr:col>
      <xdr:colOff>0</xdr:colOff>
      <xdr:row>22</xdr:row>
      <xdr:rowOff>0</xdr:rowOff>
    </xdr:from>
    <xdr:to>
      <xdr:col>19</xdr:col>
      <xdr:colOff>698500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992505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14</xdr:col>
      <xdr:colOff>0</xdr:colOff>
      <xdr:row>22</xdr:row>
      <xdr:rowOff>0</xdr:rowOff>
    </xdr:from>
    <xdr:to>
      <xdr:col>19</xdr:col>
      <xdr:colOff>698500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992505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704850</xdr:colOff>
      <xdr:row>28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39900" y="782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704850</xdr:colOff>
      <xdr:row>28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39900" y="782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topLeftCell="A12" workbookViewId="0">
      <selection activeCell="B27" sqref="B27:D27"/>
    </sheetView>
  </sheetViews>
  <sheetFormatPr defaultColWidth="9.5" defaultRowHeight="21" customHeight="1"/>
  <cols>
    <col min="1" max="7" width="8.25" style="1" customWidth="1"/>
    <col min="8" max="8" width="0.5" style="1" customWidth="1"/>
    <col min="9" max="14" width="12" style="1" customWidth="1"/>
    <col min="15" max="16384" width="9.5" style="1" customWidth="1"/>
  </cols>
  <sheetData>
    <row r="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Height="1" spans="1:14">
      <c r="A2" s="3" t="s">
        <v>1</v>
      </c>
      <c r="B2" s="4" t="s">
        <v>2</v>
      </c>
      <c r="C2" s="4"/>
      <c r="D2" s="4"/>
      <c r="E2" s="5" t="s">
        <v>3</v>
      </c>
      <c r="F2" s="5"/>
      <c r="G2" s="5"/>
      <c r="H2" s="2"/>
      <c r="I2" s="2" t="s">
        <v>4</v>
      </c>
      <c r="J2" s="2"/>
      <c r="K2" s="2"/>
      <c r="L2" s="2"/>
      <c r="M2" s="2"/>
      <c r="N2" s="2"/>
    </row>
    <row r="3" customHeight="1" spans="1:14">
      <c r="A3" s="6"/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2"/>
      <c r="I3" s="2" t="s">
        <v>11</v>
      </c>
      <c r="J3" s="2" t="s">
        <v>11</v>
      </c>
      <c r="K3" s="2" t="s">
        <v>11</v>
      </c>
      <c r="L3" s="2" t="s">
        <v>11</v>
      </c>
      <c r="M3" s="2" t="s">
        <v>11</v>
      </c>
      <c r="N3" s="2" t="s">
        <v>11</v>
      </c>
    </row>
    <row r="4" customHeight="1" spans="1:14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2"/>
      <c r="I4" s="2" t="s">
        <v>5</v>
      </c>
      <c r="J4" s="2" t="s">
        <v>6</v>
      </c>
      <c r="K4" s="2" t="s">
        <v>7</v>
      </c>
      <c r="L4" s="2" t="s">
        <v>8</v>
      </c>
      <c r="M4" s="2" t="s">
        <v>9</v>
      </c>
      <c r="N4" s="14" t="s">
        <v>10</v>
      </c>
    </row>
    <row r="5" customHeight="1" spans="1:14">
      <c r="A5" s="7" t="s">
        <v>18</v>
      </c>
      <c r="B5" s="7">
        <f>C5-1</f>
        <v>73</v>
      </c>
      <c r="C5" s="7">
        <f>D5-2</f>
        <v>74</v>
      </c>
      <c r="D5" s="7">
        <v>76</v>
      </c>
      <c r="E5" s="7">
        <f>D5+2</f>
        <v>78</v>
      </c>
      <c r="F5" s="7">
        <f>E5+2</f>
        <v>80</v>
      </c>
      <c r="G5" s="7">
        <f>F5+1</f>
        <v>81</v>
      </c>
      <c r="H5" s="2"/>
      <c r="I5" s="2" t="s">
        <v>19</v>
      </c>
      <c r="J5" s="2" t="s">
        <v>20</v>
      </c>
      <c r="K5" s="2" t="s">
        <v>20</v>
      </c>
      <c r="L5" s="2" t="s">
        <v>21</v>
      </c>
      <c r="M5" s="2" t="s">
        <v>20</v>
      </c>
      <c r="N5" s="15" t="s">
        <v>22</v>
      </c>
    </row>
    <row r="6" customHeight="1" spans="1:14">
      <c r="A6" s="7" t="s">
        <v>23</v>
      </c>
      <c r="B6" s="7">
        <f t="shared" ref="B6:B8" si="0">C6-4</f>
        <v>116</v>
      </c>
      <c r="C6" s="7">
        <f t="shared" ref="C6:C8" si="1">D6-4</f>
        <v>120</v>
      </c>
      <c r="D6" s="7">
        <v>124</v>
      </c>
      <c r="E6" s="7">
        <f t="shared" ref="E6:E8" si="2">D6+4</f>
        <v>128</v>
      </c>
      <c r="F6" s="7">
        <f>E6+4</f>
        <v>132</v>
      </c>
      <c r="G6" s="7">
        <f>F6+6</f>
        <v>138</v>
      </c>
      <c r="H6" s="2"/>
      <c r="I6" s="2" t="s">
        <v>20</v>
      </c>
      <c r="J6" s="2" t="s">
        <v>24</v>
      </c>
      <c r="K6" s="2" t="s">
        <v>20</v>
      </c>
      <c r="L6" s="2" t="s">
        <v>24</v>
      </c>
      <c r="M6" s="2" t="s">
        <v>25</v>
      </c>
      <c r="N6" s="15" t="s">
        <v>26</v>
      </c>
    </row>
    <row r="7" customHeight="1" spans="1:14">
      <c r="A7" s="7" t="s">
        <v>27</v>
      </c>
      <c r="B7" s="7">
        <f t="shared" si="0"/>
        <v>112</v>
      </c>
      <c r="C7" s="7">
        <f t="shared" si="1"/>
        <v>116</v>
      </c>
      <c r="D7" s="7">
        <v>120</v>
      </c>
      <c r="E7" s="7">
        <f t="shared" si="2"/>
        <v>124</v>
      </c>
      <c r="F7" s="7">
        <f>E7+5</f>
        <v>129</v>
      </c>
      <c r="G7" s="7">
        <f>F7+6</f>
        <v>135</v>
      </c>
      <c r="H7" s="2"/>
      <c r="I7" s="2" t="s">
        <v>20</v>
      </c>
      <c r="J7" s="2" t="s">
        <v>20</v>
      </c>
      <c r="K7" s="2" t="s">
        <v>20</v>
      </c>
      <c r="L7" s="2" t="s">
        <v>20</v>
      </c>
      <c r="M7" s="2" t="s">
        <v>28</v>
      </c>
      <c r="N7" s="15" t="s">
        <v>19</v>
      </c>
    </row>
    <row r="8" customHeight="1" spans="1:14">
      <c r="A8" s="7" t="s">
        <v>29</v>
      </c>
      <c r="B8" s="7">
        <f t="shared" si="0"/>
        <v>114</v>
      </c>
      <c r="C8" s="7">
        <f t="shared" si="1"/>
        <v>118</v>
      </c>
      <c r="D8" s="7">
        <v>122</v>
      </c>
      <c r="E8" s="7">
        <f t="shared" si="2"/>
        <v>126</v>
      </c>
      <c r="F8" s="7">
        <f>E8+5</f>
        <v>131</v>
      </c>
      <c r="G8" s="7">
        <f>F8+6</f>
        <v>137</v>
      </c>
      <c r="H8" s="2"/>
      <c r="I8" s="2" t="s">
        <v>30</v>
      </c>
      <c r="J8" s="2" t="s">
        <v>24</v>
      </c>
      <c r="K8" s="2" t="s">
        <v>22</v>
      </c>
      <c r="L8" s="2" t="s">
        <v>30</v>
      </c>
      <c r="M8" s="2" t="s">
        <v>31</v>
      </c>
      <c r="N8" s="15" t="s">
        <v>32</v>
      </c>
    </row>
    <row r="9" customHeight="1" spans="1:14">
      <c r="A9" s="7" t="s">
        <v>33</v>
      </c>
      <c r="B9" s="7">
        <f>C9-1.2</f>
        <v>47.6</v>
      </c>
      <c r="C9" s="7">
        <f>D9-1.2</f>
        <v>48.8</v>
      </c>
      <c r="D9" s="7">
        <v>50</v>
      </c>
      <c r="E9" s="7">
        <f>D9+1.2</f>
        <v>51.2</v>
      </c>
      <c r="F9" s="7">
        <f>E9+1.2</f>
        <v>52.4</v>
      </c>
      <c r="G9" s="7">
        <f>F9+1.4</f>
        <v>53.8</v>
      </c>
      <c r="H9" s="2"/>
      <c r="I9" s="2" t="s">
        <v>34</v>
      </c>
      <c r="J9" s="2" t="s">
        <v>35</v>
      </c>
      <c r="K9" s="2" t="s">
        <v>36</v>
      </c>
      <c r="L9" s="2" t="s">
        <v>37</v>
      </c>
      <c r="M9" s="2" t="s">
        <v>38</v>
      </c>
      <c r="N9" s="15" t="s">
        <v>39</v>
      </c>
    </row>
    <row r="10" customHeight="1" spans="1:14">
      <c r="A10" s="7" t="s">
        <v>40</v>
      </c>
      <c r="B10" s="7">
        <f>C10-0.6</f>
        <v>64.2</v>
      </c>
      <c r="C10" s="7">
        <f>D10-1.2</f>
        <v>64.8</v>
      </c>
      <c r="D10" s="7">
        <v>66</v>
      </c>
      <c r="E10" s="7">
        <f>D10+1.2</f>
        <v>67.2</v>
      </c>
      <c r="F10" s="7">
        <f>E10+1.2</f>
        <v>68.4</v>
      </c>
      <c r="G10" s="7">
        <f>F10+0.6</f>
        <v>69</v>
      </c>
      <c r="H10" s="2"/>
      <c r="I10" s="2" t="s">
        <v>41</v>
      </c>
      <c r="J10" s="2" t="s">
        <v>42</v>
      </c>
      <c r="K10" s="2" t="s">
        <v>43</v>
      </c>
      <c r="L10" s="2" t="s">
        <v>44</v>
      </c>
      <c r="M10" s="2" t="s">
        <v>45</v>
      </c>
      <c r="N10" s="15" t="s">
        <v>43</v>
      </c>
    </row>
    <row r="11" customHeight="1" spans="1:14">
      <c r="A11" s="7" t="s">
        <v>46</v>
      </c>
      <c r="B11" s="7">
        <f>C11-0.8</f>
        <v>23.4</v>
      </c>
      <c r="C11" s="7">
        <f>D11-0.8</f>
        <v>24.2</v>
      </c>
      <c r="D11" s="7">
        <v>25</v>
      </c>
      <c r="E11" s="7">
        <f>D11+0.8</f>
        <v>25.8</v>
      </c>
      <c r="F11" s="7">
        <f>E11+0.8</f>
        <v>26.6</v>
      </c>
      <c r="G11" s="7">
        <f>F11+1.3</f>
        <v>27.9</v>
      </c>
      <c r="H11" s="2"/>
      <c r="I11" s="2" t="s">
        <v>47</v>
      </c>
      <c r="J11" s="2" t="s">
        <v>20</v>
      </c>
      <c r="K11" s="2" t="s">
        <v>48</v>
      </c>
      <c r="L11" s="2" t="s">
        <v>20</v>
      </c>
      <c r="M11" s="2" t="s">
        <v>49</v>
      </c>
      <c r="N11" s="15" t="s">
        <v>50</v>
      </c>
    </row>
    <row r="12" customHeight="1" spans="1:14">
      <c r="A12" s="7" t="s">
        <v>51</v>
      </c>
      <c r="B12" s="7">
        <f t="shared" ref="B12:B15" si="3">C12-0.5</f>
        <v>14.5</v>
      </c>
      <c r="C12" s="7">
        <f t="shared" ref="C12:C15" si="4">D12-0.5</f>
        <v>15</v>
      </c>
      <c r="D12" s="7">
        <v>15.5</v>
      </c>
      <c r="E12" s="7">
        <f>D12+0.5</f>
        <v>16</v>
      </c>
      <c r="F12" s="7">
        <f>E12+0.5</f>
        <v>16.5</v>
      </c>
      <c r="G12" s="7">
        <f>F12+0.7</f>
        <v>17.2</v>
      </c>
      <c r="H12" s="2"/>
      <c r="I12" s="2" t="s">
        <v>35</v>
      </c>
      <c r="J12" s="2" t="s">
        <v>43</v>
      </c>
      <c r="K12" s="2" t="s">
        <v>19</v>
      </c>
      <c r="L12" s="2" t="s">
        <v>52</v>
      </c>
      <c r="M12" s="2" t="s">
        <v>52</v>
      </c>
      <c r="N12" s="15" t="s">
        <v>35</v>
      </c>
    </row>
    <row r="13" customHeight="1" spans="1:14">
      <c r="A13" s="7" t="s">
        <v>53</v>
      </c>
      <c r="B13" s="7">
        <f>C13-1</f>
        <v>56</v>
      </c>
      <c r="C13" s="7">
        <f>D13-1</f>
        <v>57</v>
      </c>
      <c r="D13" s="7">
        <v>58</v>
      </c>
      <c r="E13" s="7">
        <f>D13+1</f>
        <v>59</v>
      </c>
      <c r="F13" s="7">
        <f>E13+1</f>
        <v>60</v>
      </c>
      <c r="G13" s="7">
        <f>F13+1.5</f>
        <v>61.5</v>
      </c>
      <c r="H13" s="2"/>
      <c r="I13" s="2" t="s">
        <v>36</v>
      </c>
      <c r="J13" s="2" t="s">
        <v>26</v>
      </c>
      <c r="K13" s="2" t="s">
        <v>20</v>
      </c>
      <c r="L13" s="2" t="s">
        <v>36</v>
      </c>
      <c r="M13" s="2" t="s">
        <v>45</v>
      </c>
      <c r="N13" s="15" t="s">
        <v>54</v>
      </c>
    </row>
    <row r="14" customHeight="1" spans="1:14">
      <c r="A14" s="7" t="s">
        <v>55</v>
      </c>
      <c r="B14" s="7">
        <f t="shared" si="3"/>
        <v>36</v>
      </c>
      <c r="C14" s="7">
        <f t="shared" si="4"/>
        <v>36.5</v>
      </c>
      <c r="D14" s="7">
        <v>37</v>
      </c>
      <c r="E14" s="7">
        <f t="shared" ref="E14:G14" si="5">D14+0.5</f>
        <v>37.5</v>
      </c>
      <c r="F14" s="7">
        <f t="shared" si="5"/>
        <v>38</v>
      </c>
      <c r="G14" s="7">
        <f t="shared" si="5"/>
        <v>38.5</v>
      </c>
      <c r="H14" s="2"/>
      <c r="I14" s="2" t="s">
        <v>56</v>
      </c>
      <c r="J14" s="2" t="s">
        <v>21</v>
      </c>
      <c r="K14" s="2" t="s">
        <v>43</v>
      </c>
      <c r="L14" s="2" t="s">
        <v>20</v>
      </c>
      <c r="M14" s="2" t="s">
        <v>43</v>
      </c>
      <c r="N14" s="15" t="s">
        <v>43</v>
      </c>
    </row>
    <row r="15" customHeight="1" spans="1:14">
      <c r="A15" s="7" t="s">
        <v>57</v>
      </c>
      <c r="B15" s="7">
        <f t="shared" si="3"/>
        <v>26</v>
      </c>
      <c r="C15" s="7">
        <f t="shared" si="4"/>
        <v>26.5</v>
      </c>
      <c r="D15" s="7">
        <v>27</v>
      </c>
      <c r="E15" s="7">
        <f>D15+0.5</f>
        <v>27.5</v>
      </c>
      <c r="F15" s="7">
        <f>E15+0.5</f>
        <v>28</v>
      </c>
      <c r="G15" s="7">
        <f>F15+0.75</f>
        <v>28.75</v>
      </c>
      <c r="H15" s="2"/>
      <c r="I15" s="2" t="s">
        <v>20</v>
      </c>
      <c r="J15" s="2" t="s">
        <v>56</v>
      </c>
      <c r="K15" s="2" t="s">
        <v>58</v>
      </c>
      <c r="L15" s="2" t="s">
        <v>19</v>
      </c>
      <c r="M15" s="2" t="s">
        <v>59</v>
      </c>
      <c r="N15" s="15" t="s">
        <v>20</v>
      </c>
    </row>
    <row r="16" customHeight="1" spans="1:14">
      <c r="A16" s="8" t="s">
        <v>60</v>
      </c>
      <c r="B16" s="9"/>
      <c r="C16" s="9"/>
      <c r="D16" s="9"/>
      <c r="E16" s="9"/>
      <c r="F16" s="9"/>
      <c r="G16" s="9"/>
      <c r="H16" s="2"/>
      <c r="I16" s="2"/>
      <c r="J16" s="2"/>
      <c r="K16" s="2"/>
      <c r="L16" s="2"/>
      <c r="M16" s="2"/>
      <c r="N16" s="2"/>
    </row>
    <row r="17" customHeight="1" spans="1:14">
      <c r="A17" s="7" t="s">
        <v>18</v>
      </c>
      <c r="B17" s="7">
        <f>C17-1</f>
        <v>68</v>
      </c>
      <c r="C17" s="7">
        <f>D17-2</f>
        <v>69</v>
      </c>
      <c r="D17" s="7">
        <v>71</v>
      </c>
      <c r="E17" s="7">
        <f>D17+2</f>
        <v>73</v>
      </c>
      <c r="F17" s="7">
        <f>E17+2</f>
        <v>75</v>
      </c>
      <c r="G17" s="7">
        <f>F17+1</f>
        <v>76</v>
      </c>
      <c r="H17" s="2"/>
      <c r="I17" s="2" t="s">
        <v>48</v>
      </c>
      <c r="J17" s="2" t="s">
        <v>20</v>
      </c>
      <c r="K17" s="2" t="s">
        <v>24</v>
      </c>
      <c r="L17" s="2" t="s">
        <v>19</v>
      </c>
      <c r="M17" s="15" t="s">
        <v>22</v>
      </c>
      <c r="N17" s="15" t="s">
        <v>22</v>
      </c>
    </row>
    <row r="18" customHeight="1" spans="1:14">
      <c r="A18" s="7" t="s">
        <v>23</v>
      </c>
      <c r="B18" s="7">
        <f t="shared" ref="B18:B20" si="6">C18-4</f>
        <v>108</v>
      </c>
      <c r="C18" s="7">
        <f t="shared" ref="C18:C20" si="7">D18-4</f>
        <v>112</v>
      </c>
      <c r="D18" s="7">
        <v>116</v>
      </c>
      <c r="E18" s="7">
        <f t="shared" ref="E18:E20" si="8">D18+4</f>
        <v>120</v>
      </c>
      <c r="F18" s="7">
        <f>E18+4</f>
        <v>124</v>
      </c>
      <c r="G18" s="7">
        <f>F18+6</f>
        <v>130</v>
      </c>
      <c r="H18" s="2"/>
      <c r="I18" s="2" t="s">
        <v>19</v>
      </c>
      <c r="J18" s="2" t="s">
        <v>25</v>
      </c>
      <c r="K18" s="2" t="s">
        <v>20</v>
      </c>
      <c r="L18" s="2" t="s">
        <v>20</v>
      </c>
      <c r="M18" s="15" t="s">
        <v>26</v>
      </c>
      <c r="N18" s="15" t="s">
        <v>26</v>
      </c>
    </row>
    <row r="19" customHeight="1" spans="1:14">
      <c r="A19" s="7" t="s">
        <v>27</v>
      </c>
      <c r="B19" s="7">
        <f t="shared" si="6"/>
        <v>106</v>
      </c>
      <c r="C19" s="7">
        <f t="shared" si="7"/>
        <v>110</v>
      </c>
      <c r="D19" s="7">
        <v>114</v>
      </c>
      <c r="E19" s="7">
        <f t="shared" si="8"/>
        <v>118</v>
      </c>
      <c r="F19" s="7">
        <f>E19+5</f>
        <v>123</v>
      </c>
      <c r="G19" s="7">
        <f>F19+6</f>
        <v>129</v>
      </c>
      <c r="H19" s="2"/>
      <c r="I19" s="2" t="s">
        <v>20</v>
      </c>
      <c r="J19" s="2" t="s">
        <v>28</v>
      </c>
      <c r="K19" s="2" t="s">
        <v>24</v>
      </c>
      <c r="L19" s="2" t="s">
        <v>20</v>
      </c>
      <c r="M19" s="15" t="s">
        <v>19</v>
      </c>
      <c r="N19" s="15" t="s">
        <v>19</v>
      </c>
    </row>
    <row r="20" customHeight="1" spans="1:14">
      <c r="A20" s="7" t="s">
        <v>29</v>
      </c>
      <c r="B20" s="7">
        <f t="shared" si="6"/>
        <v>106</v>
      </c>
      <c r="C20" s="7">
        <f t="shared" si="7"/>
        <v>110</v>
      </c>
      <c r="D20" s="7">
        <v>114</v>
      </c>
      <c r="E20" s="7">
        <f t="shared" si="8"/>
        <v>118</v>
      </c>
      <c r="F20" s="7">
        <f>E20+5</f>
        <v>123</v>
      </c>
      <c r="G20" s="7">
        <f>F20+6</f>
        <v>129</v>
      </c>
      <c r="H20" s="2"/>
      <c r="I20" s="2" t="s">
        <v>43</v>
      </c>
      <c r="J20" s="2" t="s">
        <v>31</v>
      </c>
      <c r="K20" s="2" t="s">
        <v>35</v>
      </c>
      <c r="L20" s="2" t="s">
        <v>30</v>
      </c>
      <c r="M20" s="15" t="s">
        <v>32</v>
      </c>
      <c r="N20" s="15" t="s">
        <v>32</v>
      </c>
    </row>
    <row r="21" customHeight="1" spans="1:14">
      <c r="A21" s="7" t="s">
        <v>33</v>
      </c>
      <c r="B21" s="7">
        <f>C21-1.2</f>
        <v>45.6</v>
      </c>
      <c r="C21" s="7">
        <f>D21-1.2</f>
        <v>46.8</v>
      </c>
      <c r="D21" s="7">
        <v>48</v>
      </c>
      <c r="E21" s="7">
        <f>D21+1.2</f>
        <v>49.2</v>
      </c>
      <c r="F21" s="7">
        <f>E21+1.2</f>
        <v>50.4</v>
      </c>
      <c r="G21" s="7">
        <f>F21+1.4</f>
        <v>51.8</v>
      </c>
      <c r="H21" s="2"/>
      <c r="I21" s="2" t="s">
        <v>58</v>
      </c>
      <c r="J21" s="2" t="s">
        <v>38</v>
      </c>
      <c r="K21" s="2" t="s">
        <v>42</v>
      </c>
      <c r="L21" s="2" t="s">
        <v>34</v>
      </c>
      <c r="M21" s="15" t="s">
        <v>39</v>
      </c>
      <c r="N21" s="15" t="s">
        <v>39</v>
      </c>
    </row>
    <row r="22" customHeight="1" spans="1:14">
      <c r="A22" s="7" t="s">
        <v>40</v>
      </c>
      <c r="B22" s="7">
        <f>C22-0.6</f>
        <v>61.2</v>
      </c>
      <c r="C22" s="7">
        <f>D22-1.2</f>
        <v>61.8</v>
      </c>
      <c r="D22" s="7">
        <v>63</v>
      </c>
      <c r="E22" s="7">
        <f>D22+1.2</f>
        <v>64.2</v>
      </c>
      <c r="F22" s="7">
        <f>E22+1.2</f>
        <v>65.4</v>
      </c>
      <c r="G22" s="7">
        <f>F22+0.6</f>
        <v>66</v>
      </c>
      <c r="H22" s="2"/>
      <c r="I22" s="2" t="s">
        <v>37</v>
      </c>
      <c r="J22" s="2" t="s">
        <v>45</v>
      </c>
      <c r="K22" s="2" t="s">
        <v>20</v>
      </c>
      <c r="L22" s="2" t="s">
        <v>41</v>
      </c>
      <c r="M22" s="15" t="s">
        <v>43</v>
      </c>
      <c r="N22" s="15" t="s">
        <v>43</v>
      </c>
    </row>
    <row r="23" customHeight="1" spans="1:14">
      <c r="A23" s="7" t="s">
        <v>46</v>
      </c>
      <c r="B23" s="7">
        <f>C23-0.7</f>
        <v>21.6</v>
      </c>
      <c r="C23" s="7">
        <f>D23-0.7</f>
        <v>22.3</v>
      </c>
      <c r="D23" s="7">
        <v>23</v>
      </c>
      <c r="E23" s="7">
        <f>D23+0.7</f>
        <v>23.7</v>
      </c>
      <c r="F23" s="7">
        <f>E23+0.7</f>
        <v>24.4</v>
      </c>
      <c r="G23" s="7">
        <f>F23+0.95</f>
        <v>25.35</v>
      </c>
      <c r="H23" s="2"/>
      <c r="I23" s="2" t="s">
        <v>61</v>
      </c>
      <c r="J23" s="2" t="s">
        <v>49</v>
      </c>
      <c r="K23" s="2" t="s">
        <v>36</v>
      </c>
      <c r="L23" s="2" t="s">
        <v>47</v>
      </c>
      <c r="M23" s="15" t="s">
        <v>50</v>
      </c>
      <c r="N23" s="15" t="s">
        <v>50</v>
      </c>
    </row>
    <row r="24" customHeight="1" spans="1:14">
      <c r="A24" s="7" t="s">
        <v>62</v>
      </c>
      <c r="B24" s="7">
        <f>C24-0.4</f>
        <v>9.7</v>
      </c>
      <c r="C24" s="7">
        <f>D24-0.4</f>
        <v>10.1</v>
      </c>
      <c r="D24" s="7">
        <v>10.5</v>
      </c>
      <c r="E24" s="7">
        <f>D24+0.4</f>
        <v>10.9</v>
      </c>
      <c r="F24" s="7">
        <f>E24+0.4</f>
        <v>11.3</v>
      </c>
      <c r="G24" s="7">
        <f>F24+0.6</f>
        <v>11.9</v>
      </c>
      <c r="H24" s="2"/>
      <c r="I24" s="2" t="s">
        <v>20</v>
      </c>
      <c r="J24" s="2" t="s">
        <v>52</v>
      </c>
      <c r="K24" s="2" t="s">
        <v>20</v>
      </c>
      <c r="L24" s="2" t="s">
        <v>35</v>
      </c>
      <c r="M24" s="15" t="s">
        <v>35</v>
      </c>
      <c r="N24" s="15" t="s">
        <v>35</v>
      </c>
    </row>
    <row r="25" customHeight="1" spans="1:14">
      <c r="A25" s="7" t="s">
        <v>53</v>
      </c>
      <c r="B25" s="7">
        <f>C25-1</f>
        <v>50</v>
      </c>
      <c r="C25" s="7">
        <f>D25-1</f>
        <v>51</v>
      </c>
      <c r="D25" s="7">
        <v>52</v>
      </c>
      <c r="E25" s="7">
        <f>D25+1</f>
        <v>53</v>
      </c>
      <c r="F25" s="7">
        <f>E25+1</f>
        <v>54</v>
      </c>
      <c r="G25" s="7">
        <f>F25+1.5</f>
        <v>55.5</v>
      </c>
      <c r="H25" s="2"/>
      <c r="I25" s="2" t="s">
        <v>52</v>
      </c>
      <c r="J25" s="2" t="s">
        <v>45</v>
      </c>
      <c r="K25" s="2" t="s">
        <v>19</v>
      </c>
      <c r="L25" s="2" t="s">
        <v>36</v>
      </c>
      <c r="M25" s="2" t="s">
        <v>52</v>
      </c>
      <c r="N25" s="15" t="s">
        <v>54</v>
      </c>
    </row>
    <row r="26" customHeight="1" spans="1:14">
      <c r="A26" s="10"/>
      <c r="B26" s="11"/>
      <c r="C26" s="11"/>
      <c r="D26" s="11"/>
      <c r="E26" s="11"/>
      <c r="F26" s="11"/>
      <c r="G26" s="11"/>
      <c r="H26" s="2"/>
      <c r="I26" s="2"/>
      <c r="J26" s="2"/>
      <c r="K26" s="2"/>
      <c r="L26" s="2"/>
      <c r="M26" s="2"/>
      <c r="N26" s="15"/>
    </row>
    <row r="27" ht="35" customHeight="1" spans="1:14">
      <c r="A27" s="12" t="s">
        <v>1</v>
      </c>
      <c r="B27" s="4" t="s">
        <v>63</v>
      </c>
      <c r="C27" s="4"/>
      <c r="D27" s="4"/>
      <c r="E27" s="5" t="s">
        <v>64</v>
      </c>
      <c r="F27" s="5"/>
      <c r="G27" s="5"/>
      <c r="H27" s="2"/>
      <c r="I27" s="2" t="s">
        <v>4</v>
      </c>
      <c r="J27" s="2"/>
      <c r="K27" s="2"/>
      <c r="L27" s="2"/>
      <c r="M27" s="2"/>
      <c r="N27" s="2"/>
    </row>
    <row r="28" ht="35" customHeight="1" spans="1:14">
      <c r="A28" s="13"/>
      <c r="B28" s="7" t="s">
        <v>5</v>
      </c>
      <c r="C28" s="7" t="s">
        <v>6</v>
      </c>
      <c r="D28" s="7" t="s">
        <v>7</v>
      </c>
      <c r="E28" s="7" t="s">
        <v>8</v>
      </c>
      <c r="F28" s="7" t="s">
        <v>9</v>
      </c>
      <c r="G28" s="7" t="s">
        <v>10</v>
      </c>
      <c r="H28" s="2"/>
      <c r="I28" s="2" t="s">
        <v>11</v>
      </c>
      <c r="J28" s="2" t="s">
        <v>11</v>
      </c>
      <c r="K28" s="2" t="s">
        <v>11</v>
      </c>
      <c r="L28" s="2" t="s">
        <v>11</v>
      </c>
      <c r="M28" s="2" t="s">
        <v>11</v>
      </c>
      <c r="N28" s="2" t="s">
        <v>11</v>
      </c>
    </row>
    <row r="29" ht="35" customHeight="1" spans="1:14">
      <c r="A29" s="13"/>
      <c r="B29" s="7" t="s">
        <v>12</v>
      </c>
      <c r="C29" s="7" t="s">
        <v>13</v>
      </c>
      <c r="D29" s="7" t="s">
        <v>14</v>
      </c>
      <c r="E29" s="7" t="s">
        <v>15</v>
      </c>
      <c r="F29" s="7" t="s">
        <v>16</v>
      </c>
      <c r="G29" s="7" t="s">
        <v>17</v>
      </c>
      <c r="H29" s="2"/>
      <c r="I29" s="2" t="s">
        <v>5</v>
      </c>
      <c r="J29" s="2" t="s">
        <v>6</v>
      </c>
      <c r="K29" s="2" t="s">
        <v>7</v>
      </c>
      <c r="L29" s="2" t="s">
        <v>8</v>
      </c>
      <c r="M29" s="2" t="s">
        <v>9</v>
      </c>
      <c r="N29" s="14" t="s">
        <v>10</v>
      </c>
    </row>
    <row r="30" ht="35" customHeight="1" spans="1:14">
      <c r="A30" s="7" t="s">
        <v>18</v>
      </c>
      <c r="B30" s="7">
        <f>C30-1</f>
        <v>68</v>
      </c>
      <c r="C30" s="7">
        <f>D30-2</f>
        <v>69</v>
      </c>
      <c r="D30" s="7">
        <v>71</v>
      </c>
      <c r="E30" s="7">
        <f>D30+2</f>
        <v>73</v>
      </c>
      <c r="F30" s="7">
        <f>E30+2</f>
        <v>75</v>
      </c>
      <c r="G30" s="7">
        <f>F30+1</f>
        <v>76</v>
      </c>
      <c r="H30" s="2"/>
      <c r="I30" s="2" t="s">
        <v>19</v>
      </c>
      <c r="J30" s="2" t="s">
        <v>25</v>
      </c>
      <c r="K30" s="2" t="s">
        <v>20</v>
      </c>
      <c r="L30" s="2" t="s">
        <v>20</v>
      </c>
      <c r="M30" s="15" t="s">
        <v>26</v>
      </c>
      <c r="N30" s="15" t="s">
        <v>26</v>
      </c>
    </row>
    <row r="31" ht="35" customHeight="1" spans="1:14">
      <c r="A31" s="7" t="s">
        <v>23</v>
      </c>
      <c r="B31" s="7">
        <f t="shared" ref="B31:B33" si="9">C31-4</f>
        <v>104</v>
      </c>
      <c r="C31" s="7">
        <f t="shared" ref="C31:C33" si="10">D31-4</f>
        <v>108</v>
      </c>
      <c r="D31" s="7">
        <v>112</v>
      </c>
      <c r="E31" s="7">
        <f t="shared" ref="E31:E33" si="11">D31+4</f>
        <v>116</v>
      </c>
      <c r="F31" s="7">
        <f>E31+4</f>
        <v>120</v>
      </c>
      <c r="G31" s="7">
        <f>F31+6</f>
        <v>126</v>
      </c>
      <c r="H31" s="2"/>
      <c r="I31" s="2" t="s">
        <v>20</v>
      </c>
      <c r="J31" s="2" t="s">
        <v>28</v>
      </c>
      <c r="K31" s="2" t="s">
        <v>24</v>
      </c>
      <c r="L31" s="2" t="s">
        <v>20</v>
      </c>
      <c r="M31" s="15" t="s">
        <v>19</v>
      </c>
      <c r="N31" s="15" t="s">
        <v>19</v>
      </c>
    </row>
    <row r="32" ht="35" customHeight="1" spans="1:14">
      <c r="A32" s="7" t="s">
        <v>27</v>
      </c>
      <c r="B32" s="7">
        <f t="shared" si="9"/>
        <v>102</v>
      </c>
      <c r="C32" s="7">
        <f t="shared" si="10"/>
        <v>106</v>
      </c>
      <c r="D32" s="7">
        <v>110</v>
      </c>
      <c r="E32" s="7">
        <f t="shared" si="11"/>
        <v>114</v>
      </c>
      <c r="F32" s="7">
        <f>E32+5</f>
        <v>119</v>
      </c>
      <c r="G32" s="7">
        <f>F32+6</f>
        <v>125</v>
      </c>
      <c r="H32" s="2"/>
      <c r="I32" s="2" t="s">
        <v>43</v>
      </c>
      <c r="J32" s="2" t="s">
        <v>31</v>
      </c>
      <c r="K32" s="2" t="s">
        <v>35</v>
      </c>
      <c r="L32" s="2" t="s">
        <v>30</v>
      </c>
      <c r="M32" s="15" t="s">
        <v>32</v>
      </c>
      <c r="N32" s="15" t="s">
        <v>32</v>
      </c>
    </row>
    <row r="33" ht="35" customHeight="1" spans="1:14">
      <c r="A33" s="7" t="s">
        <v>29</v>
      </c>
      <c r="B33" s="7">
        <f t="shared" si="9"/>
        <v>102</v>
      </c>
      <c r="C33" s="7">
        <f t="shared" si="10"/>
        <v>106</v>
      </c>
      <c r="D33" s="7">
        <v>110</v>
      </c>
      <c r="E33" s="7">
        <f t="shared" si="11"/>
        <v>114</v>
      </c>
      <c r="F33" s="7">
        <f>E33+5</f>
        <v>119</v>
      </c>
      <c r="G33" s="7">
        <f>F33+6</f>
        <v>125</v>
      </c>
      <c r="H33" s="2"/>
      <c r="I33" s="2" t="s">
        <v>43</v>
      </c>
      <c r="J33" s="2" t="s">
        <v>31</v>
      </c>
      <c r="K33" s="2" t="s">
        <v>35</v>
      </c>
      <c r="L33" s="2" t="s">
        <v>30</v>
      </c>
      <c r="M33" s="15" t="s">
        <v>32</v>
      </c>
      <c r="N33" s="15" t="s">
        <v>32</v>
      </c>
    </row>
    <row r="34" ht="35" customHeight="1" spans="1:14">
      <c r="A34" s="7" t="s">
        <v>33</v>
      </c>
      <c r="B34" s="7">
        <f>C34-1.2</f>
        <v>43.6</v>
      </c>
      <c r="C34" s="7">
        <f>D34-1.2</f>
        <v>44.8</v>
      </c>
      <c r="D34" s="7">
        <v>46</v>
      </c>
      <c r="E34" s="7">
        <f>D34+1.2</f>
        <v>47.2</v>
      </c>
      <c r="F34" s="7">
        <f>E34+1.2</f>
        <v>48.4</v>
      </c>
      <c r="G34" s="7">
        <f>F34+1.4</f>
        <v>49.8</v>
      </c>
      <c r="H34" s="2"/>
      <c r="I34" s="2" t="s">
        <v>34</v>
      </c>
      <c r="J34" s="2" t="s">
        <v>35</v>
      </c>
      <c r="K34" s="2" t="s">
        <v>36</v>
      </c>
      <c r="L34" s="2" t="s">
        <v>37</v>
      </c>
      <c r="M34" s="2" t="s">
        <v>38</v>
      </c>
      <c r="N34" s="15" t="s">
        <v>39</v>
      </c>
    </row>
    <row r="35" ht="35" customHeight="1" spans="1:14">
      <c r="A35" s="7" t="s">
        <v>40</v>
      </c>
      <c r="B35" s="7">
        <f>C35-0.6</f>
        <v>61.2</v>
      </c>
      <c r="C35" s="7">
        <f>D35-1.2</f>
        <v>61.8</v>
      </c>
      <c r="D35" s="7">
        <v>63</v>
      </c>
      <c r="E35" s="7">
        <f>D35+1.2</f>
        <v>64.2</v>
      </c>
      <c r="F35" s="7">
        <f>E35+1.2</f>
        <v>65.4</v>
      </c>
      <c r="G35" s="7">
        <f>F35+0.6</f>
        <v>66</v>
      </c>
      <c r="H35" s="2"/>
      <c r="I35" s="2" t="s">
        <v>41</v>
      </c>
      <c r="J35" s="2" t="s">
        <v>42</v>
      </c>
      <c r="K35" s="2" t="s">
        <v>43</v>
      </c>
      <c r="L35" s="2" t="s">
        <v>44</v>
      </c>
      <c r="M35" s="2" t="s">
        <v>45</v>
      </c>
      <c r="N35" s="15" t="s">
        <v>43</v>
      </c>
    </row>
    <row r="36" ht="35" customHeight="1" spans="1:14">
      <c r="A36" s="7" t="s">
        <v>46</v>
      </c>
      <c r="B36" s="7">
        <f>C36-0.7</f>
        <v>20.6</v>
      </c>
      <c r="C36" s="7">
        <f>D36-0.7</f>
        <v>21.3</v>
      </c>
      <c r="D36" s="7">
        <v>22</v>
      </c>
      <c r="E36" s="7">
        <f>D36+0.7</f>
        <v>22.7</v>
      </c>
      <c r="F36" s="7">
        <f>E36+0.7</f>
        <v>23.4</v>
      </c>
      <c r="G36" s="7">
        <f>F36+0.95</f>
        <v>24.35</v>
      </c>
      <c r="H36" s="2"/>
      <c r="I36" s="2" t="s">
        <v>47</v>
      </c>
      <c r="J36" s="2" t="s">
        <v>20</v>
      </c>
      <c r="K36" s="2" t="s">
        <v>48</v>
      </c>
      <c r="L36" s="2" t="s">
        <v>20</v>
      </c>
      <c r="M36" s="2" t="s">
        <v>49</v>
      </c>
      <c r="N36" s="15" t="s">
        <v>50</v>
      </c>
    </row>
    <row r="37" ht="35" customHeight="1" spans="1:14">
      <c r="A37" s="7" t="s">
        <v>65</v>
      </c>
      <c r="B37" s="7">
        <f>C37-0.4</f>
        <v>10.2</v>
      </c>
      <c r="C37" s="7">
        <f>D37-0.4</f>
        <v>10.6</v>
      </c>
      <c r="D37" s="7">
        <v>11</v>
      </c>
      <c r="E37" s="7">
        <f>D37+0.4</f>
        <v>11.4</v>
      </c>
      <c r="F37" s="7">
        <f>E37+0.4</f>
        <v>11.8</v>
      </c>
      <c r="G37" s="7">
        <f>F37+0.6</f>
        <v>12.4</v>
      </c>
      <c r="H37" s="2"/>
      <c r="I37" s="2" t="s">
        <v>20</v>
      </c>
      <c r="J37" s="2" t="s">
        <v>52</v>
      </c>
      <c r="K37" s="2" t="s">
        <v>20</v>
      </c>
      <c r="L37" s="2" t="s">
        <v>35</v>
      </c>
      <c r="M37" s="15" t="s">
        <v>35</v>
      </c>
      <c r="N37" s="15" t="s">
        <v>35</v>
      </c>
    </row>
    <row r="38" ht="35" customHeight="1" spans="1:14">
      <c r="A38" s="7" t="s">
        <v>53</v>
      </c>
      <c r="B38" s="7">
        <v>50</v>
      </c>
      <c r="C38" s="7">
        <v>51</v>
      </c>
      <c r="D38" s="7">
        <v>52</v>
      </c>
      <c r="E38" s="7">
        <f>D38+1</f>
        <v>53</v>
      </c>
      <c r="F38" s="7">
        <f>E38+1</f>
        <v>54</v>
      </c>
      <c r="G38" s="7">
        <f>F38+1.5</f>
        <v>55.5</v>
      </c>
      <c r="H38" s="2"/>
      <c r="I38" s="2" t="s">
        <v>52</v>
      </c>
      <c r="J38" s="2" t="s">
        <v>45</v>
      </c>
      <c r="K38" s="2" t="s">
        <v>19</v>
      </c>
      <c r="L38" s="2" t="s">
        <v>36</v>
      </c>
      <c r="M38" s="2" t="s">
        <v>52</v>
      </c>
      <c r="N38" s="15" t="s">
        <v>54</v>
      </c>
    </row>
    <row r="39" ht="35" customHeight="1" spans="1:1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customHeight="1" spans="1:1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customHeight="1" spans="1:1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</sheetData>
  <mergeCells count="11">
    <mergeCell ref="A1:N1"/>
    <mergeCell ref="B2:D2"/>
    <mergeCell ref="E2:G2"/>
    <mergeCell ref="I2:N2"/>
    <mergeCell ref="A16:G16"/>
    <mergeCell ref="B27:D27"/>
    <mergeCell ref="E27:G27"/>
    <mergeCell ref="I27:N27"/>
    <mergeCell ref="A3:A4"/>
    <mergeCell ref="A28:A29"/>
    <mergeCell ref="H2:H15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dcterms:modified xsi:type="dcterms:W3CDTF">2023-02-24T03:52:10Z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9CDA7F10AE8841DBBF4035A51869EEC0</vt:lpwstr>
  </property>
  <property fmtid="{D5CDD505-2E9C-101B-9397-08002B2CF9AE}" pid="3" name="KSOProductBuildVer">
    <vt:lpwstr>2052-11.1.0.12980</vt:lpwstr>
  </property>
</Properties>
</file>