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327\2-20尾期\"/>
    </mc:Choice>
  </mc:AlternateContent>
  <xr:revisionPtr revIDLastSave="0" documentId="13_ncr:1_{9019BB1C-970E-4FC4-9EAF-F2FB6607EA54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'!$A$1:$N$17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4" i="12" l="1"/>
  <c r="N6" i="7"/>
  <c r="N5" i="7"/>
  <c r="N4" i="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D15" i="16"/>
  <c r="E15" i="16"/>
  <c r="F15" i="16"/>
  <c r="G15" i="16"/>
  <c r="B15" i="16"/>
  <c r="D14" i="16"/>
  <c r="E14" i="16"/>
  <c r="F14" i="16"/>
  <c r="G14" i="16"/>
  <c r="B14" i="16"/>
  <c r="D13" i="16"/>
  <c r="E13" i="16"/>
  <c r="F13" i="16"/>
  <c r="G13" i="16"/>
  <c r="B13" i="16"/>
  <c r="D12" i="16"/>
  <c r="E12" i="16"/>
  <c r="F12" i="16"/>
  <c r="G12" i="16"/>
  <c r="B12" i="16"/>
  <c r="D11" i="16"/>
  <c r="E11" i="16"/>
  <c r="F11" i="16"/>
  <c r="G11" i="16"/>
  <c r="B11" i="16"/>
  <c r="D10" i="16"/>
  <c r="E10" i="16"/>
  <c r="F10" i="16"/>
  <c r="G10" i="16"/>
  <c r="B10" i="16"/>
  <c r="D9" i="16"/>
  <c r="E9" i="16"/>
  <c r="F9" i="16"/>
  <c r="G9" i="16"/>
  <c r="B9" i="16"/>
  <c r="D8" i="16"/>
  <c r="E8" i="16"/>
  <c r="F8" i="16"/>
  <c r="G8" i="16"/>
  <c r="B8" i="16"/>
  <c r="D7" i="16"/>
  <c r="E7" i="16"/>
  <c r="F7" i="16"/>
  <c r="G7" i="16"/>
  <c r="B7" i="16"/>
  <c r="D6" i="16"/>
  <c r="E6" i="16"/>
  <c r="F6" i="16"/>
  <c r="G6" i="16"/>
  <c r="B6" i="16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<sst xmlns="http://schemas.openxmlformats.org/spreadsheetml/2006/main" count="843" uniqueCount="347">
  <si>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</si>
  <si>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</si>
  <si>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</si>
  <si>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</si>
  <si>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</si>
  <si>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</si>
  <si>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</si>
  <si>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</si>
  <si>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</si>
  <si>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</si>
  <si>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</si>
  <si>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</si>
  <si>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</si>
  <si>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</si>
  <si>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</si>
  <si>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</si>
  <si>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</si>
  <si>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</si>
  <si>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</si>
  <si>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</si>
  <si>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</si>
  <si>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</si>
  <si>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</si>
  <si>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</si>
  <si>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</si>
  <si>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</si>
  <si>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</si>
  <si>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</si>
  <si>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</si>
  <si>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</si>
  <si>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</si>
  <si>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</si>
  <si>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</si>
  <si>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</si>
  <si>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</si>
  <si>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</si>
  <si>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</si>
  <si>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</si>
  <si>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</si>
  <si>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</si>
  <si>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</si>
  <si>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</si>
  <si>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</si>
  <si>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</si>
  <si>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</si>
  <si>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</si>
  <si>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</si>
  <si>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</si>
  <si>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</si>
  <si>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</si>
  <si>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</si>
  <si>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</si>
  <si>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</si>
  <si>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</si>
  <si>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</si>
  <si>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</si>
  <si>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</si>
  <si>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</si>
  <si>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</si>
  <si>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</si>
  <si>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</si>
  <si>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</si>
  <si>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</si>
  <si>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QAMMAL84327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</si>
  <si>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</si>
  <si>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</si>
  <si>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</si>
  <si>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</si>
  <si>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</si>
  <si>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</si>
  <si>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</si>
  <si>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</si>
  <si>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</si>
  <si>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</si>
  <si>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</si>
  <si>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</si>
  <si>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</si>
  <si>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</si>
  <si>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</si>
  <si>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</si>
  <si>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</si>
  <si>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</si>
  <si>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</si>
  <si>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</si>
  <si>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</si>
  <si>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</si>
  <si>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</si>
  <si>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</si>
  <si>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</si>
  <si>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</si>
  <si>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</si>
  <si>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</si>
  <si>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</si>
  <si>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</si>
  <si>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</si>
  <si>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</si>
  <si>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</si>
  <si>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</si>
  <si>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</si>
  <si>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</si>
  <si>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</si>
  <si>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</si>
  <si>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</si>
  <si>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</si>
  <si>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</si>
  <si>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</si>
  <si>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</si>
  <si>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</si>
  <si>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</si>
  <si>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</si>
  <si>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</si>
  <si>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</si>
  <si>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</si>
  <si>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</si>
  <si>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</si>
  <si>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</si>
  <si>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</si>
  <si>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</si>
  <si>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海贝粉色</t>
  </si>
  <si>
    <t>融冰蓝</t>
  </si>
  <si>
    <t>香水紫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</si>
  <si>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</si>
  <si>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海贝粉色160码3件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</si>
  <si>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</si>
  <si>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</si>
  <si>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</si>
  <si>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</si>
  <si>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</si>
  <si>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1.腰头容位不均匀。</t>
  </si>
  <si>
    <t>2.浪底骨位未对准。</t>
  </si>
  <si>
    <t>3.侧骨不顺直。</t>
  </si>
  <si>
    <t>4.脚衩顶车线歪斜。</t>
  </si>
  <si>
    <t>5.袋口压线起扭。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</si>
  <si>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</si>
  <si>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</si>
  <si>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</si>
  <si>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</si>
  <si>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</si>
  <si>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</si>
  <si>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</si>
  <si>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</si>
  <si>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</si>
  <si>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</si>
  <si>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</si>
  <si>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</si>
  <si>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</si>
  <si>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</si>
  <si>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</si>
  <si>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</si>
  <si>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码号</t>
  </si>
  <si>
    <t xml:space="preserve"> 儿童号型</t>
  </si>
  <si>
    <t>成人号型</t>
  </si>
  <si>
    <t>160/66A</t>
  </si>
  <si>
    <t>号型</t>
  </si>
  <si>
    <t>140/55</t>
  </si>
  <si>
    <t>150/61</t>
  </si>
  <si>
    <t>165/68A</t>
  </si>
  <si>
    <t>海贝粉</t>
  </si>
  <si>
    <t>洗前</t>
  </si>
  <si>
    <t>洗后</t>
  </si>
  <si>
    <t>裤外侧长</t>
  </si>
  <si>
    <t>全松紧腰围 平量</t>
  </si>
  <si>
    <t>全松紧腰围 拉量</t>
  </si>
  <si>
    <t>臀围</t>
  </si>
  <si>
    <t>腿围/2</t>
  </si>
  <si>
    <t>膝围/2</t>
  </si>
  <si>
    <t>脚口平量/2</t>
  </si>
  <si>
    <t>脚口拉量</t>
  </si>
  <si>
    <t>前裆长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</si>
  <si>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</si>
  <si>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</si>
  <si>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</si>
  <si>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</si>
  <si>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</si>
  <si>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</si>
  <si>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</si>
  <si>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</si>
  <si>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</si>
  <si>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</si>
  <si>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</si>
  <si>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</si>
  <si>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</si>
  <si>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</si>
  <si>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齐色齐号各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</si>
  <si>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</si>
  <si>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</si>
  <si>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</si>
  <si>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</si>
  <si>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</si>
  <si>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</si>
  <si>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洗前海贝粉色</t>
  </si>
  <si>
    <t>洗后海贝粉色</t>
  </si>
  <si>
    <t>洗前融冰蓝</t>
  </si>
  <si>
    <t>洗后融冰蓝</t>
  </si>
  <si>
    <t>洗前香水紫</t>
  </si>
  <si>
    <t>洗后香水紫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</si>
  <si>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</si>
  <si>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</si>
  <si>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</si>
  <si>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</si>
  <si>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</si>
  <si>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</si>
  <si>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</si>
  <si>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</si>
  <si>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</si>
  <si>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</si>
  <si>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</si>
  <si>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</si>
  <si>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</si>
  <si>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</si>
  <si>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</si>
  <si>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</si>
  <si>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</si>
  <si>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</si>
  <si>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</si>
  <si>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</si>
  <si>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</si>
  <si>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</si>
  <si>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</si>
  <si>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</si>
  <si>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</si>
  <si>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</si>
  <si>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</si>
  <si>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</si>
  <si>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</si>
  <si>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</si>
  <si>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</si>
  <si>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</si>
  <si>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</si>
  <si>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</si>
  <si>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</si>
  <si>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</si>
  <si>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</si>
  <si>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</si>
  <si>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</si>
  <si>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</si>
  <si>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</si>
  <si>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</si>
  <si>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</si>
  <si>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</si>
  <si>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1.线头没清理干净。</t>
  </si>
  <si>
    <t>2.袋口起皱。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</si>
  <si>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</si>
  <si>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</si>
  <si>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</si>
  <si>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</si>
  <si>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</si>
  <si>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</si>
  <si>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</si>
  <si>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</si>
  <si>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</si>
  <si>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</si>
  <si>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</t>
  </si>
  <si>
    <t>-</t>
  </si>
  <si>
    <t>-0.5</t>
  </si>
  <si>
    <t>+1</t>
  </si>
  <si>
    <t>+2</t>
  </si>
  <si>
    <t>+0.6</t>
  </si>
  <si>
    <t>+0.2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</si>
  <si>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</si>
  <si>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</si>
  <si>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</si>
  <si>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</si>
  <si>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</si>
  <si>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</si>
  <si>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</si>
  <si>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</si>
  <si>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</si>
  <si>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</si>
  <si>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</si>
  <si>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</si>
  <si>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</si>
  <si>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</si>
  <si>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</si>
  <si>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</si>
  <si>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</si>
  <si>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F220902158</t>
  </si>
  <si>
    <t>G21SS3660</t>
  </si>
  <si>
    <t>宏港</t>
  </si>
  <si>
    <t>YES</t>
  </si>
  <si>
    <t>F2209021163</t>
  </si>
  <si>
    <t>F2209021165</t>
  </si>
  <si>
    <t>21SS香水紫</t>
  </si>
  <si>
    <t>制表时间：2022/10/14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</si>
  <si>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</si>
  <si>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</si>
  <si>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</si>
  <si>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</si>
  <si>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</si>
  <si>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</si>
  <si>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</si>
  <si>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</si>
  <si>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</si>
  <si>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</si>
  <si>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</si>
  <si>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</si>
  <si>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﹣0.5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</si>
  <si>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</si>
  <si>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</si>
  <si>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</si>
  <si>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</si>
  <si>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</si>
  <si>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</si>
  <si>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</si>
  <si>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</si>
  <si>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</si>
  <si>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</si>
  <si>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</si>
  <si>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F220902158
F2209021163
F2209021165
</t>
  </si>
  <si>
    <t xml:space="preserve">海贝粉
融冰蓝
21SS香水紫
</t>
  </si>
  <si>
    <t xml:space="preserve">针织凉感防晒面料 </t>
  </si>
  <si>
    <t>物料6</t>
  </si>
  <si>
    <t>物料7</t>
  </si>
  <si>
    <t>物料8</t>
  </si>
  <si>
    <t>物料9</t>
  </si>
  <si>
    <t>物料10</t>
  </si>
  <si>
    <t>制表时间：2022/10/19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</si>
  <si>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</si>
  <si>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</si>
  <si>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</si>
  <si>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</si>
  <si>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</si>
  <si>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</si>
  <si>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</si>
  <si>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</si>
  <si>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</si>
  <si>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</si>
  <si>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</si>
  <si>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</si>
  <si>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</si>
  <si>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</si>
  <si>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</si>
  <si>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</si>
  <si>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</si>
  <si>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</si>
  <si>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</si>
  <si>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</si>
  <si>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</si>
  <si>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</si>
  <si>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弹力织带</t>
  </si>
  <si>
    <t>白色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</si>
  <si>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</si>
  <si>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</si>
  <si>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</si>
  <si>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61" type="noConversion"/>
  </si>
  <si>
    <t>②检验明细：齐色齐号抽验125件，</t>
    <phoneticPr fontId="61" type="noConversion"/>
  </si>
  <si>
    <t>尾期验货，抽验125件，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</si>
</sst>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yyyy/m/d;@"/>
    <numFmt numFmtId="179" formatCode="0.0%"/>
    <numFmt numFmtId="180" formatCode="0.0_ "/>
    <numFmt numFmtId="181" formatCode="0.00_ "/>
    <numFmt numFmtId="182" formatCode="_ [$¥-804]* #,##0.00_ ;_ [$¥-804]* \-#,##0.00_ ;_ [$¥-804]* &quot;-&quot;??_ ;_ @_ "/>
    <numFmt numFmtId="183" formatCode="0_ 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Arial"/>
      <family val="2"/>
    </font>
    <font>
      <b/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color indexed="8"/>
      <name val="宋体"/>
      <charset val="134"/>
    </font>
    <font>
      <sz val="8"/>
      <color indexed="8"/>
      <name val="等线"/>
      <charset val="134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8"/>
      <color indexed="8"/>
      <name val="宋体"/>
      <charset val="134"/>
    </font>
    <font>
      <b/>
      <sz val="10"/>
      <name val="微软雅黑"/>
      <charset val="134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9"/>
      <name val="微软雅黑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5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7" xfId="6" applyBorder="1" applyAlignment="1">
      <alignment horizontal="center" vertical="center" wrapText="1"/>
    </xf>
    <xf numFmtId="0" fontId="1" fillId="0" borderId="2" xfId="0" applyFont="1" applyBorder="1"/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1" xfId="6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4" fillId="0" borderId="0" xfId="4" applyFont="1"/>
    <xf numFmtId="0" fontId="15" fillId="0" borderId="0" xfId="4"/>
    <xf numFmtId="0" fontId="14" fillId="0" borderId="0" xfId="4" applyFont="1" applyAlignment="1">
      <alignment horizontal="left"/>
    </xf>
    <xf numFmtId="0" fontId="14" fillId="0" borderId="0" xfId="4" applyFont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16" xfId="3" applyFont="1" applyBorder="1">
      <alignment vertical="center"/>
    </xf>
    <xf numFmtId="0" fontId="20" fillId="0" borderId="17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0" fontId="25" fillId="0" borderId="0" xfId="4" applyFont="1"/>
    <xf numFmtId="0" fontId="26" fillId="0" borderId="0" xfId="4" applyFont="1"/>
    <xf numFmtId="0" fontId="0" fillId="0" borderId="0" xfId="0" applyAlignment="1">
      <alignment horizontal="left" vertical="center"/>
    </xf>
    <xf numFmtId="0" fontId="17" fillId="0" borderId="16" xfId="3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9" fontId="18" fillId="0" borderId="23" xfId="3" applyNumberFormat="1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49" fontId="25" fillId="4" borderId="23" xfId="5" applyNumberFormat="1" applyFont="1" applyFill="1" applyBorder="1" applyAlignment="1">
      <alignment horizontal="center" vertical="center"/>
    </xf>
    <xf numFmtId="49" fontId="25" fillId="4" borderId="25" xfId="5" applyNumberFormat="1" applyFont="1" applyFill="1" applyBorder="1" applyAlignment="1">
      <alignment horizontal="center" vertical="center"/>
    </xf>
    <xf numFmtId="49" fontId="25" fillId="4" borderId="26" xfId="5" applyNumberFormat="1" applyFont="1" applyFill="1" applyBorder="1" applyAlignment="1">
      <alignment horizontal="center" vertical="center"/>
    </xf>
    <xf numFmtId="49" fontId="27" fillId="4" borderId="26" xfId="5" applyNumberFormat="1" applyFont="1" applyFill="1" applyBorder="1" applyAlignment="1">
      <alignment horizontal="center" vertical="center"/>
    </xf>
    <xf numFmtId="49" fontId="25" fillId="4" borderId="27" xfId="5" applyNumberFormat="1" applyFont="1" applyFill="1" applyBorder="1" applyAlignment="1">
      <alignment horizontal="center" vertical="center"/>
    </xf>
    <xf numFmtId="49" fontId="14" fillId="4" borderId="28" xfId="4" applyNumberFormat="1" applyFont="1" applyFill="1" applyBorder="1" applyAlignment="1">
      <alignment horizontal="center"/>
    </xf>
    <xf numFmtId="49" fontId="25" fillId="4" borderId="28" xfId="5" applyNumberFormat="1" applyFont="1" applyFill="1" applyBorder="1" applyAlignment="1">
      <alignment horizontal="center" vertical="center"/>
    </xf>
    <xf numFmtId="49" fontId="14" fillId="4" borderId="28" xfId="4" applyNumberFormat="1" applyFont="1" applyFill="1" applyBorder="1" applyAlignment="1">
      <alignment horizontal="center" vertical="center"/>
    </xf>
    <xf numFmtId="49" fontId="25" fillId="4" borderId="29" xfId="5" applyNumberFormat="1" applyFont="1" applyFill="1" applyBorder="1" applyAlignment="1">
      <alignment horizontal="center" vertical="center"/>
    </xf>
    <xf numFmtId="0" fontId="28" fillId="0" borderId="0" xfId="4" applyFont="1"/>
    <xf numFmtId="14" fontId="28" fillId="0" borderId="0" xfId="4" applyNumberFormat="1" applyFont="1"/>
    <xf numFmtId="0" fontId="1" fillId="0" borderId="0" xfId="0" applyFont="1" applyAlignment="1">
      <alignment horizontal="center" vertical="center" wrapText="1"/>
    </xf>
    <xf numFmtId="0" fontId="15" fillId="0" borderId="0" xfId="3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30" fillId="0" borderId="32" xfId="3" applyFont="1" applyBorder="1" applyAlignment="1">
      <alignment horizontal="center" vertical="center"/>
    </xf>
    <xf numFmtId="0" fontId="26" fillId="0" borderId="32" xfId="3" applyFont="1" applyBorder="1">
      <alignment vertical="center"/>
    </xf>
    <xf numFmtId="0" fontId="30" fillId="0" borderId="32" xfId="3" applyFont="1" applyBorder="1">
      <alignment vertical="center"/>
    </xf>
    <xf numFmtId="0" fontId="30" fillId="0" borderId="33" xfId="3" applyFont="1" applyBorder="1">
      <alignment vertical="center"/>
    </xf>
    <xf numFmtId="0" fontId="18" fillId="0" borderId="23" xfId="3" applyFont="1" applyBorder="1" applyAlignment="1">
      <alignment horizontal="center" vertical="center"/>
    </xf>
    <xf numFmtId="0" fontId="30" fillId="0" borderId="23" xfId="3" applyFont="1" applyBorder="1">
      <alignment vertical="center"/>
    </xf>
    <xf numFmtId="0" fontId="30" fillId="0" borderId="33" xfId="3" applyFont="1" applyBorder="1" applyAlignment="1">
      <alignment horizontal="left" vertical="center"/>
    </xf>
    <xf numFmtId="49" fontId="18" fillId="0" borderId="23" xfId="3" applyNumberFormat="1" applyFont="1" applyBorder="1" applyAlignment="1">
      <alignment horizontal="right" vertical="center"/>
    </xf>
    <xf numFmtId="0" fontId="26" fillId="0" borderId="23" xfId="3" applyFont="1" applyBorder="1" applyAlignment="1">
      <alignment horizontal="left" vertical="center"/>
    </xf>
    <xf numFmtId="0" fontId="30" fillId="0" borderId="23" xfId="3" applyFont="1" applyBorder="1" applyAlignment="1">
      <alignment horizontal="left" vertical="center"/>
    </xf>
    <xf numFmtId="0" fontId="30" fillId="0" borderId="34" xfId="3" applyFont="1" applyBorder="1">
      <alignment vertical="center"/>
    </xf>
    <xf numFmtId="0" fontId="30" fillId="0" borderId="35" xfId="3" applyFont="1" applyBorder="1">
      <alignment vertical="center"/>
    </xf>
    <xf numFmtId="0" fontId="26" fillId="0" borderId="35" xfId="3" applyFont="1" applyBorder="1">
      <alignment vertical="center"/>
    </xf>
    <xf numFmtId="0" fontId="26" fillId="0" borderId="35" xfId="3" applyFont="1" applyBorder="1" applyAlignment="1">
      <alignment horizontal="left" vertical="center"/>
    </xf>
    <xf numFmtId="0" fontId="30" fillId="0" borderId="0" xfId="3" applyFont="1">
      <alignment vertical="center"/>
    </xf>
    <xf numFmtId="0" fontId="26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30" fillId="0" borderId="31" xfId="3" applyFont="1" applyBorder="1">
      <alignment vertical="center"/>
    </xf>
    <xf numFmtId="0" fontId="26" fillId="0" borderId="23" xfId="3" applyFont="1" applyBorder="1">
      <alignment vertical="center"/>
    </xf>
    <xf numFmtId="0" fontId="18" fillId="0" borderId="26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30" fillId="0" borderId="32" xfId="3" applyFont="1" applyBorder="1" applyAlignment="1">
      <alignment horizontal="left" vertical="center"/>
    </xf>
    <xf numFmtId="0" fontId="30" fillId="0" borderId="34" xfId="3" applyFont="1" applyBorder="1" applyAlignment="1">
      <alignment horizontal="left" vertical="center"/>
    </xf>
    <xf numFmtId="58" fontId="30" fillId="0" borderId="35" xfId="3" applyNumberFormat="1" applyFont="1" applyBorder="1" applyAlignment="1">
      <alignment horizontal="center" vertical="center"/>
    </xf>
    <xf numFmtId="58" fontId="26" fillId="0" borderId="35" xfId="3" applyNumberFormat="1" applyFont="1" applyBorder="1">
      <alignment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30" fillId="0" borderId="47" xfId="3" applyFont="1" applyBorder="1" applyAlignment="1">
      <alignment horizontal="left" vertical="center"/>
    </xf>
    <xf numFmtId="0" fontId="31" fillId="0" borderId="46" xfId="3" applyFont="1" applyBorder="1" applyAlignment="1">
      <alignment horizontal="center" vertical="center"/>
    </xf>
    <xf numFmtId="0" fontId="15" fillId="0" borderId="51" xfId="3" applyBorder="1" applyAlignment="1">
      <alignment horizontal="center" vertical="center"/>
    </xf>
    <xf numFmtId="0" fontId="15" fillId="0" borderId="47" xfId="3" applyBorder="1" applyAlignment="1">
      <alignment horizontal="center" vertical="center"/>
    </xf>
    <xf numFmtId="0" fontId="15" fillId="0" borderId="47" xfId="3" applyBorder="1">
      <alignment vertical="center"/>
    </xf>
    <xf numFmtId="0" fontId="26" fillId="0" borderId="47" xfId="3" applyFont="1" applyBorder="1">
      <alignment vertical="center"/>
    </xf>
    <xf numFmtId="0" fontId="31" fillId="0" borderId="47" xfId="3" applyFont="1" applyBorder="1">
      <alignment vertical="center"/>
    </xf>
    <xf numFmtId="0" fontId="26" fillId="0" borderId="48" xfId="3" applyFont="1" applyBorder="1" applyAlignment="1">
      <alignment horizontal="center" vertical="center"/>
    </xf>
    <xf numFmtId="0" fontId="32" fillId="0" borderId="0" xfId="4" applyFont="1" applyAlignment="1">
      <alignment wrapText="1"/>
    </xf>
    <xf numFmtId="49" fontId="14" fillId="0" borderId="0" xfId="4" applyNumberFormat="1" applyFont="1"/>
    <xf numFmtId="0" fontId="33" fillId="0" borderId="17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/>
    </xf>
    <xf numFmtId="0" fontId="34" fillId="0" borderId="17" xfId="0" applyFont="1" applyBorder="1" applyAlignment="1">
      <alignment vertical="center"/>
    </xf>
    <xf numFmtId="180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180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shrinkToFit="1"/>
    </xf>
    <xf numFmtId="0" fontId="23" fillId="0" borderId="2" xfId="0" applyFont="1" applyBorder="1" applyAlignment="1">
      <alignment horizontal="center" vertical="center"/>
    </xf>
    <xf numFmtId="0" fontId="23" fillId="0" borderId="17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8" fillId="0" borderId="2" xfId="4" applyFont="1" applyBorder="1" applyAlignment="1">
      <alignment horizontal="center" vertical="center" wrapText="1"/>
    </xf>
    <xf numFmtId="0" fontId="38" fillId="0" borderId="2" xfId="4" applyFont="1" applyBorder="1" applyAlignment="1">
      <alignment horizontal="left" vertical="center" wrapText="1"/>
    </xf>
    <xf numFmtId="182" fontId="39" fillId="0" borderId="2" xfId="0" applyNumberFormat="1" applyFont="1" applyBorder="1" applyAlignment="1">
      <alignment horizontal="center" vertical="center"/>
    </xf>
    <xf numFmtId="0" fontId="40" fillId="0" borderId="2" xfId="3" applyFont="1" applyBorder="1" applyAlignment="1">
      <alignment horizontal="center" vertical="center"/>
    </xf>
    <xf numFmtId="14" fontId="38" fillId="0" borderId="0" xfId="4" applyNumberFormat="1" applyFont="1"/>
    <xf numFmtId="49" fontId="38" fillId="0" borderId="2" xfId="4" applyNumberFormat="1" applyFont="1" applyBorder="1" applyAlignment="1">
      <alignment horizontal="left" vertical="center" wrapText="1"/>
    </xf>
    <xf numFmtId="0" fontId="38" fillId="0" borderId="52" xfId="4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40" fillId="0" borderId="52" xfId="3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28" fillId="0" borderId="0" xfId="4" applyNumberFormat="1" applyFont="1"/>
    <xf numFmtId="0" fontId="31" fillId="0" borderId="5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3" xfId="3" applyFont="1" applyBorder="1">
      <alignment vertical="center"/>
    </xf>
    <xf numFmtId="0" fontId="18" fillId="0" borderId="47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40" fillId="0" borderId="34" xfId="3" applyFont="1" applyBorder="1">
      <alignment vertical="center"/>
    </xf>
    <xf numFmtId="0" fontId="22" fillId="0" borderId="31" xfId="3" applyFont="1" applyBorder="1">
      <alignment vertical="center"/>
    </xf>
    <xf numFmtId="0" fontId="15" fillId="0" borderId="32" xfId="3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5" fillId="0" borderId="32" xfId="3" applyBorder="1">
      <alignment vertical="center"/>
    </xf>
    <xf numFmtId="0" fontId="22" fillId="0" borderId="32" xfId="3" applyFont="1" applyBorder="1">
      <alignment vertical="center"/>
    </xf>
    <xf numFmtId="0" fontId="15" fillId="0" borderId="23" xfId="3" applyBorder="1" applyAlignment="1">
      <alignment horizontal="left" vertical="center"/>
    </xf>
    <xf numFmtId="0" fontId="15" fillId="0" borderId="23" xfId="3" applyBorder="1">
      <alignment vertical="center"/>
    </xf>
    <xf numFmtId="0" fontId="22" fillId="0" borderId="23" xfId="3" applyFont="1" applyBorder="1">
      <alignment vertical="center"/>
    </xf>
    <xf numFmtId="0" fontId="22" fillId="0" borderId="33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31" fillId="0" borderId="55" xfId="3" applyFont="1" applyBorder="1">
      <alignment vertical="center"/>
    </xf>
    <xf numFmtId="0" fontId="31" fillId="0" borderId="56" xfId="3" applyFont="1" applyBorder="1">
      <alignment vertical="center"/>
    </xf>
    <xf numFmtId="0" fontId="18" fillId="0" borderId="56" xfId="3" applyFont="1" applyBorder="1">
      <alignment vertical="center"/>
    </xf>
    <xf numFmtId="58" fontId="15" fillId="0" borderId="56" xfId="3" applyNumberFormat="1" applyBorder="1">
      <alignment vertical="center"/>
    </xf>
    <xf numFmtId="0" fontId="0" fillId="0" borderId="0" xfId="0" applyAlignment="1">
      <alignment wrapText="1"/>
    </xf>
    <xf numFmtId="0" fontId="18" fillId="0" borderId="46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4" fillId="0" borderId="17" xfId="4" applyFont="1" applyBorder="1"/>
    <xf numFmtId="0" fontId="14" fillId="0" borderId="2" xfId="4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2" xfId="3" applyFont="1" applyBorder="1" applyAlignment="1">
      <alignment horizontal="center"/>
    </xf>
    <xf numFmtId="0" fontId="45" fillId="0" borderId="52" xfId="3" applyFont="1" applyBorder="1" applyAlignment="1">
      <alignment horizontal="center"/>
    </xf>
    <xf numFmtId="0" fontId="22" fillId="0" borderId="2" xfId="3" applyFont="1" applyBorder="1" applyAlignment="1">
      <alignment horizontal="center" vertical="center"/>
    </xf>
    <xf numFmtId="49" fontId="25" fillId="0" borderId="23" xfId="5" applyNumberFormat="1" applyFont="1" applyBorder="1" applyAlignment="1">
      <alignment horizontal="center" vertical="center"/>
    </xf>
    <xf numFmtId="0" fontId="14" fillId="0" borderId="24" xfId="4" applyFont="1" applyBorder="1"/>
    <xf numFmtId="0" fontId="22" fillId="0" borderId="10" xfId="0" applyFont="1" applyBorder="1" applyAlignment="1">
      <alignment horizontal="center" vertical="center"/>
    </xf>
    <xf numFmtId="49" fontId="25" fillId="0" borderId="25" xfId="5" applyNumberFormat="1" applyFont="1" applyBorder="1" applyAlignment="1">
      <alignment horizontal="center" vertical="center"/>
    </xf>
    <xf numFmtId="49" fontId="39" fillId="0" borderId="66" xfId="0" applyNumberFormat="1" applyFont="1" applyBorder="1" applyAlignment="1">
      <alignment horizontal="center" vertical="center"/>
    </xf>
    <xf numFmtId="49" fontId="25" fillId="0" borderId="67" xfId="5" applyNumberFormat="1" applyFont="1" applyBorder="1" applyAlignment="1">
      <alignment horizontal="center" vertical="center"/>
    </xf>
    <xf numFmtId="49" fontId="25" fillId="0" borderId="68" xfId="5" applyNumberFormat="1" applyFont="1" applyBorder="1" applyAlignment="1">
      <alignment horizontal="center" vertical="center"/>
    </xf>
    <xf numFmtId="49" fontId="25" fillId="0" borderId="69" xfId="5" applyNumberFormat="1" applyFont="1" applyBorder="1" applyAlignment="1">
      <alignment horizontal="center" vertical="center"/>
    </xf>
    <xf numFmtId="49" fontId="25" fillId="0" borderId="28" xfId="5" applyNumberFormat="1" applyFont="1" applyBorder="1" applyAlignment="1">
      <alignment horizontal="center" vertical="center"/>
    </xf>
    <xf numFmtId="49" fontId="25" fillId="0" borderId="29" xfId="5" applyNumberFormat="1" applyFont="1" applyBorder="1" applyAlignment="1">
      <alignment horizontal="center" vertical="center"/>
    </xf>
    <xf numFmtId="14" fontId="28" fillId="0" borderId="0" xfId="4" applyNumberFormat="1" applyFont="1" applyAlignment="1">
      <alignment horizontal="center"/>
    </xf>
    <xf numFmtId="49" fontId="18" fillId="0" borderId="23" xfId="3" applyNumberFormat="1" applyFont="1" applyBorder="1" applyAlignment="1">
      <alignment horizontal="center" vertical="center"/>
    </xf>
    <xf numFmtId="0" fontId="22" fillId="0" borderId="58" xfId="3" applyFont="1" applyBorder="1">
      <alignment vertical="center"/>
    </xf>
    <xf numFmtId="0" fontId="15" fillId="0" borderId="26" xfId="3" applyBorder="1" applyAlignment="1">
      <alignment horizontal="left" vertical="center"/>
    </xf>
    <xf numFmtId="0" fontId="15" fillId="0" borderId="26" xfId="3" applyBorder="1">
      <alignment vertical="center"/>
    </xf>
    <xf numFmtId="0" fontId="22" fillId="0" borderId="26" xfId="3" applyFont="1" applyBorder="1">
      <alignment vertical="center"/>
    </xf>
    <xf numFmtId="0" fontId="22" fillId="0" borderId="58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15" fillId="0" borderId="26" xfId="3" applyBorder="1" applyAlignment="1">
      <alignment horizontal="center" vertical="center"/>
    </xf>
    <xf numFmtId="0" fontId="15" fillId="0" borderId="23" xfId="3" applyBorder="1" applyAlignment="1">
      <alignment horizontal="center" vertical="center"/>
    </xf>
    <xf numFmtId="0" fontId="47" fillId="0" borderId="71" xfId="3" applyFont="1" applyBorder="1" applyAlignment="1">
      <alignment horizontal="left" vertical="center" wrapText="1"/>
    </xf>
    <xf numFmtId="183" fontId="48" fillId="0" borderId="2" xfId="0" applyNumberFormat="1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183" fontId="18" fillId="0" borderId="23" xfId="3" applyNumberFormat="1" applyFont="1" applyBorder="1" applyAlignment="1">
      <alignment horizontal="center" vertical="center"/>
    </xf>
    <xf numFmtId="0" fontId="31" fillId="0" borderId="53" xfId="3" applyFont="1" applyBorder="1">
      <alignment vertical="center"/>
    </xf>
    <xf numFmtId="0" fontId="31" fillId="0" borderId="54" xfId="3" applyFont="1" applyBorder="1">
      <alignment vertical="center"/>
    </xf>
    <xf numFmtId="0" fontId="18" fillId="0" borderId="75" xfId="3" applyFont="1" applyBorder="1">
      <alignment vertical="center"/>
    </xf>
    <xf numFmtId="0" fontId="31" fillId="0" borderId="75" xfId="3" applyFont="1" applyBorder="1">
      <alignment vertical="center"/>
    </xf>
    <xf numFmtId="58" fontId="15" fillId="0" borderId="54" xfId="3" applyNumberFormat="1" applyBorder="1">
      <alignment vertical="center"/>
    </xf>
    <xf numFmtId="0" fontId="15" fillId="0" borderId="75" xfId="3" applyBorder="1">
      <alignment vertical="center"/>
    </xf>
    <xf numFmtId="178" fontId="41" fillId="0" borderId="2" xfId="0" applyNumberFormat="1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50" fillId="0" borderId="47" xfId="3" applyFont="1" applyBorder="1" applyAlignment="1">
      <alignment horizontal="left" vertical="center" wrapText="1"/>
    </xf>
    <xf numFmtId="0" fontId="52" fillId="0" borderId="81" xfId="0" applyFont="1" applyBorder="1"/>
    <xf numFmtId="0" fontId="52" fillId="0" borderId="2" xfId="0" applyFont="1" applyBorder="1"/>
    <xf numFmtId="0" fontId="52" fillId="5" borderId="2" xfId="0" applyFont="1" applyFill="1" applyBorder="1"/>
    <xf numFmtId="0" fontId="0" fillId="0" borderId="81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6" borderId="0" xfId="0" applyFill="1"/>
    <xf numFmtId="0" fontId="5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 vertical="center"/>
    </xf>
    <xf numFmtId="0" fontId="6" fillId="0" borderId="5" xfId="6" quotePrefix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5" borderId="10" xfId="0" applyFont="1" applyFill="1" applyBorder="1" applyAlignment="1">
      <alignment horizontal="center" vertical="center"/>
    </xf>
    <xf numFmtId="0" fontId="52" fillId="0" borderId="85" xfId="0" applyFont="1" applyBorder="1" applyAlignment="1">
      <alignment horizontal="center" vertical="center"/>
    </xf>
    <xf numFmtId="0" fontId="46" fillId="0" borderId="30" xfId="3" applyFont="1" applyBorder="1" applyAlignment="1">
      <alignment horizontal="center" vertical="top"/>
    </xf>
    <xf numFmtId="0" fontId="18" fillId="0" borderId="54" xfId="3" applyFont="1" applyBorder="1" applyAlignment="1">
      <alignment horizontal="center" vertical="center"/>
    </xf>
    <xf numFmtId="0" fontId="31" fillId="0" borderId="54" xfId="3" applyFont="1" applyBorder="1" applyAlignment="1">
      <alignment horizontal="center" vertical="center"/>
    </xf>
    <xf numFmtId="0" fontId="15" fillId="0" borderId="54" xfId="3" applyBorder="1" applyAlignment="1">
      <alignment horizontal="center" vertical="center"/>
    </xf>
    <xf numFmtId="0" fontId="15" fillId="0" borderId="59" xfId="3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32" xfId="3" applyFont="1" applyBorder="1" applyAlignment="1">
      <alignment horizontal="center" vertical="center"/>
    </xf>
    <xf numFmtId="0" fontId="31" fillId="0" borderId="46" xfId="3" applyFont="1" applyBorder="1" applyAlignment="1">
      <alignment horizontal="center" vertical="center"/>
    </xf>
    <xf numFmtId="0" fontId="18" fillId="0" borderId="23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47" xfId="3" applyNumberFormat="1" applyFont="1" applyBorder="1" applyAlignment="1">
      <alignment horizontal="center" vertical="center"/>
    </xf>
    <xf numFmtId="0" fontId="18" fillId="0" borderId="38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2" fillId="0" borderId="34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14" fontId="18" fillId="0" borderId="35" xfId="3" applyNumberFormat="1" applyFont="1" applyBorder="1" applyAlignment="1">
      <alignment horizontal="center" vertical="center"/>
    </xf>
    <xf numFmtId="14" fontId="18" fillId="0" borderId="48" xfId="3" applyNumberFormat="1" applyFont="1" applyBorder="1" applyAlignment="1">
      <alignment horizontal="center" vertical="center"/>
    </xf>
    <xf numFmtId="0" fontId="22" fillId="0" borderId="70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2" fillId="0" borderId="76" xfId="3" applyFont="1" applyBorder="1" applyAlignment="1">
      <alignment horizontal="left" vertical="center"/>
    </xf>
    <xf numFmtId="0" fontId="31" fillId="0" borderId="57" xfId="3" applyFont="1" applyBorder="1" applyAlignment="1">
      <alignment horizontal="left" vertical="center"/>
    </xf>
    <xf numFmtId="0" fontId="31" fillId="0" borderId="56" xfId="3" applyFont="1" applyBorder="1" applyAlignment="1">
      <alignment horizontal="left" vertical="center"/>
    </xf>
    <xf numFmtId="0" fontId="31" fillId="0" borderId="62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 wrapText="1"/>
    </xf>
    <xf numFmtId="0" fontId="22" fillId="0" borderId="44" xfId="3" applyFont="1" applyBorder="1" applyAlignment="1">
      <alignment horizontal="left" vertical="center" wrapText="1"/>
    </xf>
    <xf numFmtId="0" fontId="22" fillId="0" borderId="60" xfId="3" applyFont="1" applyBorder="1" applyAlignment="1">
      <alignment horizontal="left" vertical="center" wrapText="1"/>
    </xf>
    <xf numFmtId="0" fontId="22" fillId="0" borderId="58" xfId="3" applyFont="1" applyBorder="1" applyAlignment="1">
      <alignment horizontal="left" vertical="center"/>
    </xf>
    <xf numFmtId="0" fontId="22" fillId="0" borderId="26" xfId="3" applyFont="1" applyBorder="1" applyAlignment="1">
      <alignment horizontal="left" vertical="center"/>
    </xf>
    <xf numFmtId="0" fontId="22" fillId="0" borderId="63" xfId="3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31" fillId="0" borderId="56" xfId="0" applyFont="1" applyBorder="1" applyAlignment="1">
      <alignment horizontal="left" vertical="center"/>
    </xf>
    <xf numFmtId="0" fontId="31" fillId="0" borderId="62" xfId="0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9" xfId="3" applyNumberFormat="1" applyFont="1" applyBorder="1" applyAlignment="1">
      <alignment horizontal="left" vertical="center"/>
    </xf>
    <xf numFmtId="9" fontId="18" fillId="0" borderId="43" xfId="3" applyNumberFormat="1" applyFont="1" applyBorder="1" applyAlignment="1">
      <alignment horizontal="left" vertical="center"/>
    </xf>
    <xf numFmtId="9" fontId="18" fillId="0" borderId="44" xfId="3" applyNumberFormat="1" applyFont="1" applyBorder="1" applyAlignment="1">
      <alignment horizontal="left" vertical="center"/>
    </xf>
    <xf numFmtId="9" fontId="18" fillId="0" borderId="60" xfId="3" applyNumberFormat="1" applyFont="1" applyBorder="1" applyAlignment="1">
      <alignment horizontal="left" vertical="center"/>
    </xf>
    <xf numFmtId="0" fontId="30" fillId="0" borderId="58" xfId="3" applyFont="1" applyBorder="1" applyAlignment="1">
      <alignment horizontal="left" vertical="center"/>
    </xf>
    <xf numFmtId="0" fontId="30" fillId="0" borderId="26" xfId="3" applyFont="1" applyBorder="1" applyAlignment="1">
      <alignment horizontal="left" vertical="center"/>
    </xf>
    <xf numFmtId="0" fontId="30" fillId="0" borderId="63" xfId="3" applyFont="1" applyBorder="1" applyAlignment="1">
      <alignment horizontal="left" vertical="center"/>
    </xf>
    <xf numFmtId="0" fontId="30" fillId="0" borderId="33" xfId="3" applyFont="1" applyBorder="1" applyAlignment="1">
      <alignment horizontal="left" vertical="center"/>
    </xf>
    <xf numFmtId="0" fontId="30" fillId="0" borderId="23" xfId="3" applyFont="1" applyBorder="1" applyAlignment="1">
      <alignment horizontal="left" vertical="center"/>
    </xf>
    <xf numFmtId="0" fontId="30" fillId="0" borderId="72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0" fillId="0" borderId="60" xfId="3" applyFont="1" applyBorder="1" applyAlignment="1">
      <alignment horizontal="left" vertical="center"/>
    </xf>
    <xf numFmtId="0" fontId="31" fillId="0" borderId="41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18" fillId="0" borderId="74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49" fillId="0" borderId="56" xfId="3" applyFont="1" applyBorder="1" applyAlignment="1">
      <alignment horizontal="center" vertical="center"/>
    </xf>
    <xf numFmtId="0" fontId="31" fillId="0" borderId="41" xfId="3" applyFont="1" applyBorder="1" applyAlignment="1">
      <alignment horizontal="center" vertical="center"/>
    </xf>
    <xf numFmtId="0" fontId="31" fillId="0" borderId="78" xfId="3" applyFont="1" applyBorder="1" applyAlignment="1">
      <alignment horizontal="center" vertical="center"/>
    </xf>
    <xf numFmtId="0" fontId="18" fillId="0" borderId="75" xfId="3" applyFont="1" applyBorder="1" applyAlignment="1">
      <alignment horizontal="center" vertical="center"/>
    </xf>
    <xf numFmtId="0" fontId="18" fillId="0" borderId="76" xfId="3" applyFont="1" applyBorder="1" applyAlignment="1">
      <alignment horizontal="center" vertical="center"/>
    </xf>
    <xf numFmtId="0" fontId="18" fillId="0" borderId="70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18" fillId="0" borderId="76" xfId="3" applyFont="1" applyBorder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0" fontId="19" fillId="0" borderId="1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4" fillId="0" borderId="64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0" borderId="65" xfId="4" applyFont="1" applyBorder="1" applyAlignment="1">
      <alignment horizontal="center"/>
    </xf>
    <xf numFmtId="0" fontId="43" fillId="0" borderId="30" xfId="3" applyFont="1" applyBorder="1" applyAlignment="1">
      <alignment horizontal="center" vertical="top"/>
    </xf>
    <xf numFmtId="0" fontId="18" fillId="0" borderId="23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30" fillId="0" borderId="32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30" fillId="0" borderId="5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30" fillId="0" borderId="23" xfId="3" applyFont="1" applyBorder="1" applyAlignment="1">
      <alignment horizontal="center" vertical="center"/>
    </xf>
    <xf numFmtId="0" fontId="30" fillId="0" borderId="47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30" fillId="0" borderId="47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8" fillId="0" borderId="56" xfId="3" applyFont="1" applyBorder="1" applyAlignment="1">
      <alignment horizontal="center" vertical="center"/>
    </xf>
    <xf numFmtId="0" fontId="31" fillId="0" borderId="56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31" fillId="0" borderId="58" xfId="3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/>
    </xf>
    <xf numFmtId="0" fontId="31" fillId="0" borderId="63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center"/>
    </xf>
    <xf numFmtId="0" fontId="31" fillId="0" borderId="35" xfId="3" applyFont="1" applyBorder="1" applyAlignment="1">
      <alignment horizontal="center" vertical="center"/>
    </xf>
    <xf numFmtId="0" fontId="31" fillId="0" borderId="48" xfId="3" applyFont="1" applyBorder="1" applyAlignment="1">
      <alignment horizontal="center" vertical="center"/>
    </xf>
    <xf numFmtId="0" fontId="15" fillId="0" borderId="56" xfId="3" applyBorder="1" applyAlignment="1">
      <alignment horizontal="center" vertical="center"/>
    </xf>
    <xf numFmtId="0" fontId="15" fillId="0" borderId="61" xfId="3" applyBorder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0" fontId="18" fillId="0" borderId="14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49" fontId="14" fillId="0" borderId="16" xfId="3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49" fontId="28" fillId="0" borderId="2" xfId="4" applyNumberFormat="1" applyFont="1" applyBorder="1" applyAlignment="1">
      <alignment horizontal="center" vertical="center"/>
    </xf>
    <xf numFmtId="0" fontId="28" fillId="0" borderId="52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32" fillId="0" borderId="2" xfId="4" applyFont="1" applyBorder="1" applyAlignment="1">
      <alignment horizontal="center" wrapText="1"/>
    </xf>
    <xf numFmtId="0" fontId="14" fillId="0" borderId="8" xfId="4" applyFont="1" applyBorder="1" applyAlignment="1">
      <alignment horizontal="center"/>
    </xf>
    <xf numFmtId="0" fontId="14" fillId="0" borderId="20" xfId="4" applyFont="1" applyBorder="1" applyAlignment="1">
      <alignment horizontal="center"/>
    </xf>
    <xf numFmtId="0" fontId="29" fillId="0" borderId="30" xfId="3" applyFont="1" applyBorder="1" applyAlignment="1">
      <alignment horizontal="center" vertical="top"/>
    </xf>
    <xf numFmtId="0" fontId="18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58" fontId="26" fillId="0" borderId="23" xfId="3" applyNumberFormat="1" applyFont="1" applyBorder="1" applyAlignment="1">
      <alignment horizontal="center" vertical="center"/>
    </xf>
    <xf numFmtId="0" fontId="26" fillId="0" borderId="23" xfId="3" applyFont="1" applyBorder="1" applyAlignment="1">
      <alignment horizontal="center" vertical="center"/>
    </xf>
    <xf numFmtId="0" fontId="30" fillId="0" borderId="35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30" fillId="0" borderId="49" xfId="3" applyFont="1" applyBorder="1" applyAlignment="1">
      <alignment horizontal="left" vertical="center"/>
    </xf>
    <xf numFmtId="0" fontId="26" fillId="0" borderId="38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 wrapText="1"/>
    </xf>
    <xf numFmtId="0" fontId="26" fillId="0" borderId="23" xfId="3" applyFont="1" applyBorder="1" applyAlignment="1">
      <alignment horizontal="left" vertical="center" wrapText="1"/>
    </xf>
    <xf numFmtId="0" fontId="26" fillId="0" borderId="47" xfId="3" applyFont="1" applyBorder="1" applyAlignment="1">
      <alignment horizontal="left" vertical="center" wrapText="1"/>
    </xf>
    <xf numFmtId="0" fontId="15" fillId="0" borderId="35" xfId="3" applyBorder="1" applyAlignment="1">
      <alignment horizontal="center" vertical="center"/>
    </xf>
    <xf numFmtId="0" fontId="15" fillId="0" borderId="48" xfId="3" applyBorder="1" applyAlignment="1">
      <alignment horizontal="center" vertical="center"/>
    </xf>
    <xf numFmtId="0" fontId="30" fillId="0" borderId="41" xfId="3" applyFont="1" applyBorder="1" applyAlignment="1">
      <alignment horizontal="center" vertical="center"/>
    </xf>
    <xf numFmtId="0" fontId="30" fillId="0" borderId="42" xfId="3" applyFont="1" applyBorder="1" applyAlignment="1">
      <alignment horizontal="left" vertical="center"/>
    </xf>
    <xf numFmtId="0" fontId="15" fillId="0" borderId="40" xfId="3" applyBorder="1" applyAlignment="1">
      <alignment horizontal="left" vertical="center"/>
    </xf>
    <xf numFmtId="0" fontId="15" fillId="0" borderId="39" xfId="3" applyBorder="1" applyAlignment="1">
      <alignment horizontal="left" vertical="center"/>
    </xf>
    <xf numFmtId="0" fontId="15" fillId="0" borderId="43" xfId="3" applyBorder="1" applyAlignment="1">
      <alignment horizontal="right" vertical="center"/>
    </xf>
    <xf numFmtId="0" fontId="15" fillId="0" borderId="44" xfId="3" applyBorder="1" applyAlignment="1">
      <alignment horizontal="right" vertical="center"/>
    </xf>
    <xf numFmtId="0" fontId="22" fillId="0" borderId="31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30" fillId="0" borderId="45" xfId="3" applyFont="1" applyBorder="1" applyAlignment="1">
      <alignment horizontal="left" vertical="center"/>
    </xf>
    <xf numFmtId="0" fontId="26" fillId="0" borderId="35" xfId="3" applyFont="1" applyBorder="1" applyAlignment="1">
      <alignment horizontal="center" vertical="center"/>
    </xf>
    <xf numFmtId="0" fontId="30" fillId="0" borderId="35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2" fillId="0" borderId="32" xfId="3" applyFont="1" applyBorder="1" applyAlignment="1">
      <alignment horizontal="center" vertical="center"/>
    </xf>
    <xf numFmtId="0" fontId="56" fillId="0" borderId="33" xfId="3" applyFont="1" applyBorder="1" applyAlignment="1">
      <alignment horizontal="left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76200</xdr:rowOff>
        </xdr:from>
        <xdr:to>
          <xdr:col>9</xdr:col>
          <xdr:colOff>609600</xdr:colOff>
          <xdr:row>4</xdr:row>
          <xdr:rowOff>114300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</xdr:row>
          <xdr:rowOff>85725</xdr:rowOff>
        </xdr:from>
        <xdr:to>
          <xdr:col>10</xdr:col>
          <xdr:colOff>609600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3349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11</xdr:row>
          <xdr:rowOff>38100</xdr:rowOff>
        </xdr:from>
        <xdr:to>
          <xdr:col>5</xdr:col>
          <xdr:colOff>733425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152400</xdr:rowOff>
        </xdr:from>
        <xdr:to>
          <xdr:col>7</xdr:col>
          <xdr:colOff>314325</xdr:colOff>
          <xdr:row>12</xdr:row>
          <xdr:rowOff>66675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11</xdr:row>
          <xdr:rowOff>133350</xdr:rowOff>
        </xdr:from>
        <xdr:to>
          <xdr:col>7</xdr:col>
          <xdr:colOff>304800</xdr:colOff>
          <xdr:row>13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13</xdr:row>
          <xdr:rowOff>28575</xdr:rowOff>
        </xdr:from>
        <xdr:to>
          <xdr:col>5</xdr:col>
          <xdr:colOff>752475</xdr:colOff>
          <xdr:row>13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12</xdr:row>
          <xdr:rowOff>209550</xdr:rowOff>
        </xdr:from>
        <xdr:to>
          <xdr:col>7</xdr:col>
          <xdr:colOff>323850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12</xdr:row>
          <xdr:rowOff>19050</xdr:rowOff>
        </xdr:from>
        <xdr:to>
          <xdr:col>6</xdr:col>
          <xdr:colOff>247650</xdr:colOff>
          <xdr:row>13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2</xdr:col>
          <xdr:colOff>800100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0</xdr:rowOff>
        </xdr:from>
        <xdr:to>
          <xdr:col>4</xdr:col>
          <xdr:colOff>257175</xdr:colOff>
          <xdr:row>13</xdr:row>
          <xdr:rowOff>190500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12</xdr:row>
          <xdr:rowOff>0</xdr:rowOff>
        </xdr:from>
        <xdr:to>
          <xdr:col>4</xdr:col>
          <xdr:colOff>257175</xdr:colOff>
          <xdr:row>12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0</xdr:rowOff>
        </xdr:from>
        <xdr:to>
          <xdr:col>4</xdr:col>
          <xdr:colOff>257175</xdr:colOff>
          <xdr:row>11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13</xdr:row>
          <xdr:rowOff>0</xdr:rowOff>
        </xdr:from>
        <xdr:to>
          <xdr:col>8</xdr:col>
          <xdr:colOff>285750</xdr:colOff>
          <xdr:row>13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285750</xdr:colOff>
          <xdr:row>12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6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285750</xdr:colOff>
          <xdr:row>11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6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051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7" customWidth="1"/>
    <col min="3" max="3" width="10.125" customWidth="1"/>
  </cols>
  <sheetData>
    <row r="1" spans="1:2" ht="21" customHeight="1">
      <c r="A1" s="218"/>
      <c r="B1" s="219" t="s">
        <v>0</v>
      </c>
    </row>
    <row r="2" spans="1:2">
      <c r="A2" s="24">
        <v>1</v>
      </c>
      <c r="B2" s="220" t="s">
        <v>1</v>
      </c>
    </row>
    <row r="3" spans="1:2">
      <c r="A3" s="24">
        <v>2</v>
      </c>
      <c r="B3" s="220" t="s">
        <v>2</v>
      </c>
    </row>
    <row r="4" spans="1:2">
      <c r="A4" s="24">
        <v>3</v>
      </c>
      <c r="B4" s="220" t="s">
        <v>3</v>
      </c>
    </row>
    <row r="5" spans="1:2">
      <c r="A5" s="24">
        <v>4</v>
      </c>
      <c r="B5" s="220" t="s">
        <v>4</v>
      </c>
    </row>
    <row r="6" spans="1:2">
      <c r="A6" s="24">
        <v>5</v>
      </c>
      <c r="B6" s="220" t="s">
        <v>5</v>
      </c>
    </row>
    <row r="7" spans="1:2">
      <c r="A7" s="24">
        <v>6</v>
      </c>
      <c r="B7" s="220" t="s">
        <v>6</v>
      </c>
    </row>
    <row r="8" spans="1:2" s="216" customFormat="1" ht="15" customHeight="1">
      <c r="A8" s="221">
        <v>7</v>
      </c>
      <c r="B8" s="222" t="s">
        <v>7</v>
      </c>
    </row>
    <row r="9" spans="1:2" ht="18.95" customHeight="1">
      <c r="A9" s="218"/>
      <c r="B9" s="223" t="s">
        <v>8</v>
      </c>
    </row>
    <row r="10" spans="1:2" ht="15.95" customHeight="1">
      <c r="A10" s="24">
        <v>1</v>
      </c>
      <c r="B10" s="224" t="s">
        <v>9</v>
      </c>
    </row>
    <row r="11" spans="1:2">
      <c r="A11" s="24">
        <v>2</v>
      </c>
      <c r="B11" s="220" t="s">
        <v>10</v>
      </c>
    </row>
    <row r="12" spans="1:2">
      <c r="A12" s="24">
        <v>3</v>
      </c>
      <c r="B12" s="222" t="s">
        <v>11</v>
      </c>
    </row>
    <row r="13" spans="1:2">
      <c r="A13" s="24">
        <v>4</v>
      </c>
      <c r="B13" s="220" t="s">
        <v>12</v>
      </c>
    </row>
    <row r="14" spans="1:2">
      <c r="A14" s="24">
        <v>5</v>
      </c>
      <c r="B14" s="220" t="s">
        <v>13</v>
      </c>
    </row>
    <row r="15" spans="1:2">
      <c r="A15" s="24">
        <v>6</v>
      </c>
      <c r="B15" s="220" t="s">
        <v>14</v>
      </c>
    </row>
    <row r="16" spans="1:2">
      <c r="A16" s="24">
        <v>7</v>
      </c>
      <c r="B16" s="220" t="s">
        <v>15</v>
      </c>
    </row>
    <row r="17" spans="1:2">
      <c r="A17" s="24">
        <v>8</v>
      </c>
      <c r="B17" s="220" t="s">
        <v>16</v>
      </c>
    </row>
    <row r="18" spans="1:2">
      <c r="A18" s="24">
        <v>9</v>
      </c>
      <c r="B18" s="220" t="s">
        <v>17</v>
      </c>
    </row>
    <row r="19" spans="1:2">
      <c r="A19" s="24"/>
      <c r="B19" s="220"/>
    </row>
    <row r="20" spans="1:2" ht="20.25">
      <c r="A20" s="218"/>
      <c r="B20" s="219" t="s">
        <v>18</v>
      </c>
    </row>
    <row r="21" spans="1:2">
      <c r="A21" s="24">
        <v>1</v>
      </c>
      <c r="B21" s="220" t="s">
        <v>19</v>
      </c>
    </row>
    <row r="22" spans="1:2">
      <c r="A22" s="24">
        <v>2</v>
      </c>
      <c r="B22" s="220" t="s">
        <v>20</v>
      </c>
    </row>
    <row r="23" spans="1:2">
      <c r="A23" s="24">
        <v>3</v>
      </c>
      <c r="B23" s="220" t="s">
        <v>21</v>
      </c>
    </row>
    <row r="24" spans="1:2">
      <c r="A24" s="24">
        <v>4</v>
      </c>
      <c r="B24" s="220" t="s">
        <v>22</v>
      </c>
    </row>
    <row r="25" spans="1:2">
      <c r="A25" s="24">
        <v>5</v>
      </c>
      <c r="B25" s="220" t="s">
        <v>23</v>
      </c>
    </row>
    <row r="26" spans="1:2">
      <c r="A26" s="24">
        <v>6</v>
      </c>
      <c r="B26" s="220" t="s">
        <v>24</v>
      </c>
    </row>
    <row r="27" spans="1:2">
      <c r="A27" s="24">
        <v>7</v>
      </c>
      <c r="B27" s="220" t="s">
        <v>25</v>
      </c>
    </row>
    <row r="28" spans="1:2">
      <c r="A28" s="24"/>
      <c r="B28" s="220"/>
    </row>
    <row r="29" spans="1:2" ht="20.25">
      <c r="A29" s="218"/>
      <c r="B29" s="219" t="s">
        <v>26</v>
      </c>
    </row>
    <row r="30" spans="1:2">
      <c r="A30" s="24">
        <v>1</v>
      </c>
      <c r="B30" s="220" t="s">
        <v>27</v>
      </c>
    </row>
    <row r="31" spans="1:2">
      <c r="A31" s="24">
        <v>2</v>
      </c>
      <c r="B31" s="220" t="s">
        <v>28</v>
      </c>
    </row>
    <row r="32" spans="1:2">
      <c r="A32" s="24">
        <v>3</v>
      </c>
      <c r="B32" s="220" t="s">
        <v>29</v>
      </c>
    </row>
    <row r="33" spans="1:2" ht="28.5">
      <c r="A33" s="24">
        <v>4</v>
      </c>
      <c r="B33" s="220" t="s">
        <v>30</v>
      </c>
    </row>
    <row r="34" spans="1:2">
      <c r="A34" s="24">
        <v>5</v>
      </c>
      <c r="B34" s="220" t="s">
        <v>31</v>
      </c>
    </row>
    <row r="35" spans="1:2">
      <c r="A35" s="24">
        <v>6</v>
      </c>
      <c r="B35" s="220" t="s">
        <v>32</v>
      </c>
    </row>
    <row r="36" spans="1:2">
      <c r="A36" s="24">
        <v>7</v>
      </c>
      <c r="B36" s="220" t="s">
        <v>33</v>
      </c>
    </row>
    <row r="37" spans="1:2">
      <c r="A37" s="24"/>
      <c r="B37" s="220"/>
    </row>
    <row r="39" spans="1:2">
      <c r="A39" s="225" t="s">
        <v>34</v>
      </c>
      <c r="B39" s="226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3" t="s">
        <v>286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2" customFormat="1" ht="20.100000000000001" customHeight="1">
      <c r="A2" s="422" t="s">
        <v>261</v>
      </c>
      <c r="B2" s="423" t="s">
        <v>266</v>
      </c>
      <c r="C2" s="423" t="s">
        <v>262</v>
      </c>
      <c r="D2" s="423" t="s">
        <v>263</v>
      </c>
      <c r="E2" s="423" t="s">
        <v>264</v>
      </c>
      <c r="F2" s="423" t="s">
        <v>265</v>
      </c>
      <c r="G2" s="422" t="s">
        <v>287</v>
      </c>
      <c r="H2" s="422"/>
      <c r="I2" s="422" t="s">
        <v>288</v>
      </c>
      <c r="J2" s="422"/>
      <c r="K2" s="428" t="s">
        <v>289</v>
      </c>
      <c r="L2" s="430" t="s">
        <v>290</v>
      </c>
      <c r="M2" s="432" t="s">
        <v>291</v>
      </c>
    </row>
    <row r="3" spans="1:13" s="2" customFormat="1" ht="20.100000000000001" customHeight="1">
      <c r="A3" s="422"/>
      <c r="B3" s="424"/>
      <c r="C3" s="424"/>
      <c r="D3" s="424"/>
      <c r="E3" s="424"/>
      <c r="F3" s="424"/>
      <c r="G3" s="4" t="s">
        <v>292</v>
      </c>
      <c r="H3" s="4" t="s">
        <v>293</v>
      </c>
      <c r="I3" s="4" t="s">
        <v>292</v>
      </c>
      <c r="J3" s="4" t="s">
        <v>293</v>
      </c>
      <c r="K3" s="429"/>
      <c r="L3" s="431"/>
      <c r="M3" s="433"/>
    </row>
    <row r="4" spans="1:13" ht="14.25" customHeight="1">
      <c r="A4" s="6">
        <v>1</v>
      </c>
      <c r="B4" s="18" t="s">
        <v>278</v>
      </c>
      <c r="C4" s="18" t="s">
        <v>276</v>
      </c>
      <c r="D4" s="227" t="s">
        <v>277</v>
      </c>
      <c r="E4" s="18" t="s">
        <v>157</v>
      </c>
      <c r="F4" s="10" t="s">
        <v>63</v>
      </c>
      <c r="G4" s="11">
        <v>-0.02</v>
      </c>
      <c r="H4" s="11">
        <v>-8.0000000000000002E-3</v>
      </c>
      <c r="I4" s="11">
        <v>-0.01</v>
      </c>
      <c r="J4" s="11" t="s">
        <v>294</v>
      </c>
      <c r="K4" s="29">
        <v>-4.8000000000000001E-2</v>
      </c>
      <c r="L4" s="6" t="s">
        <v>295</v>
      </c>
      <c r="M4" s="6" t="s">
        <v>279</v>
      </c>
    </row>
    <row r="5" spans="1:13" ht="14.25" customHeight="1">
      <c r="A5" s="6">
        <v>2</v>
      </c>
      <c r="B5" s="18" t="s">
        <v>278</v>
      </c>
      <c r="C5" s="18" t="s">
        <v>280</v>
      </c>
      <c r="D5" s="227" t="s">
        <v>277</v>
      </c>
      <c r="E5" s="18" t="s">
        <v>119</v>
      </c>
      <c r="F5" s="10" t="s">
        <v>63</v>
      </c>
      <c r="G5" s="11">
        <v>-0.01</v>
      </c>
      <c r="H5" s="11">
        <v>-8.0000000000000002E-3</v>
      </c>
      <c r="I5" s="11" t="s">
        <v>296</v>
      </c>
      <c r="J5" s="11" t="s">
        <v>294</v>
      </c>
      <c r="K5" s="29">
        <v>-3.3000000000000002E-2</v>
      </c>
      <c r="L5" s="6" t="s">
        <v>295</v>
      </c>
      <c r="M5" s="6" t="s">
        <v>279</v>
      </c>
    </row>
    <row r="6" spans="1:13" ht="14.25" customHeight="1">
      <c r="A6" s="6">
        <v>3</v>
      </c>
      <c r="B6" s="18" t="s">
        <v>278</v>
      </c>
      <c r="C6" s="18" t="s">
        <v>281</v>
      </c>
      <c r="D6" s="227" t="s">
        <v>277</v>
      </c>
      <c r="E6" s="18" t="s">
        <v>282</v>
      </c>
      <c r="F6" s="10" t="s">
        <v>63</v>
      </c>
      <c r="G6" s="11">
        <v>-0.01</v>
      </c>
      <c r="H6" s="11">
        <v>-0.01</v>
      </c>
      <c r="I6" s="11">
        <v>-0.02</v>
      </c>
      <c r="J6" s="11" t="s">
        <v>294</v>
      </c>
      <c r="K6" s="29">
        <v>-0.04</v>
      </c>
      <c r="L6" s="6" t="s">
        <v>295</v>
      </c>
      <c r="M6" s="6" t="s">
        <v>279</v>
      </c>
    </row>
    <row r="7" spans="1:13" ht="14.25" customHeight="1">
      <c r="A7" s="6"/>
      <c r="B7" s="18"/>
      <c r="C7" s="18"/>
      <c r="D7" s="14"/>
      <c r="E7" s="18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4"/>
      <c r="E8" s="18"/>
      <c r="F8" s="6"/>
      <c r="G8" s="6"/>
      <c r="H8" s="6"/>
      <c r="I8" s="6"/>
      <c r="J8" s="6"/>
      <c r="K8" s="14"/>
      <c r="L8" s="6"/>
      <c r="M8" s="6"/>
    </row>
    <row r="9" spans="1:13" ht="14.25" customHeight="1">
      <c r="A9" s="14"/>
      <c r="B9" s="14"/>
      <c r="C9" s="14"/>
      <c r="D9" s="14"/>
      <c r="E9" s="14"/>
      <c r="F9" s="14"/>
      <c r="G9" s="6"/>
      <c r="H9" s="6"/>
      <c r="I9" s="6"/>
      <c r="J9" s="6"/>
      <c r="K9" s="14"/>
      <c r="L9" s="14"/>
      <c r="M9" s="14"/>
    </row>
    <row r="10" spans="1:13" ht="14.2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4.2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3" customFormat="1" ht="29.25" customHeight="1">
      <c r="A12" s="414" t="s">
        <v>283</v>
      </c>
      <c r="B12" s="415"/>
      <c r="C12" s="415"/>
      <c r="D12" s="415"/>
      <c r="E12" s="416"/>
      <c r="F12" s="417"/>
      <c r="G12" s="419"/>
      <c r="H12" s="414" t="s">
        <v>284</v>
      </c>
      <c r="I12" s="415"/>
      <c r="J12" s="415"/>
      <c r="K12" s="416"/>
      <c r="L12" s="425"/>
      <c r="M12" s="426"/>
    </row>
    <row r="13" spans="1:13" ht="105" customHeight="1">
      <c r="A13" s="420" t="s">
        <v>297</v>
      </c>
      <c r="B13" s="427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1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23" sqref="D2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3" t="s">
        <v>298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2" customFormat="1" ht="15.95" customHeight="1">
      <c r="A2" s="423" t="s">
        <v>299</v>
      </c>
      <c r="B2" s="423" t="s">
        <v>266</v>
      </c>
      <c r="C2" s="423" t="s">
        <v>262</v>
      </c>
      <c r="D2" s="423" t="s">
        <v>263</v>
      </c>
      <c r="E2" s="423" t="s">
        <v>264</v>
      </c>
      <c r="F2" s="423" t="s">
        <v>265</v>
      </c>
      <c r="G2" s="434" t="s">
        <v>300</v>
      </c>
      <c r="H2" s="435"/>
      <c r="I2" s="436"/>
      <c r="J2" s="434" t="s">
        <v>301</v>
      </c>
      <c r="K2" s="435"/>
      <c r="L2" s="436"/>
      <c r="M2" s="434" t="s">
        <v>302</v>
      </c>
      <c r="N2" s="435"/>
      <c r="O2" s="436"/>
      <c r="P2" s="434" t="s">
        <v>303</v>
      </c>
      <c r="Q2" s="435"/>
      <c r="R2" s="436"/>
      <c r="S2" s="435" t="s">
        <v>304</v>
      </c>
      <c r="T2" s="435"/>
      <c r="U2" s="436"/>
      <c r="V2" s="448" t="s">
        <v>305</v>
      </c>
      <c r="W2" s="448" t="s">
        <v>275</v>
      </c>
    </row>
    <row r="3" spans="1:23" s="2" customFormat="1" ht="18" customHeight="1">
      <c r="A3" s="424"/>
      <c r="B3" s="442"/>
      <c r="C3" s="442"/>
      <c r="D3" s="442"/>
      <c r="E3" s="442"/>
      <c r="F3" s="442"/>
      <c r="G3" s="4" t="s">
        <v>306</v>
      </c>
      <c r="H3" s="4" t="s">
        <v>68</v>
      </c>
      <c r="I3" s="4" t="s">
        <v>266</v>
      </c>
      <c r="J3" s="4" t="s">
        <v>306</v>
      </c>
      <c r="K3" s="4" t="s">
        <v>68</v>
      </c>
      <c r="L3" s="4" t="s">
        <v>266</v>
      </c>
      <c r="M3" s="4" t="s">
        <v>306</v>
      </c>
      <c r="N3" s="4" t="s">
        <v>68</v>
      </c>
      <c r="O3" s="4" t="s">
        <v>266</v>
      </c>
      <c r="P3" s="4" t="s">
        <v>306</v>
      </c>
      <c r="Q3" s="4" t="s">
        <v>68</v>
      </c>
      <c r="R3" s="4" t="s">
        <v>266</v>
      </c>
      <c r="S3" s="4" t="s">
        <v>306</v>
      </c>
      <c r="T3" s="4" t="s">
        <v>68</v>
      </c>
      <c r="U3" s="4" t="s">
        <v>266</v>
      </c>
      <c r="V3" s="449"/>
      <c r="W3" s="449"/>
    </row>
    <row r="4" spans="1:23" ht="14.25" customHeight="1">
      <c r="A4" s="437" t="s">
        <v>307</v>
      </c>
      <c r="B4" s="437" t="s">
        <v>278</v>
      </c>
      <c r="C4" s="443" t="s">
        <v>308</v>
      </c>
      <c r="D4" s="445" t="s">
        <v>277</v>
      </c>
      <c r="E4" s="443" t="s">
        <v>309</v>
      </c>
      <c r="F4" s="443" t="s">
        <v>63</v>
      </c>
      <c r="G4" s="6" t="s">
        <v>277</v>
      </c>
      <c r="H4" s="6" t="s">
        <v>310</v>
      </c>
      <c r="I4" s="6" t="s">
        <v>278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38"/>
      <c r="B5" s="438"/>
      <c r="C5" s="438"/>
      <c r="D5" s="438"/>
      <c r="E5" s="446"/>
      <c r="F5" s="446"/>
      <c r="G5" s="434" t="s">
        <v>311</v>
      </c>
      <c r="H5" s="435"/>
      <c r="I5" s="436"/>
      <c r="J5" s="434" t="s">
        <v>312</v>
      </c>
      <c r="K5" s="435"/>
      <c r="L5" s="436"/>
      <c r="M5" s="434" t="s">
        <v>313</v>
      </c>
      <c r="N5" s="435"/>
      <c r="O5" s="436"/>
      <c r="P5" s="434" t="s">
        <v>314</v>
      </c>
      <c r="Q5" s="435"/>
      <c r="R5" s="436"/>
      <c r="S5" s="435" t="s">
        <v>315</v>
      </c>
      <c r="T5" s="435"/>
      <c r="U5" s="436"/>
      <c r="V5" s="6"/>
      <c r="W5" s="6"/>
    </row>
    <row r="6" spans="1:23" ht="14.25" customHeight="1">
      <c r="A6" s="438"/>
      <c r="B6" s="438"/>
      <c r="C6" s="438"/>
      <c r="D6" s="438"/>
      <c r="E6" s="446"/>
      <c r="F6" s="446"/>
      <c r="G6" s="4" t="s">
        <v>306</v>
      </c>
      <c r="H6" s="4" t="s">
        <v>68</v>
      </c>
      <c r="I6" s="4" t="s">
        <v>266</v>
      </c>
      <c r="J6" s="4" t="s">
        <v>306</v>
      </c>
      <c r="K6" s="4" t="s">
        <v>68</v>
      </c>
      <c r="L6" s="4" t="s">
        <v>266</v>
      </c>
      <c r="M6" s="4" t="s">
        <v>306</v>
      </c>
      <c r="N6" s="4" t="s">
        <v>68</v>
      </c>
      <c r="O6" s="4" t="s">
        <v>266</v>
      </c>
      <c r="P6" s="4" t="s">
        <v>306</v>
      </c>
      <c r="Q6" s="4" t="s">
        <v>68</v>
      </c>
      <c r="R6" s="4" t="s">
        <v>266</v>
      </c>
      <c r="S6" s="4" t="s">
        <v>306</v>
      </c>
      <c r="T6" s="4" t="s">
        <v>68</v>
      </c>
      <c r="U6" s="4" t="s">
        <v>266</v>
      </c>
      <c r="V6" s="6"/>
      <c r="W6" s="6"/>
    </row>
    <row r="7" spans="1:23" ht="14.25" customHeight="1">
      <c r="A7" s="439"/>
      <c r="B7" s="439"/>
      <c r="C7" s="439"/>
      <c r="D7" s="439"/>
      <c r="E7" s="447"/>
      <c r="F7" s="44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0"/>
      <c r="B8" s="440"/>
      <c r="C8" s="444"/>
      <c r="D8" s="440"/>
      <c r="E8" s="440"/>
      <c r="F8" s="44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1"/>
      <c r="B9" s="441"/>
      <c r="C9" s="441"/>
      <c r="D9" s="441"/>
      <c r="E9" s="441"/>
      <c r="F9" s="4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0"/>
      <c r="B10" s="440"/>
      <c r="C10" s="440"/>
      <c r="D10" s="440"/>
      <c r="E10" s="440"/>
      <c r="F10" s="4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1"/>
      <c r="B11" s="441"/>
      <c r="C11" s="441"/>
      <c r="D11" s="441"/>
      <c r="E11" s="441"/>
      <c r="F11" s="4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0"/>
      <c r="B12" s="440"/>
      <c r="D12" s="440"/>
      <c r="E12" s="440"/>
      <c r="F12" s="4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1"/>
      <c r="B13" s="441"/>
      <c r="D13" s="441"/>
      <c r="E13" s="441"/>
      <c r="F13" s="4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0"/>
      <c r="B14" s="440"/>
      <c r="C14" s="440"/>
      <c r="D14" s="440"/>
      <c r="E14" s="440"/>
      <c r="F14" s="44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4.25" customHeight="1">
      <c r="A15" s="441"/>
      <c r="B15" s="441"/>
      <c r="C15" s="441"/>
      <c r="D15" s="441"/>
      <c r="E15" s="441"/>
      <c r="F15" s="44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3" customFormat="1" ht="29.25" customHeight="1">
      <c r="A17" s="414" t="s">
        <v>316</v>
      </c>
      <c r="B17" s="415"/>
      <c r="C17" s="415"/>
      <c r="D17" s="415"/>
      <c r="E17" s="416"/>
      <c r="F17" s="417"/>
      <c r="G17" s="419"/>
      <c r="H17" s="28"/>
      <c r="I17" s="28"/>
      <c r="J17" s="414" t="s">
        <v>284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15"/>
      <c r="W17" s="17"/>
    </row>
    <row r="18" spans="1:23" ht="72.95" customHeight="1">
      <c r="A18" s="420" t="s">
        <v>317</v>
      </c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1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3" t="s">
        <v>318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s="2" customFormat="1" ht="16.5">
      <c r="A2" s="22" t="s">
        <v>319</v>
      </c>
      <c r="B2" s="23" t="s">
        <v>262</v>
      </c>
      <c r="C2" s="23" t="s">
        <v>263</v>
      </c>
      <c r="D2" s="23" t="s">
        <v>264</v>
      </c>
      <c r="E2" s="23" t="s">
        <v>265</v>
      </c>
      <c r="F2" s="23" t="s">
        <v>266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305</v>
      </c>
      <c r="N2" s="23" t="s">
        <v>275</v>
      </c>
    </row>
    <row r="3" spans="1:1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>
      <c r="A4" s="26"/>
      <c r="B4" s="27"/>
      <c r="C4" s="27"/>
      <c r="D4" s="27"/>
      <c r="E4" s="23"/>
      <c r="F4" s="23"/>
      <c r="G4" s="22"/>
      <c r="H4" s="22"/>
      <c r="I4" s="22"/>
      <c r="J4" s="22"/>
      <c r="K4" s="22"/>
      <c r="L4" s="22"/>
      <c r="M4" s="23"/>
      <c r="N4" s="23"/>
    </row>
    <row r="5" spans="1:1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21" customFormat="1" ht="18.75">
      <c r="A11" s="414" t="s">
        <v>324</v>
      </c>
      <c r="B11" s="415"/>
      <c r="C11" s="415"/>
      <c r="D11" s="416"/>
      <c r="E11" s="417"/>
      <c r="F11" s="418"/>
      <c r="G11" s="419"/>
      <c r="H11" s="28"/>
      <c r="I11" s="414" t="s">
        <v>325</v>
      </c>
      <c r="J11" s="415"/>
      <c r="K11" s="415"/>
      <c r="L11" s="15"/>
      <c r="M11" s="15"/>
      <c r="N11" s="17"/>
    </row>
    <row r="12" spans="1:14" ht="16.5">
      <c r="A12" s="420" t="s">
        <v>326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9" sqref="F9:G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3" t="s">
        <v>327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2" customFormat="1" ht="18" customHeight="1">
      <c r="A2" s="4" t="s">
        <v>299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305</v>
      </c>
      <c r="L2" s="5" t="s">
        <v>275</v>
      </c>
    </row>
    <row r="3" spans="1:12" ht="14.25" customHeight="1">
      <c r="A3" s="14"/>
      <c r="B3" s="14"/>
      <c r="C3" s="18"/>
      <c r="D3" s="19"/>
      <c r="E3" s="18"/>
      <c r="F3" s="10"/>
      <c r="G3" s="6"/>
      <c r="H3" s="6"/>
      <c r="I3" s="6"/>
      <c r="J3" s="6"/>
      <c r="K3" s="6"/>
      <c r="L3" s="6"/>
    </row>
    <row r="4" spans="1:12" ht="14.25" customHeight="1">
      <c r="A4" s="14"/>
      <c r="B4" s="14"/>
      <c r="C4" s="18"/>
      <c r="D4" s="19"/>
      <c r="E4" s="18"/>
      <c r="F4" s="10"/>
      <c r="G4" s="6"/>
      <c r="H4" s="6"/>
      <c r="I4" s="6"/>
      <c r="J4" s="6"/>
      <c r="K4" s="6"/>
      <c r="L4" s="6"/>
    </row>
    <row r="5" spans="1:12" ht="14.25" customHeight="1">
      <c r="A5" s="14"/>
      <c r="B5" s="14"/>
      <c r="C5" s="18"/>
      <c r="D5" s="20"/>
      <c r="E5" s="18"/>
      <c r="F5" s="10"/>
      <c r="G5" s="6"/>
      <c r="H5" s="6"/>
      <c r="I5" s="6"/>
      <c r="J5" s="6"/>
      <c r="K5" s="6"/>
      <c r="L5" s="6"/>
    </row>
    <row r="6" spans="1:12" ht="14.25" customHeight="1">
      <c r="A6" s="14"/>
      <c r="B6" s="14"/>
      <c r="C6" s="18"/>
      <c r="D6" s="20"/>
      <c r="E6" s="18"/>
      <c r="F6" s="6"/>
      <c r="G6" s="6"/>
      <c r="H6" s="6"/>
      <c r="I6" s="6"/>
      <c r="J6" s="6"/>
      <c r="K6" s="6"/>
      <c r="L6" s="6"/>
    </row>
    <row r="7" spans="1:12" ht="14.25" customHeight="1">
      <c r="A7" s="14"/>
      <c r="B7" s="14"/>
      <c r="C7" s="14"/>
      <c r="D7" s="6"/>
      <c r="E7" s="14"/>
      <c r="F7" s="14"/>
      <c r="G7" s="14"/>
      <c r="H7" s="14"/>
      <c r="I7" s="14"/>
      <c r="J7" s="14"/>
      <c r="K7" s="14"/>
      <c r="L7" s="14"/>
    </row>
    <row r="8" spans="1:12" ht="14.25" customHeight="1">
      <c r="A8" s="14"/>
      <c r="B8" s="14"/>
      <c r="C8" s="14"/>
      <c r="D8" s="6"/>
      <c r="E8" s="14"/>
      <c r="F8" s="14"/>
      <c r="G8" s="14"/>
      <c r="H8" s="14"/>
      <c r="I8" s="14"/>
      <c r="J8" s="14"/>
      <c r="K8" s="14"/>
      <c r="L8" s="14"/>
    </row>
    <row r="9" spans="1:12" s="3" customFormat="1" ht="29.25" customHeight="1">
      <c r="A9" s="414" t="s">
        <v>332</v>
      </c>
      <c r="B9" s="415"/>
      <c r="C9" s="415"/>
      <c r="D9" s="415"/>
      <c r="E9" s="416"/>
      <c r="F9" s="417"/>
      <c r="G9" s="419"/>
      <c r="H9" s="414" t="s">
        <v>333</v>
      </c>
      <c r="I9" s="415"/>
      <c r="J9" s="415"/>
      <c r="K9" s="15"/>
      <c r="L9" s="17"/>
    </row>
    <row r="10" spans="1:12" ht="72.95" customHeight="1">
      <c r="A10" s="420" t="s">
        <v>334</v>
      </c>
      <c r="B10" s="420"/>
      <c r="C10" s="421"/>
      <c r="D10" s="421"/>
      <c r="E10" s="421"/>
      <c r="F10" s="421"/>
      <c r="G10" s="421"/>
      <c r="H10" s="421"/>
      <c r="I10" s="421"/>
      <c r="J10" s="421"/>
      <c r="K10" s="421"/>
      <c r="L10" s="421"/>
    </row>
  </sheetData>
  <mergeCells count="5">
    <mergeCell ref="A1:J1"/>
    <mergeCell ref="A9:E9"/>
    <mergeCell ref="F9:G9"/>
    <mergeCell ref="H9:J9"/>
    <mergeCell ref="A10:L10"/>
  </mergeCells>
  <phoneticPr fontId="61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24" sqref="I2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13" t="s">
        <v>335</v>
      </c>
      <c r="B1" s="413"/>
      <c r="C1" s="413"/>
      <c r="D1" s="413"/>
      <c r="E1" s="413"/>
      <c r="F1" s="413"/>
      <c r="G1" s="413"/>
      <c r="H1" s="413"/>
      <c r="I1" s="413"/>
    </row>
    <row r="2" spans="1:9" s="2" customFormat="1" ht="18" customHeight="1">
      <c r="A2" s="422" t="s">
        <v>261</v>
      </c>
      <c r="B2" s="423" t="s">
        <v>266</v>
      </c>
      <c r="C2" s="423" t="s">
        <v>306</v>
      </c>
      <c r="D2" s="423" t="s">
        <v>264</v>
      </c>
      <c r="E2" s="423" t="s">
        <v>265</v>
      </c>
      <c r="F2" s="4" t="s">
        <v>336</v>
      </c>
      <c r="G2" s="4" t="s">
        <v>288</v>
      </c>
      <c r="H2" s="428" t="s">
        <v>289</v>
      </c>
      <c r="I2" s="432" t="s">
        <v>291</v>
      </c>
    </row>
    <row r="3" spans="1:9" s="2" customFormat="1" ht="18" customHeight="1">
      <c r="A3" s="422"/>
      <c r="B3" s="424"/>
      <c r="C3" s="424"/>
      <c r="D3" s="424"/>
      <c r="E3" s="424"/>
      <c r="F3" s="4" t="s">
        <v>337</v>
      </c>
      <c r="G3" s="4" t="s">
        <v>292</v>
      </c>
      <c r="H3" s="429"/>
      <c r="I3" s="433"/>
    </row>
    <row r="4" spans="1:9" ht="14.25" customHeight="1">
      <c r="A4" s="6">
        <v>1</v>
      </c>
      <c r="B4" s="228" t="s">
        <v>338</v>
      </c>
      <c r="C4" s="8" t="s">
        <v>339</v>
      </c>
      <c r="D4" s="9" t="s">
        <v>340</v>
      </c>
      <c r="E4" s="10" t="s">
        <v>63</v>
      </c>
      <c r="F4" s="11">
        <v>-0.04</v>
      </c>
      <c r="G4" s="11">
        <v>-0.02</v>
      </c>
      <c r="H4" s="11">
        <f>SUM(F4:G4)</f>
        <v>-0.06</v>
      </c>
      <c r="I4" s="6" t="s">
        <v>279</v>
      </c>
    </row>
    <row r="5" spans="1:9" ht="14.25" customHeight="1">
      <c r="A5" s="6"/>
      <c r="B5" s="7"/>
      <c r="C5" s="8"/>
      <c r="D5" s="9"/>
      <c r="E5" s="12"/>
      <c r="F5" s="11"/>
      <c r="G5" s="11"/>
      <c r="H5" s="11"/>
      <c r="I5" s="6"/>
    </row>
    <row r="6" spans="1:9" ht="14.25" customHeight="1">
      <c r="A6" s="6"/>
      <c r="B6" s="7"/>
      <c r="C6" s="13"/>
      <c r="D6" s="9"/>
      <c r="E6" s="12"/>
      <c r="F6" s="11"/>
      <c r="G6" s="11"/>
      <c r="H6" s="11"/>
      <c r="I6" s="6"/>
    </row>
    <row r="7" spans="1:9" ht="12.95" customHeight="1">
      <c r="A7" s="6"/>
      <c r="B7" s="7"/>
      <c r="C7" s="6"/>
      <c r="D7" s="9"/>
      <c r="E7" s="12"/>
      <c r="F7" s="11"/>
      <c r="G7" s="11"/>
      <c r="H7" s="11"/>
      <c r="I7" s="6"/>
    </row>
    <row r="8" spans="1:9" ht="14.25" customHeight="1">
      <c r="A8" s="14"/>
      <c r="B8" s="14"/>
      <c r="C8" s="6"/>
      <c r="D8" s="14"/>
      <c r="E8" s="6"/>
      <c r="F8" s="14"/>
      <c r="G8" s="14"/>
      <c r="H8" s="14"/>
      <c r="I8" s="14"/>
    </row>
    <row r="9" spans="1:9" ht="14.25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14.25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14.25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s="3" customFormat="1" ht="29.25" customHeight="1">
      <c r="A12" s="414" t="s">
        <v>341</v>
      </c>
      <c r="B12" s="415"/>
      <c r="C12" s="415"/>
      <c r="D12" s="416"/>
      <c r="E12" s="16"/>
      <c r="F12" s="414" t="s">
        <v>342</v>
      </c>
      <c r="G12" s="415"/>
      <c r="H12" s="416"/>
      <c r="I12" s="17"/>
    </row>
    <row r="13" spans="1:9" ht="51.95" customHeight="1">
      <c r="A13" s="420" t="s">
        <v>343</v>
      </c>
      <c r="B13" s="420"/>
      <c r="C13" s="421"/>
      <c r="D13" s="421"/>
      <c r="E13" s="421"/>
      <c r="F13" s="421"/>
      <c r="G13" s="421"/>
      <c r="H13" s="421"/>
      <c r="I13" s="4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4"/>
      <c r="C3" s="205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4" t="s">
        <v>39</v>
      </c>
      <c r="C4" s="205" t="s">
        <v>40</v>
      </c>
      <c r="D4" s="205" t="s">
        <v>41</v>
      </c>
      <c r="E4" s="205" t="s">
        <v>42</v>
      </c>
      <c r="F4" s="206" t="s">
        <v>41</v>
      </c>
      <c r="G4" s="206" t="s">
        <v>42</v>
      </c>
      <c r="H4" s="205" t="s">
        <v>41</v>
      </c>
      <c r="I4" s="213" t="s">
        <v>42</v>
      </c>
    </row>
    <row r="5" spans="2:9" ht="27.95" customHeight="1">
      <c r="B5" s="207" t="s">
        <v>43</v>
      </c>
      <c r="C5" s="24">
        <v>13</v>
      </c>
      <c r="D5" s="24">
        <v>0</v>
      </c>
      <c r="E5" s="24">
        <v>1</v>
      </c>
      <c r="F5" s="208">
        <v>0</v>
      </c>
      <c r="G5" s="208">
        <v>1</v>
      </c>
      <c r="H5" s="24">
        <v>1</v>
      </c>
      <c r="I5" s="214">
        <v>2</v>
      </c>
    </row>
    <row r="6" spans="2:9" ht="27.95" customHeight="1">
      <c r="B6" s="207" t="s">
        <v>44</v>
      </c>
      <c r="C6" s="24">
        <v>20</v>
      </c>
      <c r="D6" s="24">
        <v>0</v>
      </c>
      <c r="E6" s="24">
        <v>1</v>
      </c>
      <c r="F6" s="208">
        <v>1</v>
      </c>
      <c r="G6" s="208">
        <v>2</v>
      </c>
      <c r="H6" s="24">
        <v>2</v>
      </c>
      <c r="I6" s="214">
        <v>3</v>
      </c>
    </row>
    <row r="7" spans="2:9" ht="27.95" customHeight="1">
      <c r="B7" s="207" t="s">
        <v>45</v>
      </c>
      <c r="C7" s="24">
        <v>32</v>
      </c>
      <c r="D7" s="24">
        <v>0</v>
      </c>
      <c r="E7" s="24">
        <v>1</v>
      </c>
      <c r="F7" s="208">
        <v>2</v>
      </c>
      <c r="G7" s="208">
        <v>3</v>
      </c>
      <c r="H7" s="24">
        <v>3</v>
      </c>
      <c r="I7" s="214">
        <v>4</v>
      </c>
    </row>
    <row r="8" spans="2:9" ht="27.95" customHeight="1">
      <c r="B8" s="207" t="s">
        <v>46</v>
      </c>
      <c r="C8" s="24">
        <v>50</v>
      </c>
      <c r="D8" s="24">
        <v>1</v>
      </c>
      <c r="E8" s="24">
        <v>2</v>
      </c>
      <c r="F8" s="208">
        <v>3</v>
      </c>
      <c r="G8" s="208">
        <v>4</v>
      </c>
      <c r="H8" s="24">
        <v>5</v>
      </c>
      <c r="I8" s="214">
        <v>6</v>
      </c>
    </row>
    <row r="9" spans="2:9" ht="27.95" customHeight="1">
      <c r="B9" s="207" t="s">
        <v>47</v>
      </c>
      <c r="C9" s="24">
        <v>80</v>
      </c>
      <c r="D9" s="24">
        <v>2</v>
      </c>
      <c r="E9" s="24">
        <v>3</v>
      </c>
      <c r="F9" s="208">
        <v>5</v>
      </c>
      <c r="G9" s="208">
        <v>6</v>
      </c>
      <c r="H9" s="24">
        <v>7</v>
      </c>
      <c r="I9" s="214">
        <v>8</v>
      </c>
    </row>
    <row r="10" spans="2:9" ht="27.95" customHeight="1">
      <c r="B10" s="207" t="s">
        <v>48</v>
      </c>
      <c r="C10" s="24">
        <v>125</v>
      </c>
      <c r="D10" s="24">
        <v>3</v>
      </c>
      <c r="E10" s="24">
        <v>4</v>
      </c>
      <c r="F10" s="208">
        <v>7</v>
      </c>
      <c r="G10" s="208">
        <v>8</v>
      </c>
      <c r="H10" s="24">
        <v>10</v>
      </c>
      <c r="I10" s="214">
        <v>11</v>
      </c>
    </row>
    <row r="11" spans="2:9" ht="27.95" customHeight="1">
      <c r="B11" s="207" t="s">
        <v>49</v>
      </c>
      <c r="C11" s="24">
        <v>200</v>
      </c>
      <c r="D11" s="24">
        <v>5</v>
      </c>
      <c r="E11" s="24">
        <v>6</v>
      </c>
      <c r="F11" s="208">
        <v>10</v>
      </c>
      <c r="G11" s="208">
        <v>11</v>
      </c>
      <c r="H11" s="24">
        <v>14</v>
      </c>
      <c r="I11" s="214">
        <v>15</v>
      </c>
    </row>
    <row r="12" spans="2:9" ht="27.95" customHeight="1">
      <c r="B12" s="209" t="s">
        <v>50</v>
      </c>
      <c r="C12" s="210">
        <v>315</v>
      </c>
      <c r="D12" s="210">
        <v>7</v>
      </c>
      <c r="E12" s="210">
        <v>8</v>
      </c>
      <c r="F12" s="211">
        <v>14</v>
      </c>
      <c r="G12" s="211">
        <v>15</v>
      </c>
      <c r="H12" s="210">
        <v>21</v>
      </c>
      <c r="I12" s="215">
        <v>22</v>
      </c>
    </row>
    <row r="14" spans="2:9">
      <c r="B14" s="212" t="s">
        <v>51</v>
      </c>
      <c r="C14" s="212"/>
      <c r="D14" s="212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6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6" ht="14.25">
      <c r="A2" s="132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133" t="s">
        <v>57</v>
      </c>
      <c r="I2" s="240" t="s">
        <v>58</v>
      </c>
      <c r="J2" s="240"/>
      <c r="K2" s="241"/>
    </row>
    <row r="3" spans="1:16" ht="14.25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6" ht="14.25">
      <c r="A4" s="136" t="s">
        <v>62</v>
      </c>
      <c r="B4" s="248" t="s">
        <v>63</v>
      </c>
      <c r="C4" s="249"/>
      <c r="D4" s="250" t="s">
        <v>64</v>
      </c>
      <c r="E4" s="251"/>
      <c r="F4" s="252">
        <v>44963</v>
      </c>
      <c r="G4" s="253"/>
      <c r="H4" s="250" t="s">
        <v>65</v>
      </c>
      <c r="I4" s="251"/>
      <c r="J4" s="87" t="s">
        <v>66</v>
      </c>
      <c r="K4" s="137" t="s">
        <v>67</v>
      </c>
      <c r="N4" s="200"/>
    </row>
    <row r="5" spans="1:16" ht="14.25">
      <c r="A5" s="139" t="s">
        <v>68</v>
      </c>
      <c r="B5" s="248" t="s">
        <v>69</v>
      </c>
      <c r="C5" s="249"/>
      <c r="D5" s="250" t="s">
        <v>70</v>
      </c>
      <c r="E5" s="251"/>
      <c r="F5" s="252">
        <v>44970</v>
      </c>
      <c r="G5" s="253"/>
      <c r="H5" s="250" t="s">
        <v>71</v>
      </c>
      <c r="I5" s="251"/>
      <c r="J5" s="87" t="s">
        <v>66</v>
      </c>
      <c r="K5" s="137" t="s">
        <v>67</v>
      </c>
    </row>
    <row r="6" spans="1:16" ht="14.25">
      <c r="A6" s="136" t="s">
        <v>72</v>
      </c>
      <c r="B6" s="180" t="s">
        <v>73</v>
      </c>
      <c r="C6" s="140">
        <v>6</v>
      </c>
      <c r="D6" s="139" t="s">
        <v>74</v>
      </c>
      <c r="E6" s="150"/>
      <c r="F6" s="252">
        <v>44977</v>
      </c>
      <c r="G6" s="253"/>
      <c r="H6" s="250" t="s">
        <v>75</v>
      </c>
      <c r="I6" s="251"/>
      <c r="J6" s="87" t="s">
        <v>66</v>
      </c>
      <c r="K6" s="137" t="s">
        <v>67</v>
      </c>
    </row>
    <row r="7" spans="1:16" ht="14.25">
      <c r="A7" s="136" t="s">
        <v>76</v>
      </c>
      <c r="B7" s="254">
        <v>2350</v>
      </c>
      <c r="C7" s="255"/>
      <c r="D7" s="139" t="s">
        <v>77</v>
      </c>
      <c r="E7" s="149"/>
      <c r="F7" s="252">
        <v>44979</v>
      </c>
      <c r="G7" s="253"/>
      <c r="H7" s="250" t="s">
        <v>78</v>
      </c>
      <c r="I7" s="251"/>
      <c r="J7" s="87" t="s">
        <v>66</v>
      </c>
      <c r="K7" s="137" t="s">
        <v>67</v>
      </c>
      <c r="N7" s="157"/>
    </row>
    <row r="8" spans="1:16" ht="14.25">
      <c r="A8" s="142" t="s">
        <v>79</v>
      </c>
      <c r="B8" s="256" t="s">
        <v>80</v>
      </c>
      <c r="C8" s="257"/>
      <c r="D8" s="258" t="s">
        <v>81</v>
      </c>
      <c r="E8" s="259"/>
      <c r="F8" s="260">
        <v>44980</v>
      </c>
      <c r="G8" s="261"/>
      <c r="H8" s="258" t="s">
        <v>82</v>
      </c>
      <c r="I8" s="259"/>
      <c r="J8" s="88" t="s">
        <v>66</v>
      </c>
      <c r="K8" s="159" t="s">
        <v>67</v>
      </c>
      <c r="O8" s="157"/>
    </row>
    <row r="9" spans="1:16" ht="14.25">
      <c r="A9" s="262" t="s">
        <v>83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spans="1:16" ht="14.25">
      <c r="A10" s="265" t="s">
        <v>84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spans="1:16" ht="14.25">
      <c r="A11" s="181" t="s">
        <v>85</v>
      </c>
      <c r="B11" s="182" t="s">
        <v>86</v>
      </c>
      <c r="C11" s="86" t="s">
        <v>87</v>
      </c>
      <c r="D11" s="183"/>
      <c r="E11" s="184" t="s">
        <v>88</v>
      </c>
      <c r="F11" s="182" t="s">
        <v>86</v>
      </c>
      <c r="G11" s="86" t="s">
        <v>87</v>
      </c>
      <c r="H11" s="86" t="s">
        <v>89</v>
      </c>
      <c r="I11" s="184" t="s">
        <v>90</v>
      </c>
      <c r="J11" s="182" t="s">
        <v>86</v>
      </c>
      <c r="K11" s="201" t="s">
        <v>87</v>
      </c>
      <c r="P11" s="157"/>
    </row>
    <row r="12" spans="1:16" ht="14.25">
      <c r="A12" s="139" t="s">
        <v>91</v>
      </c>
      <c r="B12" s="148" t="s">
        <v>86</v>
      </c>
      <c r="C12" s="87" t="s">
        <v>87</v>
      </c>
      <c r="D12" s="149"/>
      <c r="E12" s="150" t="s">
        <v>92</v>
      </c>
      <c r="F12" s="148" t="s">
        <v>86</v>
      </c>
      <c r="G12" s="87" t="s">
        <v>87</v>
      </c>
      <c r="H12" s="87" t="s">
        <v>89</v>
      </c>
      <c r="I12" s="150" t="s">
        <v>93</v>
      </c>
      <c r="J12" s="148" t="s">
        <v>86</v>
      </c>
      <c r="K12" s="137" t="s">
        <v>87</v>
      </c>
      <c r="N12" s="157"/>
    </row>
    <row r="13" spans="1:16" ht="14.25">
      <c r="A13" s="139" t="s">
        <v>94</v>
      </c>
      <c r="B13" s="148" t="s">
        <v>86</v>
      </c>
      <c r="C13" s="87" t="s">
        <v>87</v>
      </c>
      <c r="D13" s="149"/>
      <c r="E13" s="150" t="s">
        <v>95</v>
      </c>
      <c r="F13" s="87" t="s">
        <v>96</v>
      </c>
      <c r="G13" s="87" t="s">
        <v>97</v>
      </c>
      <c r="H13" s="87" t="s">
        <v>89</v>
      </c>
      <c r="I13" s="150" t="s">
        <v>98</v>
      </c>
      <c r="J13" s="148" t="s">
        <v>86</v>
      </c>
      <c r="K13" s="137" t="s">
        <v>87</v>
      </c>
    </row>
    <row r="14" spans="1:16" ht="14.25">
      <c r="A14" s="258" t="s">
        <v>99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8"/>
    </row>
    <row r="15" spans="1:16" ht="14.25">
      <c r="A15" s="265" t="s">
        <v>100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spans="1:16" ht="14.25">
      <c r="A16" s="185" t="s">
        <v>101</v>
      </c>
      <c r="B16" s="86" t="s">
        <v>96</v>
      </c>
      <c r="C16" s="86" t="s">
        <v>97</v>
      </c>
      <c r="D16" s="186"/>
      <c r="E16" s="187" t="s">
        <v>102</v>
      </c>
      <c r="F16" s="86" t="s">
        <v>96</v>
      </c>
      <c r="G16" s="86" t="s">
        <v>97</v>
      </c>
      <c r="H16" s="188"/>
      <c r="I16" s="187" t="s">
        <v>103</v>
      </c>
      <c r="J16" s="86" t="s">
        <v>96</v>
      </c>
      <c r="K16" s="201" t="s">
        <v>97</v>
      </c>
    </row>
    <row r="17" spans="1:22" ht="16.5" customHeight="1">
      <c r="A17" s="151" t="s">
        <v>104</v>
      </c>
      <c r="B17" s="87" t="s">
        <v>96</v>
      </c>
      <c r="C17" s="87" t="s">
        <v>97</v>
      </c>
      <c r="D17" s="71"/>
      <c r="E17" s="152" t="s">
        <v>105</v>
      </c>
      <c r="F17" s="87" t="s">
        <v>96</v>
      </c>
      <c r="G17" s="87" t="s">
        <v>97</v>
      </c>
      <c r="H17" s="189"/>
      <c r="I17" s="152" t="s">
        <v>106</v>
      </c>
      <c r="J17" s="87" t="s">
        <v>96</v>
      </c>
      <c r="K17" s="137" t="s">
        <v>97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1:22" ht="18" customHeight="1">
      <c r="A18" s="269" t="s">
        <v>107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1"/>
    </row>
    <row r="19" spans="1:22" ht="18" customHeight="1">
      <c r="A19" s="265" t="s">
        <v>108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spans="1:22" ht="16.5" customHeight="1">
      <c r="A20" s="272" t="s">
        <v>109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spans="1:22" ht="21.75" customHeight="1">
      <c r="A21" s="190" t="s">
        <v>110</v>
      </c>
      <c r="B21" s="191"/>
      <c r="C21" s="168" t="s">
        <v>111</v>
      </c>
      <c r="D21" s="168" t="s">
        <v>112</v>
      </c>
      <c r="E21" s="168" t="s">
        <v>113</v>
      </c>
      <c r="F21" s="168" t="s">
        <v>114</v>
      </c>
      <c r="G21" s="168" t="s">
        <v>115</v>
      </c>
      <c r="H21" s="168" t="s">
        <v>116</v>
      </c>
      <c r="I21" s="152"/>
      <c r="J21" s="152"/>
      <c r="K21" s="95" t="s">
        <v>117</v>
      </c>
    </row>
    <row r="22" spans="1:22" ht="23.1" customHeight="1">
      <c r="A22" s="51" t="s">
        <v>118</v>
      </c>
      <c r="B22" s="51"/>
      <c r="C22" s="51" t="s">
        <v>96</v>
      </c>
      <c r="D22" s="51" t="s">
        <v>96</v>
      </c>
      <c r="E22" s="51" t="s">
        <v>96</v>
      </c>
      <c r="F22" s="51" t="s">
        <v>96</v>
      </c>
      <c r="G22" s="51" t="s">
        <v>96</v>
      </c>
      <c r="H22" s="51" t="s">
        <v>96</v>
      </c>
      <c r="I22" s="51"/>
      <c r="J22" s="51"/>
      <c r="K22" s="203"/>
    </row>
    <row r="23" spans="1:22" ht="23.1" customHeight="1">
      <c r="A23" s="51" t="s">
        <v>119</v>
      </c>
      <c r="B23" s="51"/>
      <c r="C23" s="51" t="s">
        <v>96</v>
      </c>
      <c r="D23" s="51" t="s">
        <v>96</v>
      </c>
      <c r="E23" s="51" t="s">
        <v>96</v>
      </c>
      <c r="F23" s="51" t="s">
        <v>96</v>
      </c>
      <c r="G23" s="51" t="s">
        <v>96</v>
      </c>
      <c r="H23" s="51" t="s">
        <v>96</v>
      </c>
      <c r="I23" s="51"/>
      <c r="J23" s="51"/>
      <c r="K23" s="203"/>
    </row>
    <row r="24" spans="1:22" ht="23.1" customHeight="1">
      <c r="A24" s="51" t="s">
        <v>120</v>
      </c>
      <c r="B24" s="51"/>
      <c r="C24" s="51" t="s">
        <v>96</v>
      </c>
      <c r="D24" s="51" t="s">
        <v>96</v>
      </c>
      <c r="E24" s="51" t="s">
        <v>96</v>
      </c>
      <c r="F24" s="51" t="s">
        <v>96</v>
      </c>
      <c r="G24" s="51" t="s">
        <v>96</v>
      </c>
      <c r="H24" s="51" t="s">
        <v>96</v>
      </c>
      <c r="I24" s="51"/>
      <c r="J24" s="51"/>
      <c r="K24" s="203"/>
    </row>
    <row r="25" spans="1:22" ht="23.1" customHeight="1">
      <c r="A25" s="192"/>
      <c r="B25" s="51"/>
      <c r="C25" s="51"/>
      <c r="D25" s="51"/>
      <c r="E25" s="51"/>
      <c r="F25" s="51"/>
      <c r="G25" s="51"/>
      <c r="H25" s="51"/>
      <c r="I25" s="51"/>
      <c r="J25" s="51"/>
      <c r="K25" s="203"/>
    </row>
    <row r="26" spans="1:22" ht="23.1" customHeight="1">
      <c r="A26" s="192"/>
      <c r="B26" s="51"/>
      <c r="C26" s="51"/>
      <c r="D26" s="51"/>
      <c r="E26" s="51"/>
      <c r="F26" s="51"/>
      <c r="G26" s="51"/>
      <c r="H26" s="51"/>
      <c r="I26" s="51"/>
      <c r="J26" s="51"/>
      <c r="K26" s="203"/>
    </row>
    <row r="27" spans="1:22" ht="23.1" customHeight="1">
      <c r="A27" s="141"/>
      <c r="B27" s="51"/>
      <c r="C27" s="51"/>
      <c r="D27" s="51"/>
      <c r="E27" s="51"/>
      <c r="F27" s="51"/>
      <c r="G27" s="51"/>
      <c r="H27" s="193"/>
      <c r="I27" s="51"/>
      <c r="J27" s="51"/>
      <c r="K27" s="93"/>
    </row>
    <row r="28" spans="1:22" ht="23.1" customHeight="1">
      <c r="A28" s="141"/>
      <c r="B28" s="51"/>
      <c r="C28" s="51"/>
      <c r="D28" s="51"/>
      <c r="E28" s="51"/>
      <c r="F28" s="51"/>
      <c r="G28" s="51"/>
      <c r="H28" s="193"/>
      <c r="I28" s="51"/>
      <c r="J28" s="51"/>
      <c r="K28" s="93"/>
    </row>
    <row r="29" spans="1:22" ht="18" customHeight="1">
      <c r="A29" s="275" t="s">
        <v>121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22" ht="18.75" customHeight="1">
      <c r="A30" s="278" t="s">
        <v>122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22" ht="18.75" customHeight="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3"/>
    </row>
    <row r="32" spans="1:22" ht="18" customHeight="1">
      <c r="A32" s="275" t="s">
        <v>123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4.25">
      <c r="A33" s="284" t="s">
        <v>124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1" ht="14.25">
      <c r="A34" s="287" t="s">
        <v>125</v>
      </c>
      <c r="B34" s="288"/>
      <c r="C34" s="87" t="s">
        <v>66</v>
      </c>
      <c r="D34" s="87" t="s">
        <v>67</v>
      </c>
      <c r="E34" s="289" t="s">
        <v>126</v>
      </c>
      <c r="F34" s="290"/>
      <c r="G34" s="290"/>
      <c r="H34" s="290"/>
      <c r="I34" s="290"/>
      <c r="J34" s="290"/>
      <c r="K34" s="291"/>
    </row>
    <row r="35" spans="1:11" ht="14.25">
      <c r="A35" s="292" t="s">
        <v>127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1" ht="21" customHeight="1">
      <c r="A36" s="293" t="s">
        <v>128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1" ht="21" customHeight="1">
      <c r="A37" s="296" t="s">
        <v>129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55"/>
    </row>
    <row r="38" spans="1:11" ht="21" customHeight="1">
      <c r="A38" s="296" t="s">
        <v>130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55"/>
    </row>
    <row r="39" spans="1:11" ht="21" customHeight="1">
      <c r="A39" s="296" t="s">
        <v>131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55"/>
    </row>
    <row r="40" spans="1:11" ht="21" customHeight="1">
      <c r="A40" s="296" t="s">
        <v>132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55"/>
    </row>
    <row r="41" spans="1:11" ht="21" customHeight="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255"/>
    </row>
    <row r="42" spans="1:11" ht="21" customHeight="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55"/>
    </row>
    <row r="43" spans="1:11" ht="14.25">
      <c r="A43" s="298" t="s">
        <v>133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4.25">
      <c r="A44" s="265" t="s">
        <v>134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spans="1:11" ht="14.25">
      <c r="A45" s="185" t="s">
        <v>135</v>
      </c>
      <c r="B45" s="86" t="s">
        <v>96</v>
      </c>
      <c r="C45" s="86" t="s">
        <v>97</v>
      </c>
      <c r="D45" s="86" t="s">
        <v>89</v>
      </c>
      <c r="E45" s="187" t="s">
        <v>136</v>
      </c>
      <c r="F45" s="86" t="s">
        <v>96</v>
      </c>
      <c r="G45" s="86" t="s">
        <v>97</v>
      </c>
      <c r="H45" s="86" t="s">
        <v>89</v>
      </c>
      <c r="I45" s="187" t="s">
        <v>137</v>
      </c>
      <c r="J45" s="86" t="s">
        <v>96</v>
      </c>
      <c r="K45" s="201" t="s">
        <v>97</v>
      </c>
    </row>
    <row r="46" spans="1:11" ht="14.25">
      <c r="A46" s="151" t="s">
        <v>88</v>
      </c>
      <c r="B46" s="87" t="s">
        <v>96</v>
      </c>
      <c r="C46" s="87" t="s">
        <v>97</v>
      </c>
      <c r="D46" s="87" t="s">
        <v>89</v>
      </c>
      <c r="E46" s="152" t="s">
        <v>95</v>
      </c>
      <c r="F46" s="87" t="s">
        <v>96</v>
      </c>
      <c r="G46" s="87" t="s">
        <v>97</v>
      </c>
      <c r="H46" s="87" t="s">
        <v>89</v>
      </c>
      <c r="I46" s="152" t="s">
        <v>106</v>
      </c>
      <c r="J46" s="87" t="s">
        <v>96</v>
      </c>
      <c r="K46" s="137" t="s">
        <v>97</v>
      </c>
    </row>
    <row r="47" spans="1:11" ht="14.25">
      <c r="A47" s="258" t="s">
        <v>99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68"/>
    </row>
    <row r="48" spans="1:11" ht="14.25">
      <c r="A48" s="292" t="s">
        <v>138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</row>
    <row r="49" spans="1:11" ht="14.25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4.25">
      <c r="A50" s="194" t="s">
        <v>139</v>
      </c>
      <c r="B50" s="301" t="s">
        <v>140</v>
      </c>
      <c r="C50" s="301"/>
      <c r="D50" s="195" t="s">
        <v>141</v>
      </c>
      <c r="E50" s="196" t="s">
        <v>142</v>
      </c>
      <c r="F50" s="197" t="s">
        <v>143</v>
      </c>
      <c r="G50" s="198">
        <v>44971</v>
      </c>
      <c r="H50" s="302" t="s">
        <v>144</v>
      </c>
      <c r="I50" s="303"/>
      <c r="J50" s="304" t="s">
        <v>145</v>
      </c>
      <c r="K50" s="305"/>
    </row>
    <row r="51" spans="1:11" ht="14.25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</row>
    <row r="52" spans="1:11" ht="14.25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8"/>
    </row>
    <row r="53" spans="1:11" ht="14.25">
      <c r="A53" s="194" t="s">
        <v>139</v>
      </c>
      <c r="B53" s="301" t="s">
        <v>140</v>
      </c>
      <c r="C53" s="301"/>
      <c r="D53" s="195" t="s">
        <v>141</v>
      </c>
      <c r="E53" s="199" t="s">
        <v>142</v>
      </c>
      <c r="F53" s="197" t="s">
        <v>146</v>
      </c>
      <c r="G53" s="198">
        <v>44971</v>
      </c>
      <c r="H53" s="302" t="s">
        <v>144</v>
      </c>
      <c r="I53" s="303"/>
      <c r="J53" s="304" t="s">
        <v>145</v>
      </c>
      <c r="K53" s="30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76200</xdr:rowOff>
                  </from>
                  <to>
                    <xdr:col>9</xdr:col>
                    <xdr:colOff>609600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209550</xdr:colOff>
                    <xdr:row>4</xdr:row>
                    <xdr:rowOff>85725</xdr:rowOff>
                  </from>
                  <to>
                    <xdr:col>10</xdr:col>
                    <xdr:colOff>609600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J26" sqref="J26:K26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13" style="31" customWidth="1"/>
    <col min="11" max="13" width="8.75" style="31" customWidth="1"/>
    <col min="14" max="14" width="8.5" style="31" customWidth="1"/>
    <col min="15" max="15" width="8.75" style="33" hidden="1" customWidth="1"/>
    <col min="16" max="253" width="9" style="31"/>
    <col min="254" max="16384" width="9" style="21"/>
  </cols>
  <sheetData>
    <row r="1" spans="1:256" s="31" customFormat="1" ht="29.1" customHeight="1">
      <c r="A1" s="309" t="s">
        <v>147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48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pans="1:256" s="31" customFormat="1" ht="20.100000000000001" customHeight="1">
      <c r="A2" s="35" t="s">
        <v>62</v>
      </c>
      <c r="B2" s="312" t="s">
        <v>63</v>
      </c>
      <c r="C2" s="312"/>
      <c r="D2" s="36" t="s">
        <v>68</v>
      </c>
      <c r="E2" s="313" t="s">
        <v>148</v>
      </c>
      <c r="F2" s="313"/>
      <c r="G2" s="313"/>
      <c r="H2" s="317"/>
      <c r="I2" s="49" t="s">
        <v>57</v>
      </c>
      <c r="J2" s="314" t="s">
        <v>58</v>
      </c>
      <c r="K2" s="314"/>
      <c r="L2" s="314"/>
      <c r="M2" s="314"/>
      <c r="N2" s="315"/>
      <c r="O2" s="5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spans="1:256" s="31" customFormat="1">
      <c r="A3" s="38" t="s">
        <v>149</v>
      </c>
      <c r="B3" s="316" t="s">
        <v>150</v>
      </c>
      <c r="C3" s="316"/>
      <c r="D3" s="316"/>
      <c r="E3" s="316"/>
      <c r="F3" s="316" t="s">
        <v>151</v>
      </c>
      <c r="G3" s="316"/>
      <c r="H3" s="318"/>
      <c r="I3" s="166"/>
      <c r="J3" s="40"/>
      <c r="K3" s="39" t="s">
        <v>152</v>
      </c>
      <c r="L3" s="39" t="s">
        <v>152</v>
      </c>
      <c r="M3" s="40"/>
      <c r="N3" s="167"/>
      <c r="O3" s="52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spans="1:256" s="31" customFormat="1">
      <c r="A4" s="38" t="s">
        <v>153</v>
      </c>
      <c r="B4" s="39" t="s">
        <v>111</v>
      </c>
      <c r="C4" s="39" t="s">
        <v>112</v>
      </c>
      <c r="D4" s="40" t="s">
        <v>154</v>
      </c>
      <c r="E4" s="39" t="s">
        <v>155</v>
      </c>
      <c r="F4" s="39" t="s">
        <v>152</v>
      </c>
      <c r="G4" s="39" t="s">
        <v>156</v>
      </c>
      <c r="H4" s="318"/>
      <c r="I4" s="168"/>
      <c r="J4" s="169" t="s">
        <v>157</v>
      </c>
      <c r="K4" s="169" t="s">
        <v>158</v>
      </c>
      <c r="L4" s="169" t="s">
        <v>159</v>
      </c>
      <c r="N4" s="170"/>
      <c r="O4" s="17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</row>
    <row r="5" spans="1:256" s="31" customFormat="1" ht="16.5">
      <c r="A5" s="38" t="s">
        <v>160</v>
      </c>
      <c r="B5" s="39">
        <f t="shared" ref="B5:B8" si="0">C5-5</f>
        <v>71</v>
      </c>
      <c r="C5" s="39">
        <v>76</v>
      </c>
      <c r="D5" s="39">
        <f>C5+6</f>
        <v>82</v>
      </c>
      <c r="E5" s="39">
        <f>D5+6</f>
        <v>88</v>
      </c>
      <c r="F5" s="39">
        <f>E5+6</f>
        <v>94</v>
      </c>
      <c r="G5" s="39">
        <f t="shared" ref="G5:G8" si="1">F5+3</f>
        <v>97</v>
      </c>
      <c r="H5" s="318"/>
      <c r="I5" s="169"/>
      <c r="J5" s="169"/>
      <c r="K5" s="169"/>
      <c r="L5" s="169"/>
      <c r="M5" s="169"/>
      <c r="N5" s="172"/>
      <c r="O5" s="173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spans="1:256" s="31" customFormat="1" ht="20.100000000000001" customHeight="1">
      <c r="A6" s="38" t="s">
        <v>161</v>
      </c>
      <c r="B6" s="39">
        <f>C6-3</f>
        <v>51</v>
      </c>
      <c r="C6" s="39">
        <v>54</v>
      </c>
      <c r="D6" s="39">
        <f>C6+4</f>
        <v>58</v>
      </c>
      <c r="E6" s="39">
        <f>D6+3</f>
        <v>61</v>
      </c>
      <c r="F6" s="39">
        <f>E6+4</f>
        <v>65</v>
      </c>
      <c r="G6" s="39">
        <f>F6+2</f>
        <v>67</v>
      </c>
      <c r="H6" s="318"/>
      <c r="I6" s="169"/>
      <c r="J6" s="169"/>
      <c r="K6" s="169"/>
      <c r="L6" s="169"/>
      <c r="M6" s="169"/>
      <c r="N6" s="172"/>
      <c r="O6" s="174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s="31" customFormat="1" ht="20.100000000000001" customHeight="1">
      <c r="A7" s="38" t="s">
        <v>162</v>
      </c>
      <c r="B7" s="39">
        <f t="shared" si="0"/>
        <v>71</v>
      </c>
      <c r="C7" s="39">
        <v>76</v>
      </c>
      <c r="D7" s="39">
        <f t="shared" ref="D7:F8" si="2">C7+5</f>
        <v>81</v>
      </c>
      <c r="E7" s="39">
        <f t="shared" si="2"/>
        <v>86</v>
      </c>
      <c r="F7" s="39">
        <f t="shared" si="2"/>
        <v>91</v>
      </c>
      <c r="G7" s="39">
        <f t="shared" si="1"/>
        <v>94</v>
      </c>
      <c r="H7" s="318"/>
      <c r="I7" s="169"/>
      <c r="J7" s="169"/>
      <c r="K7" s="169"/>
      <c r="L7" s="169"/>
      <c r="M7" s="169"/>
      <c r="N7" s="172"/>
      <c r="O7" s="175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pans="1:256" s="31" customFormat="1" ht="20.100000000000001" customHeight="1">
      <c r="A8" s="38" t="s">
        <v>163</v>
      </c>
      <c r="B8" s="39">
        <f t="shared" si="0"/>
        <v>79</v>
      </c>
      <c r="C8" s="39">
        <v>84</v>
      </c>
      <c r="D8" s="39">
        <f t="shared" si="2"/>
        <v>89</v>
      </c>
      <c r="E8" s="39">
        <f t="shared" si="2"/>
        <v>94</v>
      </c>
      <c r="F8" s="39">
        <f t="shared" si="2"/>
        <v>99</v>
      </c>
      <c r="G8" s="39">
        <f t="shared" si="1"/>
        <v>102</v>
      </c>
      <c r="H8" s="318"/>
      <c r="I8" s="169"/>
      <c r="J8" s="169"/>
      <c r="K8" s="169"/>
      <c r="L8" s="169"/>
      <c r="M8" s="169"/>
      <c r="N8" s="172"/>
      <c r="O8" s="175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pans="1:256" s="31" customFormat="1" ht="20.100000000000001" customHeight="1">
      <c r="A9" s="38" t="s">
        <v>164</v>
      </c>
      <c r="B9" s="39">
        <f>C9-1.6</f>
        <v>23.4</v>
      </c>
      <c r="C9" s="39">
        <v>25</v>
      </c>
      <c r="D9" s="39">
        <f>C9+1.6</f>
        <v>26.6</v>
      </c>
      <c r="E9" s="39">
        <f>D9+1.6</f>
        <v>28.200000000000003</v>
      </c>
      <c r="F9" s="39">
        <f>E9+1.6</f>
        <v>29.800000000000004</v>
      </c>
      <c r="G9" s="39">
        <f>F9+0.9</f>
        <v>30.700000000000003</v>
      </c>
      <c r="H9" s="318"/>
      <c r="I9" s="169"/>
      <c r="J9" s="169"/>
      <c r="K9" s="169"/>
      <c r="L9" s="169"/>
      <c r="M9" s="169"/>
      <c r="N9" s="172"/>
      <c r="O9" s="175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s="31" customFormat="1" ht="20.100000000000001" customHeight="1">
      <c r="A10" s="38" t="s">
        <v>165</v>
      </c>
      <c r="B10" s="39">
        <f>C10-1</f>
        <v>18</v>
      </c>
      <c r="C10" s="39">
        <v>19</v>
      </c>
      <c r="D10" s="39">
        <f>C10+1.2</f>
        <v>20.2</v>
      </c>
      <c r="E10" s="39">
        <f>D10+1.2</f>
        <v>21.4</v>
      </c>
      <c r="F10" s="39">
        <f>E10+1.2</f>
        <v>22.599999999999998</v>
      </c>
      <c r="G10" s="39">
        <f>F10+0.6</f>
        <v>23.2</v>
      </c>
      <c r="H10" s="318"/>
      <c r="I10" s="169"/>
      <c r="J10" s="169"/>
      <c r="K10" s="169"/>
      <c r="L10" s="169"/>
      <c r="M10" s="169"/>
      <c r="N10" s="172"/>
      <c r="O10" s="175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s="31" customFormat="1" ht="20.100000000000001" customHeight="1">
      <c r="A11" s="38" t="s">
        <v>166</v>
      </c>
      <c r="B11" s="39">
        <f>C11-0.5</f>
        <v>9</v>
      </c>
      <c r="C11" s="39">
        <v>9.5</v>
      </c>
      <c r="D11" s="39">
        <f t="shared" ref="D11:G11" si="3">C11+0.5</f>
        <v>10</v>
      </c>
      <c r="E11" s="39">
        <f t="shared" si="3"/>
        <v>10.5</v>
      </c>
      <c r="F11" s="39">
        <f t="shared" si="3"/>
        <v>11</v>
      </c>
      <c r="G11" s="39">
        <f t="shared" si="3"/>
        <v>11.5</v>
      </c>
      <c r="H11" s="318"/>
      <c r="I11" s="169"/>
      <c r="J11" s="169"/>
      <c r="K11" s="169"/>
      <c r="L11" s="169"/>
      <c r="M11" s="169"/>
      <c r="N11" s="172"/>
      <c r="O11" s="175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s="31" customFormat="1" ht="20.100000000000001" customHeight="1">
      <c r="A12" s="38" t="s">
        <v>167</v>
      </c>
      <c r="B12" s="39">
        <f>C12-0.5</f>
        <v>15.5</v>
      </c>
      <c r="C12" s="39">
        <v>16</v>
      </c>
      <c r="D12" s="39">
        <f t="shared" ref="D12:G12" si="4">C12+0.5</f>
        <v>16.5</v>
      </c>
      <c r="E12" s="39">
        <f t="shared" si="4"/>
        <v>17</v>
      </c>
      <c r="F12" s="39">
        <f t="shared" si="4"/>
        <v>17.5</v>
      </c>
      <c r="G12" s="39">
        <f t="shared" si="4"/>
        <v>18</v>
      </c>
      <c r="H12" s="318"/>
      <c r="I12" s="169"/>
      <c r="J12" s="169"/>
      <c r="K12" s="169"/>
      <c r="L12" s="169"/>
      <c r="M12" s="169"/>
      <c r="N12" s="172"/>
      <c r="O12" s="175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31" customFormat="1" ht="20.100000000000001" customHeight="1">
      <c r="A13" s="38" t="s">
        <v>168</v>
      </c>
      <c r="B13" s="39">
        <f>C13-1.5</f>
        <v>22.5</v>
      </c>
      <c r="C13" s="39">
        <v>24</v>
      </c>
      <c r="D13" s="39">
        <f>C13+1.5</f>
        <v>25.5</v>
      </c>
      <c r="E13" s="39">
        <f>D13+1.5</f>
        <v>27</v>
      </c>
      <c r="F13" s="39">
        <f>E13+1.5</f>
        <v>28.5</v>
      </c>
      <c r="G13" s="39">
        <f>F13+1</f>
        <v>29.5</v>
      </c>
      <c r="H13" s="318"/>
      <c r="I13" s="169"/>
      <c r="J13" s="169"/>
      <c r="K13" s="169"/>
      <c r="L13" s="169"/>
      <c r="M13" s="169"/>
      <c r="N13" s="172"/>
      <c r="O13" s="175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31" customFormat="1" ht="20.100000000000001" customHeight="1">
      <c r="A14" s="38" t="s">
        <v>169</v>
      </c>
      <c r="B14" s="39">
        <f>C14-1.8</f>
        <v>30.2</v>
      </c>
      <c r="C14" s="39">
        <v>32</v>
      </c>
      <c r="D14" s="39">
        <f>C14+1.8</f>
        <v>33.799999999999997</v>
      </c>
      <c r="E14" s="39">
        <f>D14+1.8</f>
        <v>35.599999999999994</v>
      </c>
      <c r="F14" s="39">
        <f>E14+1.8</f>
        <v>37.399999999999991</v>
      </c>
      <c r="G14" s="39">
        <f>F14+1.1</f>
        <v>38.499999999999993</v>
      </c>
      <c r="H14" s="318"/>
      <c r="I14" s="169"/>
      <c r="J14" s="169"/>
      <c r="K14" s="169"/>
      <c r="L14" s="169"/>
      <c r="M14" s="169"/>
      <c r="N14" s="172"/>
      <c r="O14" s="175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31" customFormat="1" ht="20.100000000000001" customHeight="1">
      <c r="A15" s="38"/>
      <c r="B15" s="39"/>
      <c r="C15" s="39"/>
      <c r="D15" s="39"/>
      <c r="E15" s="39"/>
      <c r="F15" s="39"/>
      <c r="G15" s="39"/>
      <c r="H15" s="318"/>
      <c r="I15" s="169"/>
      <c r="J15" s="169"/>
      <c r="K15" s="169"/>
      <c r="L15" s="169"/>
      <c r="M15" s="169"/>
      <c r="N15" s="172"/>
      <c r="O15" s="175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31" customFormat="1" ht="20.100000000000001" customHeight="1">
      <c r="A16" s="160"/>
      <c r="B16" s="161"/>
      <c r="C16" s="161"/>
      <c r="D16" s="161"/>
      <c r="E16" s="161"/>
      <c r="F16" s="161"/>
      <c r="G16" s="161"/>
      <c r="H16" s="318"/>
      <c r="I16" s="169"/>
      <c r="J16" s="169"/>
      <c r="K16" s="169"/>
      <c r="L16" s="169"/>
      <c r="M16" s="169"/>
      <c r="N16" s="172"/>
      <c r="O16" s="175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1:256" s="31" customFormat="1" ht="20.100000000000001" customHeight="1">
      <c r="A17" s="162"/>
      <c r="B17" s="18"/>
      <c r="C17" s="18"/>
      <c r="D17" s="18"/>
      <c r="E17" s="18"/>
      <c r="F17" s="18"/>
      <c r="G17" s="18"/>
      <c r="H17" s="318"/>
      <c r="I17" s="169"/>
      <c r="J17" s="169"/>
      <c r="K17" s="169"/>
      <c r="L17" s="169"/>
      <c r="M17" s="169"/>
      <c r="N17" s="172"/>
      <c r="O17" s="176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18" spans="1:256" s="31" customFormat="1">
      <c r="A18" s="163"/>
      <c r="B18" s="164"/>
      <c r="C18" s="164"/>
      <c r="D18" s="164"/>
      <c r="E18" s="164"/>
      <c r="F18" s="164"/>
      <c r="G18" s="164"/>
      <c r="H18" s="319"/>
      <c r="I18" s="177"/>
      <c r="J18" s="177"/>
      <c r="K18" s="177"/>
      <c r="L18" s="177"/>
      <c r="M18" s="177"/>
      <c r="N18" s="178"/>
      <c r="O18" s="48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s="31" customFormat="1">
      <c r="A19" s="46" t="s">
        <v>170</v>
      </c>
      <c r="B19" s="46"/>
      <c r="C19" s="47"/>
      <c r="O19" s="48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s="31" customFormat="1">
      <c r="C20" s="32"/>
      <c r="I20" s="62" t="s">
        <v>171</v>
      </c>
      <c r="J20" s="179">
        <v>44971</v>
      </c>
      <c r="K20" s="62" t="s">
        <v>172</v>
      </c>
      <c r="L20" s="62" t="s">
        <v>142</v>
      </c>
      <c r="M20" s="62" t="s">
        <v>173</v>
      </c>
      <c r="N20" s="31" t="s">
        <v>145</v>
      </c>
      <c r="O20" s="48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4" spans="1:256">
      <c r="D24" s="165"/>
    </row>
  </sheetData>
  <mergeCells count="7">
    <mergeCell ref="A1:N1"/>
    <mergeCell ref="B2:C2"/>
    <mergeCell ref="E2:G2"/>
    <mergeCell ref="J2:N2"/>
    <mergeCell ref="B3:E3"/>
    <mergeCell ref="F3:G3"/>
    <mergeCell ref="H2:H18"/>
  </mergeCells>
  <phoneticPr fontId="61" type="noConversion"/>
  <pageMargins left="0.27500000000000002" right="0.118055555555556" top="0.47222222222222199" bottom="0.196527777777778" header="0.5" footer="7.8472222222222193E-2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view="pageBreakPreview" zoomScaleNormal="100" workbookViewId="0">
      <selection activeCell="L19" sqref="L19"/>
    </sheetView>
  </sheetViews>
  <sheetFormatPr defaultColWidth="10" defaultRowHeight="16.5" customHeight="1"/>
  <cols>
    <col min="1" max="1" width="10.875" style="65" customWidth="1"/>
    <col min="2" max="16384" width="10" style="65"/>
  </cols>
  <sheetData>
    <row r="1" spans="1:15" ht="22.5" customHeight="1">
      <c r="A1" s="320" t="s">
        <v>174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5" ht="17.25" customHeight="1">
      <c r="A2" s="132" t="s">
        <v>53</v>
      </c>
      <c r="B2" s="238" t="s">
        <v>54</v>
      </c>
      <c r="C2" s="238"/>
      <c r="D2" s="239" t="s">
        <v>55</v>
      </c>
      <c r="E2" s="239"/>
      <c r="F2" s="238"/>
      <c r="G2" s="238"/>
      <c r="H2" s="133" t="s">
        <v>57</v>
      </c>
      <c r="I2" s="240"/>
      <c r="J2" s="240"/>
      <c r="K2" s="241"/>
    </row>
    <row r="3" spans="1:15" ht="16.5" customHeight="1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5" ht="16.5" customHeight="1">
      <c r="A4" s="136" t="s">
        <v>62</v>
      </c>
      <c r="B4" s="248" t="s">
        <v>63</v>
      </c>
      <c r="C4" s="249"/>
      <c r="D4" s="250" t="s">
        <v>64</v>
      </c>
      <c r="E4" s="251"/>
      <c r="F4" s="252"/>
      <c r="G4" s="253"/>
      <c r="H4" s="250" t="s">
        <v>175</v>
      </c>
      <c r="I4" s="251"/>
      <c r="J4" s="87" t="s">
        <v>66</v>
      </c>
      <c r="K4" s="137" t="s">
        <v>67</v>
      </c>
    </row>
    <row r="5" spans="1:15" ht="16.5" customHeight="1">
      <c r="A5" s="139" t="s">
        <v>68</v>
      </c>
      <c r="B5" s="248" t="s">
        <v>69</v>
      </c>
      <c r="C5" s="249"/>
      <c r="D5" s="250" t="s">
        <v>176</v>
      </c>
      <c r="E5" s="251"/>
      <c r="F5" s="321"/>
      <c r="G5" s="322"/>
      <c r="H5" s="250" t="s">
        <v>177</v>
      </c>
      <c r="I5" s="251"/>
      <c r="J5" s="87" t="s">
        <v>66</v>
      </c>
      <c r="K5" s="137" t="s">
        <v>67</v>
      </c>
    </row>
    <row r="6" spans="1:15" ht="16.5" customHeight="1">
      <c r="A6" s="136" t="s">
        <v>72</v>
      </c>
      <c r="B6" s="85">
        <v>3</v>
      </c>
      <c r="C6" s="100">
        <v>6</v>
      </c>
      <c r="D6" s="250" t="s">
        <v>178</v>
      </c>
      <c r="E6" s="251"/>
      <c r="F6" s="321"/>
      <c r="G6" s="322"/>
      <c r="H6" s="250" t="s">
        <v>179</v>
      </c>
      <c r="I6" s="251"/>
      <c r="J6" s="251"/>
      <c r="K6" s="323"/>
    </row>
    <row r="7" spans="1:15" ht="16.5" customHeight="1">
      <c r="A7" s="136" t="s">
        <v>76</v>
      </c>
      <c r="B7" s="321">
        <v>2350</v>
      </c>
      <c r="C7" s="322"/>
      <c r="D7" s="136" t="s">
        <v>180</v>
      </c>
      <c r="E7" s="138"/>
      <c r="F7" s="321"/>
      <c r="G7" s="322"/>
      <c r="H7" s="324"/>
      <c r="I7" s="248"/>
      <c r="J7" s="248"/>
      <c r="K7" s="249"/>
    </row>
    <row r="8" spans="1:15" ht="16.5" customHeight="1">
      <c r="A8" s="142" t="s">
        <v>79</v>
      </c>
      <c r="B8" s="256" t="s">
        <v>80</v>
      </c>
      <c r="C8" s="257"/>
      <c r="D8" s="258" t="s">
        <v>81</v>
      </c>
      <c r="E8" s="259"/>
      <c r="F8" s="260"/>
      <c r="G8" s="261"/>
      <c r="H8" s="258"/>
      <c r="I8" s="259"/>
      <c r="J8" s="259"/>
      <c r="K8" s="268"/>
    </row>
    <row r="9" spans="1:15" ht="16.5" customHeight="1">
      <c r="A9" s="325" t="s">
        <v>181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O9" s="157" t="s">
        <v>80</v>
      </c>
    </row>
    <row r="10" spans="1:15" ht="16.5" customHeight="1">
      <c r="A10" s="143" t="s">
        <v>85</v>
      </c>
      <c r="B10" s="144" t="s">
        <v>86</v>
      </c>
      <c r="C10" s="145" t="s">
        <v>87</v>
      </c>
      <c r="D10" s="146"/>
      <c r="E10" s="147" t="s">
        <v>90</v>
      </c>
      <c r="F10" s="144" t="s">
        <v>86</v>
      </c>
      <c r="G10" s="145" t="s">
        <v>87</v>
      </c>
      <c r="H10" s="144"/>
      <c r="I10" s="147" t="s">
        <v>88</v>
      </c>
      <c r="J10" s="144" t="s">
        <v>86</v>
      </c>
      <c r="K10" s="158" t="s">
        <v>87</v>
      </c>
    </row>
    <row r="11" spans="1:15" ht="16.5" customHeight="1">
      <c r="A11" s="139" t="s">
        <v>91</v>
      </c>
      <c r="B11" s="148" t="s">
        <v>86</v>
      </c>
      <c r="C11" s="87" t="s">
        <v>87</v>
      </c>
      <c r="D11" s="149"/>
      <c r="E11" s="150" t="s">
        <v>93</v>
      </c>
      <c r="F11" s="148" t="s">
        <v>86</v>
      </c>
      <c r="G11" s="87" t="s">
        <v>87</v>
      </c>
      <c r="H11" s="148"/>
      <c r="I11" s="150" t="s">
        <v>98</v>
      </c>
      <c r="J11" s="148" t="s">
        <v>86</v>
      </c>
      <c r="K11" s="137" t="s">
        <v>87</v>
      </c>
    </row>
    <row r="12" spans="1:15" ht="16.5" customHeight="1">
      <c r="A12" s="258" t="s">
        <v>126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68"/>
    </row>
    <row r="13" spans="1:15" ht="16.5" customHeight="1">
      <c r="A13" s="326" t="s">
        <v>182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5" ht="16.5" customHeight="1">
      <c r="A14" s="327" t="s">
        <v>183</v>
      </c>
      <c r="B14" s="328"/>
      <c r="C14" s="328"/>
      <c r="D14" s="328"/>
      <c r="E14" s="328"/>
      <c r="F14" s="328"/>
      <c r="G14" s="328"/>
      <c r="H14" s="328"/>
      <c r="I14" s="329"/>
      <c r="J14" s="329"/>
      <c r="K14" s="330"/>
    </row>
    <row r="15" spans="1:15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5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26" t="s">
        <v>184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1" t="s">
        <v>123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124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87" t="s">
        <v>125</v>
      </c>
      <c r="B23" s="288"/>
      <c r="C23" s="87" t="s">
        <v>66</v>
      </c>
      <c r="D23" s="87" t="s">
        <v>67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50" t="s">
        <v>185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5" t="s">
        <v>134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34" t="s">
        <v>135</v>
      </c>
      <c r="B27" s="145" t="s">
        <v>96</v>
      </c>
      <c r="C27" s="145" t="s">
        <v>97</v>
      </c>
      <c r="D27" s="145" t="s">
        <v>89</v>
      </c>
      <c r="E27" s="135" t="s">
        <v>136</v>
      </c>
      <c r="F27" s="145" t="s">
        <v>96</v>
      </c>
      <c r="G27" s="145" t="s">
        <v>97</v>
      </c>
      <c r="H27" s="145" t="s">
        <v>89</v>
      </c>
      <c r="I27" s="135" t="s">
        <v>137</v>
      </c>
      <c r="J27" s="145" t="s">
        <v>96</v>
      </c>
      <c r="K27" s="158" t="s">
        <v>97</v>
      </c>
    </row>
    <row r="28" spans="1:11" ht="16.5" customHeight="1">
      <c r="A28" s="151" t="s">
        <v>88</v>
      </c>
      <c r="B28" s="87" t="s">
        <v>96</v>
      </c>
      <c r="C28" s="87" t="s">
        <v>97</v>
      </c>
      <c r="D28" s="87" t="s">
        <v>89</v>
      </c>
      <c r="E28" s="152" t="s">
        <v>95</v>
      </c>
      <c r="F28" s="87" t="s">
        <v>96</v>
      </c>
      <c r="G28" s="87" t="s">
        <v>97</v>
      </c>
      <c r="H28" s="87" t="s">
        <v>89</v>
      </c>
      <c r="I28" s="152" t="s">
        <v>106</v>
      </c>
      <c r="J28" s="87" t="s">
        <v>96</v>
      </c>
      <c r="K28" s="137" t="s">
        <v>97</v>
      </c>
    </row>
    <row r="29" spans="1:11" ht="16.5" customHeight="1">
      <c r="A29" s="250" t="s">
        <v>99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48"/>
    </row>
    <row r="30" spans="1:11" ht="16.5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 ht="16.5" customHeight="1">
      <c r="A31" s="325" t="s">
        <v>186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21" customHeight="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1" customHeight="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255"/>
    </row>
    <row r="34" spans="1:11" ht="21" customHeight="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55"/>
    </row>
    <row r="35" spans="1:11" ht="21" customHeight="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55"/>
    </row>
    <row r="36" spans="1:11" ht="21" customHeight="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55"/>
    </row>
    <row r="37" spans="1:11" ht="21" customHeight="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255"/>
    </row>
    <row r="38" spans="1:11" ht="21" customHeight="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255"/>
    </row>
    <row r="39" spans="1:11" ht="21" customHeight="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55"/>
    </row>
    <row r="40" spans="1:11" ht="21" customHeight="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55"/>
    </row>
    <row r="41" spans="1:11" ht="21" customHeight="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255"/>
    </row>
    <row r="42" spans="1:11" ht="21" customHeight="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55"/>
    </row>
    <row r="43" spans="1:11" ht="17.25" customHeight="1">
      <c r="A43" s="298" t="s">
        <v>133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spans="1:11" ht="16.5" customHeight="1">
      <c r="A44" s="325" t="s">
        <v>187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52" t="s">
        <v>126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/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53" t="s">
        <v>139</v>
      </c>
      <c r="B48" s="355" t="s">
        <v>140</v>
      </c>
      <c r="C48" s="355"/>
      <c r="D48" s="154" t="s">
        <v>141</v>
      </c>
      <c r="E48" s="155"/>
      <c r="F48" s="154" t="s">
        <v>143</v>
      </c>
      <c r="G48" s="156"/>
      <c r="H48" s="356" t="s">
        <v>144</v>
      </c>
      <c r="I48" s="356"/>
      <c r="J48" s="355"/>
      <c r="K48" s="357"/>
    </row>
    <row r="49" spans="1:11" ht="16.5" customHeight="1">
      <c r="A49" s="265" t="s">
        <v>188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spans="1:11" ht="16.5" customHeigh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21" customHeight="1">
      <c r="A52" s="153" t="s">
        <v>139</v>
      </c>
      <c r="B52" s="355" t="s">
        <v>140</v>
      </c>
      <c r="C52" s="355"/>
      <c r="D52" s="154" t="s">
        <v>141</v>
      </c>
      <c r="E52" s="154"/>
      <c r="F52" s="154" t="s">
        <v>143</v>
      </c>
      <c r="G52" s="154"/>
      <c r="H52" s="356" t="s">
        <v>144</v>
      </c>
      <c r="I52" s="356"/>
      <c r="J52" s="364"/>
      <c r="K52" s="36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5"/>
  <sheetViews>
    <sheetView workbookViewId="0">
      <selection activeCell="J28" sqref="J28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7" width="8.125" style="31" customWidth="1"/>
    <col min="18" max="18" width="8.125" style="104" customWidth="1"/>
    <col min="19" max="21" width="8.125" style="31" customWidth="1"/>
    <col min="22" max="259" width="9" style="31"/>
    <col min="260" max="16384" width="9" style="21"/>
  </cols>
  <sheetData>
    <row r="1" spans="1:262" s="31" customFormat="1" ht="29.1" customHeight="1">
      <c r="A1" s="309" t="s">
        <v>147</v>
      </c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66"/>
      <c r="S1" s="310"/>
      <c r="T1" s="310"/>
      <c r="U1" s="34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</row>
    <row r="2" spans="1:262" s="31" customFormat="1" ht="20.100000000000001" customHeight="1">
      <c r="A2" s="35" t="s">
        <v>62</v>
      </c>
      <c r="B2" s="367" t="s">
        <v>63</v>
      </c>
      <c r="C2" s="368"/>
      <c r="D2" s="36" t="s">
        <v>68</v>
      </c>
      <c r="E2" s="313" t="s">
        <v>69</v>
      </c>
      <c r="F2" s="313"/>
      <c r="G2" s="313"/>
      <c r="H2" s="373"/>
      <c r="I2" s="49" t="s">
        <v>57</v>
      </c>
      <c r="J2" s="49"/>
      <c r="K2" s="49"/>
      <c r="L2" s="314" t="s">
        <v>58</v>
      </c>
      <c r="M2" s="314"/>
      <c r="N2" s="314"/>
      <c r="O2" s="314"/>
      <c r="P2" s="314"/>
      <c r="Q2" s="314"/>
      <c r="R2" s="369"/>
      <c r="S2" s="314"/>
      <c r="T2" s="314"/>
      <c r="U2" s="315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</row>
    <row r="3" spans="1:262" s="31" customFormat="1">
      <c r="A3" s="37"/>
      <c r="B3" s="316" t="s">
        <v>150</v>
      </c>
      <c r="C3" s="316"/>
      <c r="D3" s="316"/>
      <c r="E3" s="316"/>
      <c r="F3" s="316" t="s">
        <v>151</v>
      </c>
      <c r="G3" s="316"/>
      <c r="H3" s="374"/>
      <c r="I3" s="370" t="s">
        <v>189</v>
      </c>
      <c r="J3" s="370"/>
      <c r="K3" s="370"/>
      <c r="L3" s="370"/>
      <c r="M3" s="370"/>
      <c r="N3" s="370"/>
      <c r="O3" s="370"/>
      <c r="P3" s="370"/>
      <c r="Q3" s="370"/>
      <c r="R3" s="371"/>
      <c r="S3" s="370"/>
      <c r="T3" s="370"/>
      <c r="U3" s="372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</row>
    <row r="4" spans="1:262" s="103" customFormat="1" ht="24" customHeight="1">
      <c r="A4" s="105"/>
      <c r="B4" s="106"/>
      <c r="C4" s="106"/>
      <c r="D4" s="106"/>
      <c r="E4" s="106"/>
      <c r="F4" s="106"/>
      <c r="G4" s="106"/>
      <c r="H4" s="375"/>
      <c r="I4" s="121"/>
      <c r="J4" s="122" t="s">
        <v>190</v>
      </c>
      <c r="K4" s="122" t="s">
        <v>191</v>
      </c>
      <c r="L4" s="122" t="s">
        <v>190</v>
      </c>
      <c r="M4" s="122" t="s">
        <v>191</v>
      </c>
      <c r="N4" s="122" t="s">
        <v>192</v>
      </c>
      <c r="O4" s="122" t="s">
        <v>193</v>
      </c>
      <c r="P4" s="122" t="s">
        <v>192</v>
      </c>
      <c r="Q4" s="122" t="s">
        <v>193</v>
      </c>
      <c r="R4" s="126" t="s">
        <v>194</v>
      </c>
      <c r="S4" s="122" t="s">
        <v>195</v>
      </c>
      <c r="T4" s="122" t="s">
        <v>194</v>
      </c>
      <c r="U4" s="127" t="s">
        <v>195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  <c r="IY4" s="128"/>
      <c r="IZ4" s="128"/>
      <c r="JA4" s="128"/>
      <c r="JB4" s="128"/>
    </row>
    <row r="5" spans="1:262" s="31" customFormat="1" ht="16.5">
      <c r="A5" s="37" t="s">
        <v>153</v>
      </c>
      <c r="B5" s="39" t="s">
        <v>111</v>
      </c>
      <c r="C5" s="39" t="s">
        <v>112</v>
      </c>
      <c r="D5" s="40" t="s">
        <v>154</v>
      </c>
      <c r="E5" s="39" t="s">
        <v>155</v>
      </c>
      <c r="F5" s="39" t="s">
        <v>152</v>
      </c>
      <c r="G5" s="39" t="s">
        <v>156</v>
      </c>
      <c r="H5" s="374"/>
      <c r="I5" s="123"/>
      <c r="J5" s="124" t="s">
        <v>196</v>
      </c>
      <c r="K5" s="124" t="s">
        <v>196</v>
      </c>
      <c r="L5" s="124" t="s">
        <v>197</v>
      </c>
      <c r="M5" s="124" t="s">
        <v>197</v>
      </c>
      <c r="N5" s="124" t="s">
        <v>198</v>
      </c>
      <c r="O5" s="124" t="s">
        <v>198</v>
      </c>
      <c r="P5" s="124" t="s">
        <v>199</v>
      </c>
      <c r="Q5" s="124" t="s">
        <v>199</v>
      </c>
      <c r="R5" s="124" t="s">
        <v>200</v>
      </c>
      <c r="S5" s="124" t="s">
        <v>200</v>
      </c>
      <c r="T5" s="124" t="s">
        <v>201</v>
      </c>
      <c r="U5" s="129" t="s">
        <v>201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</row>
    <row r="6" spans="1:262" s="31" customFormat="1" ht="20.100000000000001" customHeight="1">
      <c r="A6" s="37" t="s">
        <v>160</v>
      </c>
      <c r="B6" s="39">
        <f t="shared" ref="B6:B9" si="0">C6-5</f>
        <v>71</v>
      </c>
      <c r="C6" s="39">
        <v>76</v>
      </c>
      <c r="D6" s="39">
        <f>C6+6</f>
        <v>82</v>
      </c>
      <c r="E6" s="39">
        <f>D6+6</f>
        <v>88</v>
      </c>
      <c r="F6" s="39">
        <f>E6+6</f>
        <v>94</v>
      </c>
      <c r="G6" s="39">
        <f t="shared" ref="G6:G9" si="1">F6+3</f>
        <v>97</v>
      </c>
      <c r="H6" s="37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21"/>
      <c r="W6" s="130"/>
      <c r="X6" s="13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</row>
    <row r="7" spans="1:262" s="31" customFormat="1" ht="20.100000000000001" customHeight="1">
      <c r="A7" s="37" t="s">
        <v>161</v>
      </c>
      <c r="B7" s="39">
        <f>C7-3</f>
        <v>51</v>
      </c>
      <c r="C7" s="39">
        <v>54</v>
      </c>
      <c r="D7" s="39">
        <f>C7+4</f>
        <v>58</v>
      </c>
      <c r="E7" s="39">
        <f>D7+3</f>
        <v>61</v>
      </c>
      <c r="F7" s="39">
        <f>E7+4</f>
        <v>65</v>
      </c>
      <c r="G7" s="39">
        <f>F7+2</f>
        <v>67</v>
      </c>
      <c r="H7" s="37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7"/>
      <c r="V7" s="21"/>
      <c r="W7" s="64"/>
      <c r="X7" s="13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</row>
    <row r="8" spans="1:262" s="31" customFormat="1" ht="20.100000000000001" customHeight="1">
      <c r="A8" s="37" t="s">
        <v>162</v>
      </c>
      <c r="B8" s="39">
        <f t="shared" si="0"/>
        <v>71</v>
      </c>
      <c r="C8" s="39">
        <v>76</v>
      </c>
      <c r="D8" s="39">
        <f t="shared" ref="D8:F9" si="2">C8+5</f>
        <v>81</v>
      </c>
      <c r="E8" s="39">
        <f t="shared" si="2"/>
        <v>86</v>
      </c>
      <c r="F8" s="39">
        <f t="shared" si="2"/>
        <v>91</v>
      </c>
      <c r="G8" s="39">
        <f t="shared" si="1"/>
        <v>94</v>
      </c>
      <c r="H8" s="37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/>
      <c r="V8" s="21"/>
      <c r="W8" s="64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</row>
    <row r="9" spans="1:262" s="31" customFormat="1" ht="20.100000000000001" customHeight="1">
      <c r="A9" s="37" t="s">
        <v>163</v>
      </c>
      <c r="B9" s="39">
        <f t="shared" si="0"/>
        <v>79</v>
      </c>
      <c r="C9" s="39">
        <v>84</v>
      </c>
      <c r="D9" s="39">
        <f t="shared" si="2"/>
        <v>89</v>
      </c>
      <c r="E9" s="39">
        <f t="shared" si="2"/>
        <v>94</v>
      </c>
      <c r="F9" s="39">
        <f t="shared" si="2"/>
        <v>99</v>
      </c>
      <c r="G9" s="39">
        <f t="shared" si="1"/>
        <v>102</v>
      </c>
      <c r="H9" s="37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4"/>
      <c r="V9" s="21"/>
      <c r="W9" s="64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</row>
    <row r="10" spans="1:262" s="31" customFormat="1" ht="20.100000000000001" customHeight="1">
      <c r="A10" s="37" t="s">
        <v>164</v>
      </c>
      <c r="B10" s="39">
        <f>C10-1.6</f>
        <v>23.4</v>
      </c>
      <c r="C10" s="39">
        <v>25</v>
      </c>
      <c r="D10" s="39">
        <f>C10+1.6</f>
        <v>26.6</v>
      </c>
      <c r="E10" s="39">
        <f>D10+1.6</f>
        <v>28.200000000000003</v>
      </c>
      <c r="F10" s="39">
        <f>E10+1.6</f>
        <v>29.800000000000004</v>
      </c>
      <c r="G10" s="39">
        <f>F10+0.9</f>
        <v>30.700000000000003</v>
      </c>
      <c r="H10" s="37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4"/>
      <c r="V10" s="21"/>
      <c r="W10" s="64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</row>
    <row r="11" spans="1:262" s="31" customFormat="1" ht="20.100000000000001" customHeight="1">
      <c r="A11" s="37" t="s">
        <v>165</v>
      </c>
      <c r="B11" s="39">
        <f>C11-1</f>
        <v>18</v>
      </c>
      <c r="C11" s="39">
        <v>19</v>
      </c>
      <c r="D11" s="39">
        <f>C11+1.2</f>
        <v>20.2</v>
      </c>
      <c r="E11" s="39">
        <f>D11+1.2</f>
        <v>21.4</v>
      </c>
      <c r="F11" s="39">
        <f>E11+1.2</f>
        <v>22.599999999999998</v>
      </c>
      <c r="G11" s="39">
        <f>F11+0.6</f>
        <v>23.2</v>
      </c>
      <c r="H11" s="376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4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</row>
    <row r="12" spans="1:262" s="31" customFormat="1" ht="20.100000000000001" customHeight="1">
      <c r="A12" s="37" t="s">
        <v>166</v>
      </c>
      <c r="B12" s="39">
        <f>C12-0.5</f>
        <v>9</v>
      </c>
      <c r="C12" s="39">
        <v>9.5</v>
      </c>
      <c r="D12" s="39">
        <f t="shared" ref="D12:G12" si="3">C12+0.5</f>
        <v>10</v>
      </c>
      <c r="E12" s="39">
        <f t="shared" si="3"/>
        <v>10.5</v>
      </c>
      <c r="F12" s="39">
        <f t="shared" si="3"/>
        <v>11</v>
      </c>
      <c r="G12" s="39">
        <f t="shared" si="3"/>
        <v>11.5</v>
      </c>
      <c r="H12" s="376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4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</row>
    <row r="13" spans="1:262" s="31" customFormat="1" ht="20.100000000000001" customHeight="1">
      <c r="A13" s="37" t="s">
        <v>167</v>
      </c>
      <c r="B13" s="39">
        <f>C13-0.5</f>
        <v>15.5</v>
      </c>
      <c r="C13" s="39">
        <v>16</v>
      </c>
      <c r="D13" s="39">
        <f t="shared" ref="D13:G13" si="4">C13+0.5</f>
        <v>16.5</v>
      </c>
      <c r="E13" s="39">
        <f t="shared" si="4"/>
        <v>17</v>
      </c>
      <c r="F13" s="39">
        <f t="shared" si="4"/>
        <v>17.5</v>
      </c>
      <c r="G13" s="39">
        <f t="shared" si="4"/>
        <v>18</v>
      </c>
      <c r="H13" s="376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</row>
    <row r="14" spans="1:262" s="31" customFormat="1" ht="20.100000000000001" customHeight="1">
      <c r="A14" s="37" t="s">
        <v>168</v>
      </c>
      <c r="B14" s="39">
        <f>C14-1.5</f>
        <v>22.5</v>
      </c>
      <c r="C14" s="39">
        <v>24</v>
      </c>
      <c r="D14" s="39">
        <f>C14+1.5</f>
        <v>25.5</v>
      </c>
      <c r="E14" s="39">
        <f>D14+1.5</f>
        <v>27</v>
      </c>
      <c r="F14" s="39">
        <f>E14+1.5</f>
        <v>28.5</v>
      </c>
      <c r="G14" s="39">
        <f>F14+1</f>
        <v>29.5</v>
      </c>
      <c r="H14" s="376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</row>
    <row r="15" spans="1:262" s="31" customFormat="1" ht="20.100000000000001" customHeight="1">
      <c r="A15" s="107" t="s">
        <v>169</v>
      </c>
      <c r="B15" s="39">
        <f>C15-1.8</f>
        <v>30.2</v>
      </c>
      <c r="C15" s="39">
        <v>32</v>
      </c>
      <c r="D15" s="39">
        <f>C15+1.8</f>
        <v>33.799999999999997</v>
      </c>
      <c r="E15" s="39">
        <f>D15+1.8</f>
        <v>35.599999999999994</v>
      </c>
      <c r="F15" s="39">
        <f>E15+1.8</f>
        <v>37.399999999999991</v>
      </c>
      <c r="G15" s="39">
        <f>F15+1.1</f>
        <v>38.499999999999993</v>
      </c>
      <c r="H15" s="376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</row>
    <row r="16" spans="1:262" s="31" customFormat="1" ht="20.100000000000001" customHeight="1">
      <c r="A16" s="39"/>
      <c r="B16" s="39"/>
      <c r="C16" s="39"/>
      <c r="D16" s="39"/>
      <c r="E16" s="39"/>
      <c r="F16" s="39"/>
      <c r="G16" s="39"/>
      <c r="H16" s="376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</row>
    <row r="17" spans="1:262" s="31" customFormat="1" ht="20.100000000000001" customHeight="1">
      <c r="A17" s="108"/>
      <c r="B17" s="109"/>
      <c r="C17" s="109"/>
      <c r="D17" s="110"/>
      <c r="E17" s="109"/>
      <c r="F17" s="109"/>
      <c r="G17" s="109"/>
      <c r="H17" s="376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</row>
    <row r="18" spans="1:262" s="31" customFormat="1" ht="20.100000000000001" customHeight="1">
      <c r="A18" s="111"/>
      <c r="B18" s="112"/>
      <c r="C18" s="112"/>
      <c r="D18" s="113"/>
      <c r="E18" s="112"/>
      <c r="F18" s="112"/>
      <c r="G18" s="112"/>
      <c r="H18" s="376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</row>
    <row r="19" spans="1:262" s="31" customFormat="1" ht="20.100000000000001" customHeight="1">
      <c r="A19" s="111"/>
      <c r="B19" s="112"/>
      <c r="C19" s="112"/>
      <c r="D19" s="113"/>
      <c r="E19" s="112"/>
      <c r="F19" s="112"/>
      <c r="G19" s="112"/>
      <c r="H19" s="376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</row>
    <row r="20" spans="1:262" s="31" customFormat="1" ht="20.100000000000001" customHeight="1">
      <c r="A20" s="114"/>
      <c r="B20" s="115"/>
      <c r="C20" s="115"/>
      <c r="D20" s="115"/>
      <c r="E20" s="115"/>
      <c r="F20" s="115"/>
      <c r="G20" s="115"/>
      <c r="H20" s="376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</row>
    <row r="21" spans="1:262" s="31" customFormat="1" ht="20.100000000000001" customHeight="1">
      <c r="A21" s="116"/>
      <c r="B21" s="117"/>
      <c r="C21" s="117"/>
      <c r="D21" s="117"/>
      <c r="E21" s="117"/>
      <c r="F21" s="117"/>
      <c r="G21" s="117"/>
      <c r="H21" s="376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</row>
    <row r="22" spans="1:262" s="31" customFormat="1" ht="20.100000000000001" customHeight="1">
      <c r="A22" s="118"/>
      <c r="B22" s="119"/>
      <c r="C22" s="119"/>
      <c r="D22" s="120"/>
      <c r="E22" s="119"/>
      <c r="F22" s="119"/>
      <c r="G22" s="119"/>
      <c r="H22" s="377"/>
      <c r="I22" s="58"/>
      <c r="J22" s="58"/>
      <c r="K22" s="58"/>
      <c r="L22" s="58"/>
      <c r="M22" s="58"/>
      <c r="N22" s="59"/>
      <c r="O22" s="59"/>
      <c r="P22" s="58"/>
      <c r="Q22" s="58"/>
      <c r="R22" s="58"/>
      <c r="S22" s="58"/>
      <c r="T22" s="59"/>
      <c r="U22" s="6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</row>
    <row r="23" spans="1:262" s="31" customFormat="1" ht="16.5">
      <c r="A23" s="43"/>
      <c r="B23" s="43"/>
      <c r="C23" s="43"/>
      <c r="D23" s="44"/>
      <c r="E23" s="43"/>
      <c r="F23" s="43"/>
      <c r="G23" s="45"/>
      <c r="R23" s="104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</row>
    <row r="24" spans="1:262" s="31" customFormat="1">
      <c r="A24" s="46" t="s">
        <v>170</v>
      </c>
      <c r="B24" s="46"/>
      <c r="C24" s="47"/>
      <c r="R24" s="104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</row>
    <row r="25" spans="1:262" s="31" customFormat="1">
      <c r="C25" s="32"/>
      <c r="I25" s="62" t="s">
        <v>171</v>
      </c>
      <c r="J25" s="62"/>
      <c r="K25" s="62"/>
      <c r="L25" s="125">
        <v>44719</v>
      </c>
      <c r="M25" s="63"/>
      <c r="N25" s="62" t="s">
        <v>172</v>
      </c>
      <c r="O25" s="62" t="s">
        <v>142</v>
      </c>
      <c r="P25" s="62"/>
      <c r="Q25" s="62"/>
      <c r="R25" s="131" t="s">
        <v>173</v>
      </c>
      <c r="S25" s="62"/>
      <c r="T25" s="31" t="s">
        <v>145</v>
      </c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</row>
  </sheetData>
  <mergeCells count="8">
    <mergeCell ref="A1:T1"/>
    <mergeCell ref="B2:C2"/>
    <mergeCell ref="E2:G2"/>
    <mergeCell ref="L2:U2"/>
    <mergeCell ref="B3:E3"/>
    <mergeCell ref="F3:G3"/>
    <mergeCell ref="I3:U3"/>
    <mergeCell ref="H2:H22"/>
  </mergeCells>
  <phoneticPr fontId="6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workbookViewId="0">
      <selection activeCell="O42" sqref="O42"/>
    </sheetView>
  </sheetViews>
  <sheetFormatPr defaultColWidth="10.125" defaultRowHeight="14.25"/>
  <cols>
    <col min="1" max="1" width="9.625" style="65" customWidth="1"/>
    <col min="2" max="2" width="9.25" style="65" customWidth="1"/>
    <col min="3" max="3" width="11.875" style="65" customWidth="1"/>
    <col min="4" max="4" width="9.5" style="65" customWidth="1"/>
    <col min="5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378" t="s">
        <v>202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8" customHeight="1">
      <c r="A2" s="66" t="s">
        <v>53</v>
      </c>
      <c r="B2" s="379" t="s">
        <v>54</v>
      </c>
      <c r="C2" s="379"/>
      <c r="D2" s="67" t="s">
        <v>62</v>
      </c>
      <c r="E2" s="68" t="s">
        <v>63</v>
      </c>
      <c r="F2" s="69" t="s">
        <v>203</v>
      </c>
      <c r="G2" s="380" t="s">
        <v>69</v>
      </c>
      <c r="H2" s="380"/>
      <c r="I2" s="89" t="s">
        <v>57</v>
      </c>
      <c r="J2" s="450" t="s">
        <v>344</v>
      </c>
      <c r="K2" s="381"/>
    </row>
    <row r="3" spans="1:11" ht="18" customHeight="1">
      <c r="A3" s="70" t="s">
        <v>76</v>
      </c>
      <c r="B3" s="321">
        <v>2350</v>
      </c>
      <c r="C3" s="321"/>
      <c r="D3" s="72" t="s">
        <v>204</v>
      </c>
      <c r="E3" s="382">
        <v>44963</v>
      </c>
      <c r="F3" s="383"/>
      <c r="G3" s="383"/>
      <c r="H3" s="343" t="s">
        <v>205</v>
      </c>
      <c r="I3" s="343"/>
      <c r="J3" s="343"/>
      <c r="K3" s="344"/>
    </row>
    <row r="4" spans="1:11" ht="18" customHeight="1">
      <c r="A4" s="73" t="s">
        <v>72</v>
      </c>
      <c r="B4" s="74" t="s">
        <v>73</v>
      </c>
      <c r="C4" s="75">
        <v>6</v>
      </c>
      <c r="D4" s="76" t="s">
        <v>206</v>
      </c>
      <c r="E4" s="383" t="s">
        <v>207</v>
      </c>
      <c r="F4" s="383"/>
      <c r="G4" s="383"/>
      <c r="H4" s="288" t="s">
        <v>208</v>
      </c>
      <c r="I4" s="288"/>
      <c r="J4" s="75" t="s">
        <v>66</v>
      </c>
      <c r="K4" s="93" t="s">
        <v>67</v>
      </c>
    </row>
    <row r="5" spans="1:11" ht="18" customHeight="1">
      <c r="A5" s="73" t="s">
        <v>209</v>
      </c>
      <c r="B5" s="321">
        <v>1</v>
      </c>
      <c r="C5" s="321"/>
      <c r="D5" s="72" t="s">
        <v>210</v>
      </c>
      <c r="E5" s="72" t="s">
        <v>211</v>
      </c>
      <c r="G5" s="72"/>
      <c r="H5" s="288" t="s">
        <v>212</v>
      </c>
      <c r="I5" s="288"/>
      <c r="J5" s="75" t="s">
        <v>66</v>
      </c>
      <c r="K5" s="93" t="s">
        <v>67</v>
      </c>
    </row>
    <row r="6" spans="1:11" ht="18" customHeight="1">
      <c r="A6" s="77" t="s">
        <v>213</v>
      </c>
      <c r="B6" s="256">
        <v>125</v>
      </c>
      <c r="C6" s="256"/>
      <c r="D6" s="78" t="s">
        <v>214</v>
      </c>
      <c r="E6" s="79">
        <v>2350</v>
      </c>
      <c r="F6" s="80"/>
      <c r="G6" s="78"/>
      <c r="H6" s="384" t="s">
        <v>215</v>
      </c>
      <c r="I6" s="384"/>
      <c r="J6" s="80" t="s">
        <v>66</v>
      </c>
      <c r="K6" s="94" t="s">
        <v>67</v>
      </c>
    </row>
    <row r="7" spans="1:11" ht="18" customHeight="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ht="18" customHeight="1">
      <c r="A8" s="84" t="s">
        <v>216</v>
      </c>
      <c r="B8" s="69" t="s">
        <v>217</v>
      </c>
      <c r="C8" s="69" t="s">
        <v>218</v>
      </c>
      <c r="D8" s="69" t="s">
        <v>219</v>
      </c>
      <c r="E8" s="69" t="s">
        <v>220</v>
      </c>
      <c r="F8" s="69" t="s">
        <v>221</v>
      </c>
      <c r="G8" s="385" t="s">
        <v>222</v>
      </c>
      <c r="H8" s="386"/>
      <c r="I8" s="386"/>
      <c r="J8" s="386"/>
      <c r="K8" s="387"/>
    </row>
    <row r="9" spans="1:11" ht="18" customHeight="1">
      <c r="A9" s="287" t="s">
        <v>223</v>
      </c>
      <c r="B9" s="288"/>
      <c r="C9" s="75" t="s">
        <v>66</v>
      </c>
      <c r="D9" s="75" t="s">
        <v>67</v>
      </c>
      <c r="E9" s="72" t="s">
        <v>224</v>
      </c>
      <c r="F9" s="85" t="s">
        <v>225</v>
      </c>
      <c r="G9" s="388"/>
      <c r="H9" s="389"/>
      <c r="I9" s="389"/>
      <c r="J9" s="389"/>
      <c r="K9" s="390"/>
    </row>
    <row r="10" spans="1:11" ht="18" customHeight="1">
      <c r="A10" s="287" t="s">
        <v>226</v>
      </c>
      <c r="B10" s="288"/>
      <c r="C10" s="75" t="s">
        <v>66</v>
      </c>
      <c r="D10" s="75" t="s">
        <v>67</v>
      </c>
      <c r="E10" s="72" t="s">
        <v>227</v>
      </c>
      <c r="F10" s="85" t="s">
        <v>228</v>
      </c>
      <c r="G10" s="388" t="s">
        <v>229</v>
      </c>
      <c r="H10" s="389"/>
      <c r="I10" s="389"/>
      <c r="J10" s="389"/>
      <c r="K10" s="390"/>
    </row>
    <row r="11" spans="1:11" ht="18" customHeight="1">
      <c r="A11" s="352" t="s">
        <v>181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ht="18" customHeight="1">
      <c r="A12" s="70" t="s">
        <v>90</v>
      </c>
      <c r="B12" s="75" t="s">
        <v>86</v>
      </c>
      <c r="C12" s="75" t="s">
        <v>87</v>
      </c>
      <c r="D12" s="86" t="s">
        <v>89</v>
      </c>
      <c r="E12" s="72" t="s">
        <v>88</v>
      </c>
      <c r="F12" s="75" t="s">
        <v>86</v>
      </c>
      <c r="G12" s="75" t="s">
        <v>87</v>
      </c>
      <c r="H12" s="86" t="s">
        <v>89</v>
      </c>
      <c r="I12" s="72" t="s">
        <v>230</v>
      </c>
      <c r="J12" s="75" t="s">
        <v>86</v>
      </c>
      <c r="K12" s="93" t="s">
        <v>87</v>
      </c>
    </row>
    <row r="13" spans="1:11" ht="18" customHeight="1">
      <c r="A13" s="70" t="s">
        <v>93</v>
      </c>
      <c r="B13" s="75" t="s">
        <v>86</v>
      </c>
      <c r="C13" s="75" t="s">
        <v>87</v>
      </c>
      <c r="D13" s="87" t="s">
        <v>89</v>
      </c>
      <c r="E13" s="72" t="s">
        <v>98</v>
      </c>
      <c r="F13" s="75" t="s">
        <v>86</v>
      </c>
      <c r="G13" s="75" t="s">
        <v>87</v>
      </c>
      <c r="H13" s="87" t="s">
        <v>89</v>
      </c>
      <c r="I13" s="72" t="s">
        <v>231</v>
      </c>
      <c r="J13" s="75" t="s">
        <v>86</v>
      </c>
      <c r="K13" s="93" t="s">
        <v>87</v>
      </c>
    </row>
    <row r="14" spans="1:11" ht="18" customHeight="1">
      <c r="A14" s="77" t="s">
        <v>232</v>
      </c>
      <c r="B14" s="80" t="s">
        <v>86</v>
      </c>
      <c r="C14" s="80" t="s">
        <v>87</v>
      </c>
      <c r="D14" s="88" t="s">
        <v>89</v>
      </c>
      <c r="E14" s="78" t="s">
        <v>233</v>
      </c>
      <c r="F14" s="80" t="s">
        <v>86</v>
      </c>
      <c r="G14" s="80" t="s">
        <v>87</v>
      </c>
      <c r="H14" s="88" t="s">
        <v>89</v>
      </c>
      <c r="I14" s="78" t="s">
        <v>234</v>
      </c>
      <c r="J14" s="80" t="s">
        <v>86</v>
      </c>
      <c r="K14" s="94" t="s">
        <v>87</v>
      </c>
    </row>
    <row r="15" spans="1:11" ht="18" customHeight="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ht="18" customHeight="1">
      <c r="A16" s="342" t="s">
        <v>235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8" customHeight="1">
      <c r="A17" s="287" t="s">
        <v>236</v>
      </c>
      <c r="B17" s="288"/>
      <c r="C17" s="288"/>
      <c r="D17" s="288"/>
      <c r="E17" s="288"/>
      <c r="F17" s="288"/>
      <c r="G17" s="288"/>
      <c r="H17" s="288"/>
      <c r="I17" s="288"/>
      <c r="J17" s="288"/>
      <c r="K17" s="348"/>
    </row>
    <row r="18" spans="1:11" ht="18" customHeight="1">
      <c r="A18" s="451" t="s">
        <v>345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48"/>
    </row>
    <row r="19" spans="1:11" ht="21.95" customHeight="1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ht="21.9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94"/>
    </row>
    <row r="21" spans="1:11" ht="21.95" customHeight="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94"/>
    </row>
    <row r="22" spans="1:11" ht="21.9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94"/>
    </row>
    <row r="23" spans="1:11" ht="21.95" customHeight="1">
      <c r="A23" s="395"/>
      <c r="B23" s="396"/>
      <c r="C23" s="396"/>
      <c r="D23" s="396"/>
      <c r="E23" s="396"/>
      <c r="F23" s="396"/>
      <c r="G23" s="396"/>
      <c r="H23" s="396"/>
      <c r="I23" s="396"/>
      <c r="J23" s="396"/>
      <c r="K23" s="397"/>
    </row>
    <row r="24" spans="1:11" ht="18" customHeight="1">
      <c r="A24" s="287" t="s">
        <v>125</v>
      </c>
      <c r="B24" s="288"/>
      <c r="C24" s="75" t="s">
        <v>66</v>
      </c>
      <c r="D24" s="75" t="s">
        <v>67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90" t="s">
        <v>237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9"/>
    </row>
    <row r="26" spans="1:11">
      <c r="A26" s="400"/>
      <c r="B26" s="400"/>
      <c r="C26" s="400"/>
      <c r="D26" s="400"/>
      <c r="E26" s="400"/>
      <c r="F26" s="400"/>
      <c r="G26" s="400"/>
      <c r="H26" s="400"/>
      <c r="I26" s="400"/>
      <c r="J26" s="400"/>
      <c r="K26" s="400"/>
    </row>
    <row r="27" spans="1:11" ht="20.100000000000001" customHeight="1">
      <c r="A27" s="401" t="s">
        <v>238</v>
      </c>
      <c r="B27" s="386"/>
      <c r="C27" s="386"/>
      <c r="D27" s="386"/>
      <c r="E27" s="386"/>
      <c r="F27" s="386"/>
      <c r="G27" s="386"/>
      <c r="H27" s="386"/>
      <c r="I27" s="386"/>
      <c r="J27" s="386"/>
      <c r="K27" s="96" t="s">
        <v>239</v>
      </c>
    </row>
    <row r="28" spans="1:11" ht="23.1" customHeight="1">
      <c r="A28" s="402" t="s">
        <v>240</v>
      </c>
      <c r="B28" s="403"/>
      <c r="C28" s="403"/>
      <c r="D28" s="403"/>
      <c r="E28" s="403"/>
      <c r="F28" s="403"/>
      <c r="G28" s="403"/>
      <c r="H28" s="403"/>
      <c r="I28" s="403"/>
      <c r="J28" s="403"/>
      <c r="K28" s="97">
        <v>1</v>
      </c>
    </row>
    <row r="29" spans="1:11" ht="23.1" customHeight="1">
      <c r="A29" s="402" t="s">
        <v>241</v>
      </c>
      <c r="B29" s="403"/>
      <c r="C29" s="403"/>
      <c r="D29" s="403"/>
      <c r="E29" s="403"/>
      <c r="F29" s="403"/>
      <c r="G29" s="403"/>
      <c r="H29" s="403"/>
      <c r="I29" s="403"/>
      <c r="J29" s="403"/>
      <c r="K29" s="98">
        <v>1</v>
      </c>
    </row>
    <row r="30" spans="1:11" ht="23.1" customHeight="1">
      <c r="A30" s="402"/>
      <c r="B30" s="403"/>
      <c r="C30" s="403"/>
      <c r="D30" s="403"/>
      <c r="E30" s="403"/>
      <c r="F30" s="403"/>
      <c r="G30" s="403"/>
      <c r="H30" s="403"/>
      <c r="I30" s="403"/>
      <c r="J30" s="403"/>
      <c r="K30" s="98"/>
    </row>
    <row r="31" spans="1:11" ht="23.1" customHeight="1">
      <c r="A31" s="402"/>
      <c r="B31" s="403"/>
      <c r="C31" s="403"/>
      <c r="D31" s="403"/>
      <c r="E31" s="403"/>
      <c r="F31" s="403"/>
      <c r="G31" s="403"/>
      <c r="H31" s="403"/>
      <c r="I31" s="403"/>
      <c r="J31" s="403"/>
      <c r="K31" s="99"/>
    </row>
    <row r="32" spans="1:11" ht="23.1" customHeight="1">
      <c r="A32" s="402"/>
      <c r="B32" s="403"/>
      <c r="C32" s="403"/>
      <c r="D32" s="403"/>
      <c r="E32" s="403"/>
      <c r="F32" s="403"/>
      <c r="G32" s="403"/>
      <c r="H32" s="403"/>
      <c r="I32" s="403"/>
      <c r="J32" s="403"/>
      <c r="K32" s="99"/>
    </row>
    <row r="33" spans="1:11" ht="23.1" customHeight="1">
      <c r="A33" s="402"/>
      <c r="B33" s="403"/>
      <c r="C33" s="403"/>
      <c r="D33" s="403"/>
      <c r="E33" s="403"/>
      <c r="F33" s="403"/>
      <c r="G33" s="403"/>
      <c r="H33" s="403"/>
      <c r="I33" s="403"/>
      <c r="J33" s="403"/>
      <c r="K33" s="99"/>
    </row>
    <row r="34" spans="1:11" ht="23.1" customHeight="1">
      <c r="A34" s="402"/>
      <c r="B34" s="403"/>
      <c r="C34" s="403"/>
      <c r="D34" s="403"/>
      <c r="E34" s="403"/>
      <c r="F34" s="403"/>
      <c r="G34" s="403"/>
      <c r="H34" s="403"/>
      <c r="I34" s="403"/>
      <c r="J34" s="403"/>
      <c r="K34" s="100"/>
    </row>
    <row r="35" spans="1:11" ht="23.1" customHeight="1">
      <c r="A35" s="402"/>
      <c r="B35" s="403"/>
      <c r="C35" s="403"/>
      <c r="D35" s="403"/>
      <c r="E35" s="403"/>
      <c r="F35" s="403"/>
      <c r="G35" s="403"/>
      <c r="H35" s="403"/>
      <c r="I35" s="403"/>
      <c r="J35" s="403"/>
      <c r="K35" s="101"/>
    </row>
    <row r="36" spans="1:11" ht="23.1" customHeight="1">
      <c r="A36" s="404" t="s">
        <v>242</v>
      </c>
      <c r="B36" s="405"/>
      <c r="C36" s="405"/>
      <c r="D36" s="405"/>
      <c r="E36" s="405"/>
      <c r="F36" s="405"/>
      <c r="G36" s="405"/>
      <c r="H36" s="405"/>
      <c r="I36" s="405"/>
      <c r="J36" s="405"/>
      <c r="K36" s="102">
        <f>SUM(K28:K35)</f>
        <v>2</v>
      </c>
    </row>
    <row r="37" spans="1:11" ht="18.75" customHeight="1">
      <c r="A37" s="406" t="s">
        <v>243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1" ht="18.75" customHeight="1">
      <c r="A38" s="287" t="s">
        <v>244</v>
      </c>
      <c r="B38" s="288"/>
      <c r="C38" s="288"/>
      <c r="D38" s="343" t="s">
        <v>245</v>
      </c>
      <c r="E38" s="343"/>
      <c r="F38" s="335" t="s">
        <v>246</v>
      </c>
      <c r="G38" s="409"/>
      <c r="H38" s="288" t="s">
        <v>247</v>
      </c>
      <c r="I38" s="288"/>
      <c r="J38" s="288" t="s">
        <v>248</v>
      </c>
      <c r="K38" s="348"/>
    </row>
    <row r="39" spans="1:11" ht="18.75" customHeight="1">
      <c r="A39" s="73" t="s">
        <v>126</v>
      </c>
      <c r="B39" s="288" t="s">
        <v>249</v>
      </c>
      <c r="C39" s="288"/>
      <c r="D39" s="288"/>
      <c r="E39" s="288"/>
      <c r="F39" s="288"/>
      <c r="G39" s="288"/>
      <c r="H39" s="288"/>
      <c r="I39" s="288"/>
      <c r="J39" s="288"/>
      <c r="K39" s="348"/>
    </row>
    <row r="40" spans="1:11" ht="24" customHeight="1">
      <c r="A40" s="451" t="s">
        <v>346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348"/>
    </row>
    <row r="41" spans="1:11" ht="24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348"/>
    </row>
    <row r="42" spans="1:11" ht="32.1" customHeight="1">
      <c r="A42" s="77" t="s">
        <v>139</v>
      </c>
      <c r="B42" s="410" t="s">
        <v>250</v>
      </c>
      <c r="C42" s="410"/>
      <c r="D42" s="78" t="s">
        <v>251</v>
      </c>
      <c r="E42" s="79" t="s">
        <v>142</v>
      </c>
      <c r="F42" s="91">
        <v>44946</v>
      </c>
      <c r="G42" s="92"/>
      <c r="H42" s="411" t="s">
        <v>144</v>
      </c>
      <c r="I42" s="411"/>
      <c r="J42" s="410" t="s">
        <v>145</v>
      </c>
      <c r="K42" s="41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333375</xdr:colOff>
                    <xdr:row>11</xdr:row>
                    <xdr:rowOff>38100</xdr:rowOff>
                  </from>
                  <to>
                    <xdr:col>5</xdr:col>
                    <xdr:colOff>733425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400050</xdr:colOff>
                    <xdr:row>10</xdr:row>
                    <xdr:rowOff>152400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390525</xdr:colOff>
                    <xdr:row>11</xdr:row>
                    <xdr:rowOff>133350</xdr:rowOff>
                  </from>
                  <to>
                    <xdr:col>7</xdr:col>
                    <xdr:colOff>304800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352425</xdr:colOff>
                    <xdr:row>13</xdr:row>
                    <xdr:rowOff>28575</xdr:rowOff>
                  </from>
                  <to>
                    <xdr:col>5</xdr:col>
                    <xdr:colOff>752475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409575</xdr:colOff>
                    <xdr:row>12</xdr:row>
                    <xdr:rowOff>209550</xdr:rowOff>
                  </from>
                  <to>
                    <xdr:col>7</xdr:col>
                    <xdr:colOff>323850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333375</xdr:colOff>
                    <xdr:row>12</xdr:row>
                    <xdr:rowOff>19050</xdr:rowOff>
                  </from>
                  <to>
                    <xdr:col>6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2</xdr:col>
                    <xdr:colOff>800100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3</xdr:col>
                    <xdr:colOff>581025</xdr:colOff>
                    <xdr:row>13</xdr:row>
                    <xdr:rowOff>0</xdr:rowOff>
                  </from>
                  <to>
                    <xdr:col>4</xdr:col>
                    <xdr:colOff>257175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3</xdr:col>
                    <xdr:colOff>581025</xdr:colOff>
                    <xdr:row>12</xdr:row>
                    <xdr:rowOff>0</xdr:rowOff>
                  </from>
                  <to>
                    <xdr:col>4</xdr:col>
                    <xdr:colOff>257175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3</xdr:col>
                    <xdr:colOff>581025</xdr:colOff>
                    <xdr:row>11</xdr:row>
                    <xdr:rowOff>0</xdr:rowOff>
                  </from>
                  <to>
                    <xdr:col>4</xdr:col>
                    <xdr:colOff>257175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7</xdr:col>
                    <xdr:colOff>581025</xdr:colOff>
                    <xdr:row>13</xdr:row>
                    <xdr:rowOff>0</xdr:rowOff>
                  </from>
                  <to>
                    <xdr:col>8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285750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285750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7"/>
  <sheetViews>
    <sheetView tabSelected="1" zoomScaleNormal="100" zoomScaleSheetLayoutView="100" workbookViewId="0">
      <selection activeCell="Q11" sqref="Q11"/>
    </sheetView>
  </sheetViews>
  <sheetFormatPr defaultColWidth="9" defaultRowHeight="14.25"/>
  <cols>
    <col min="1" max="1" width="1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0" width="10.875" style="31" customWidth="1"/>
    <col min="11" max="14" width="9.75" style="31" customWidth="1"/>
    <col min="15" max="252" width="9" style="31"/>
    <col min="253" max="16384" width="9" style="21"/>
  </cols>
  <sheetData>
    <row r="1" spans="1:255" s="31" customFormat="1" ht="29.1" customHeight="1">
      <c r="A1" s="309"/>
      <c r="B1" s="310"/>
      <c r="C1" s="311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</row>
    <row r="2" spans="1:255" s="31" customFormat="1" ht="20.100000000000001" customHeight="1">
      <c r="A2" s="35" t="s">
        <v>62</v>
      </c>
      <c r="B2" s="367" t="s">
        <v>63</v>
      </c>
      <c r="C2" s="368"/>
      <c r="D2" s="36" t="s">
        <v>68</v>
      </c>
      <c r="E2" s="313" t="s">
        <v>69</v>
      </c>
      <c r="F2" s="313"/>
      <c r="G2" s="313"/>
      <c r="H2" s="373"/>
      <c r="I2" s="49"/>
      <c r="J2" s="314"/>
      <c r="K2" s="314"/>
      <c r="L2" s="314"/>
      <c r="M2" s="314"/>
      <c r="N2" s="315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</row>
    <row r="3" spans="1:255" s="31" customFormat="1">
      <c r="A3" s="37" t="s">
        <v>149</v>
      </c>
      <c r="B3" s="316" t="s">
        <v>150</v>
      </c>
      <c r="C3" s="316"/>
      <c r="D3" s="316"/>
      <c r="E3" s="316"/>
      <c r="F3" s="316" t="s">
        <v>151</v>
      </c>
      <c r="G3" s="316"/>
      <c r="H3" s="374"/>
      <c r="I3" s="51" t="s">
        <v>118</v>
      </c>
      <c r="J3" s="51" t="s">
        <v>118</v>
      </c>
      <c r="K3" s="51" t="s">
        <v>119</v>
      </c>
      <c r="L3" s="51" t="s">
        <v>119</v>
      </c>
      <c r="M3" s="51" t="s">
        <v>120</v>
      </c>
      <c r="N3" s="51" t="s">
        <v>120</v>
      </c>
      <c r="O3" s="21"/>
      <c r="P3" s="64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</row>
    <row r="4" spans="1:255" s="31" customFormat="1">
      <c r="A4" s="37" t="s">
        <v>153</v>
      </c>
      <c r="B4" s="39" t="s">
        <v>111</v>
      </c>
      <c r="C4" s="39" t="s">
        <v>112</v>
      </c>
      <c r="D4" s="40" t="s">
        <v>154</v>
      </c>
      <c r="E4" s="39" t="s">
        <v>155</v>
      </c>
      <c r="F4" s="39" t="s">
        <v>152</v>
      </c>
      <c r="G4" s="39" t="s">
        <v>156</v>
      </c>
      <c r="H4" s="374"/>
      <c r="I4" s="39" t="s">
        <v>111</v>
      </c>
      <c r="J4" s="39" t="s">
        <v>112</v>
      </c>
      <c r="K4" s="40" t="s">
        <v>154</v>
      </c>
      <c r="L4" s="39" t="s">
        <v>155</v>
      </c>
      <c r="M4" s="39" t="s">
        <v>152</v>
      </c>
      <c r="N4" s="39" t="s">
        <v>156</v>
      </c>
      <c r="O4" s="21"/>
      <c r="P4" s="64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</row>
    <row r="5" spans="1:255" s="31" customFormat="1">
      <c r="A5" s="37" t="s">
        <v>160</v>
      </c>
      <c r="B5" s="39">
        <f t="shared" ref="B5:B8" si="0">C5-5</f>
        <v>71</v>
      </c>
      <c r="C5" s="39">
        <v>76</v>
      </c>
      <c r="D5" s="39">
        <f>C5+6</f>
        <v>82</v>
      </c>
      <c r="E5" s="39">
        <f>D5+6</f>
        <v>88</v>
      </c>
      <c r="F5" s="39">
        <f>E5+6</f>
        <v>94</v>
      </c>
      <c r="G5" s="39">
        <f t="shared" ref="G5:G8" si="1">F5+3</f>
        <v>97</v>
      </c>
      <c r="H5" s="376"/>
      <c r="I5" s="53" t="s">
        <v>252</v>
      </c>
      <c r="J5" s="53" t="s">
        <v>252</v>
      </c>
      <c r="K5" s="53" t="s">
        <v>252</v>
      </c>
      <c r="L5" s="53" t="s">
        <v>253</v>
      </c>
      <c r="M5" s="53" t="s">
        <v>254</v>
      </c>
      <c r="N5" s="53" t="s">
        <v>252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s="31" customFormat="1" ht="21" customHeight="1">
      <c r="A6" s="37" t="s">
        <v>161</v>
      </c>
      <c r="B6" s="39">
        <f>C6-3</f>
        <v>51</v>
      </c>
      <c r="C6" s="39">
        <v>54</v>
      </c>
      <c r="D6" s="39">
        <f>C6+4</f>
        <v>58</v>
      </c>
      <c r="E6" s="39">
        <f>D6+3</f>
        <v>61</v>
      </c>
      <c r="F6" s="39">
        <f>E6+4</f>
        <v>65</v>
      </c>
      <c r="G6" s="39">
        <f>F6+2</f>
        <v>67</v>
      </c>
      <c r="H6" s="376"/>
      <c r="I6" s="55" t="s">
        <v>253</v>
      </c>
      <c r="J6" s="55" t="s">
        <v>253</v>
      </c>
      <c r="K6" s="56" t="s">
        <v>255</v>
      </c>
      <c r="L6" s="55" t="s">
        <v>253</v>
      </c>
      <c r="M6" s="55" t="s">
        <v>253</v>
      </c>
      <c r="N6" s="55" t="s">
        <v>253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</row>
    <row r="7" spans="1:255" s="31" customFormat="1" ht="21" customHeight="1">
      <c r="A7" s="37" t="s">
        <v>162</v>
      </c>
      <c r="B7" s="39">
        <f t="shared" si="0"/>
        <v>71</v>
      </c>
      <c r="C7" s="39">
        <v>76</v>
      </c>
      <c r="D7" s="39">
        <f t="shared" ref="D7:F8" si="2">C7+5</f>
        <v>81</v>
      </c>
      <c r="E7" s="39">
        <f t="shared" si="2"/>
        <v>86</v>
      </c>
      <c r="F7" s="39">
        <f t="shared" si="2"/>
        <v>91</v>
      </c>
      <c r="G7" s="39">
        <f t="shared" si="1"/>
        <v>94</v>
      </c>
      <c r="H7" s="376"/>
      <c r="I7" s="53" t="s">
        <v>253</v>
      </c>
      <c r="J7" s="53" t="s">
        <v>253</v>
      </c>
      <c r="K7" s="53" t="s">
        <v>253</v>
      </c>
      <c r="L7" s="53" t="s">
        <v>255</v>
      </c>
      <c r="M7" s="53" t="s">
        <v>255</v>
      </c>
      <c r="N7" s="53" t="s">
        <v>255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  <row r="8" spans="1:255" s="31" customFormat="1" ht="21" customHeight="1">
      <c r="A8" s="37" t="s">
        <v>163</v>
      </c>
      <c r="B8" s="39">
        <f t="shared" si="0"/>
        <v>79</v>
      </c>
      <c r="C8" s="39">
        <v>84</v>
      </c>
      <c r="D8" s="39">
        <f t="shared" si="2"/>
        <v>89</v>
      </c>
      <c r="E8" s="39">
        <f t="shared" si="2"/>
        <v>94</v>
      </c>
      <c r="F8" s="39">
        <f t="shared" si="2"/>
        <v>99</v>
      </c>
      <c r="G8" s="39">
        <f t="shared" si="1"/>
        <v>102</v>
      </c>
      <c r="H8" s="376"/>
      <c r="I8" s="53" t="s">
        <v>253</v>
      </c>
      <c r="J8" s="53" t="s">
        <v>253</v>
      </c>
      <c r="K8" s="53" t="s">
        <v>256</v>
      </c>
      <c r="L8" s="53" t="s">
        <v>252</v>
      </c>
      <c r="M8" s="53" t="s">
        <v>257</v>
      </c>
      <c r="N8" s="53" t="s">
        <v>252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s="31" customFormat="1" ht="21" customHeight="1">
      <c r="A9" s="37" t="s">
        <v>164</v>
      </c>
      <c r="B9" s="39">
        <f>C9-1.6</f>
        <v>23.4</v>
      </c>
      <c r="C9" s="39">
        <v>25</v>
      </c>
      <c r="D9" s="39">
        <f>C9+1.6</f>
        <v>26.6</v>
      </c>
      <c r="E9" s="39">
        <f>D9+1.6</f>
        <v>28.200000000000003</v>
      </c>
      <c r="F9" s="39">
        <f>E9+1.6</f>
        <v>29.800000000000004</v>
      </c>
      <c r="G9" s="39">
        <f>F9+0.9</f>
        <v>30.700000000000003</v>
      </c>
      <c r="H9" s="376"/>
      <c r="I9" s="53" t="s">
        <v>252</v>
      </c>
      <c r="J9" s="53" t="s">
        <v>252</v>
      </c>
      <c r="K9" s="53" t="s">
        <v>252</v>
      </c>
      <c r="L9" s="53" t="s">
        <v>253</v>
      </c>
      <c r="M9" s="53" t="s">
        <v>253</v>
      </c>
      <c r="N9" s="53" t="s">
        <v>253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spans="1:255" s="31" customFormat="1" ht="21" customHeight="1">
      <c r="A10" s="37" t="s">
        <v>165</v>
      </c>
      <c r="B10" s="39">
        <f>C10-1</f>
        <v>18</v>
      </c>
      <c r="C10" s="39">
        <v>19</v>
      </c>
      <c r="D10" s="39">
        <f>C10+1.2</f>
        <v>20.2</v>
      </c>
      <c r="E10" s="39">
        <f>D10+1.2</f>
        <v>21.4</v>
      </c>
      <c r="F10" s="39">
        <f>E10+1.2</f>
        <v>22.599999999999998</v>
      </c>
      <c r="G10" s="39">
        <f>F10+0.6</f>
        <v>23.2</v>
      </c>
      <c r="H10" s="376"/>
      <c r="I10" s="53" t="s">
        <v>253</v>
      </c>
      <c r="J10" s="53" t="s">
        <v>253</v>
      </c>
      <c r="K10" s="53" t="s">
        <v>253</v>
      </c>
      <c r="L10" s="53" t="s">
        <v>253</v>
      </c>
      <c r="M10" s="53" t="s">
        <v>253</v>
      </c>
      <c r="N10" s="53" t="s">
        <v>253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spans="1:255" s="31" customFormat="1" ht="21" customHeight="1">
      <c r="A11" s="37" t="s">
        <v>166</v>
      </c>
      <c r="B11" s="39">
        <f>C11-0.5</f>
        <v>9</v>
      </c>
      <c r="C11" s="39">
        <v>9.5</v>
      </c>
      <c r="D11" s="39">
        <f t="shared" ref="D11:G11" si="3">C11+0.5</f>
        <v>10</v>
      </c>
      <c r="E11" s="39">
        <f t="shared" si="3"/>
        <v>10.5</v>
      </c>
      <c r="F11" s="39">
        <f t="shared" si="3"/>
        <v>11</v>
      </c>
      <c r="G11" s="39">
        <f t="shared" si="3"/>
        <v>11.5</v>
      </c>
      <c r="H11" s="376"/>
      <c r="I11" s="55" t="s">
        <v>253</v>
      </c>
      <c r="J11" s="53" t="s">
        <v>253</v>
      </c>
      <c r="K11" s="53" t="s">
        <v>253</v>
      </c>
      <c r="L11" s="53" t="s">
        <v>253</v>
      </c>
      <c r="M11" s="53" t="s">
        <v>253</v>
      </c>
      <c r="N11" s="53" t="s">
        <v>253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</row>
    <row r="12" spans="1:255" s="31" customFormat="1" ht="21" customHeight="1">
      <c r="A12" s="37" t="s">
        <v>167</v>
      </c>
      <c r="B12" s="39">
        <f>C12-0.5</f>
        <v>15.5</v>
      </c>
      <c r="C12" s="39">
        <v>16</v>
      </c>
      <c r="D12" s="39">
        <f t="shared" ref="D12:G12" si="4">C12+0.5</f>
        <v>16.5</v>
      </c>
      <c r="E12" s="39">
        <f t="shared" si="4"/>
        <v>17</v>
      </c>
      <c r="F12" s="39">
        <f t="shared" si="4"/>
        <v>17.5</v>
      </c>
      <c r="G12" s="39">
        <f t="shared" si="4"/>
        <v>18</v>
      </c>
      <c r="H12" s="376"/>
      <c r="I12" s="53" t="s">
        <v>253</v>
      </c>
      <c r="J12" s="53" t="s">
        <v>253</v>
      </c>
      <c r="K12" s="53" t="s">
        <v>253</v>
      </c>
      <c r="L12" s="53" t="s">
        <v>253</v>
      </c>
      <c r="M12" s="53" t="s">
        <v>253</v>
      </c>
      <c r="N12" s="53" t="s">
        <v>253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</row>
    <row r="13" spans="1:255" s="31" customFormat="1" ht="21" customHeight="1">
      <c r="A13" s="37" t="s">
        <v>168</v>
      </c>
      <c r="B13" s="39">
        <f>C13-1.5</f>
        <v>22.5</v>
      </c>
      <c r="C13" s="39">
        <v>24</v>
      </c>
      <c r="D13" s="39">
        <f>C13+1.5</f>
        <v>25.5</v>
      </c>
      <c r="E13" s="39">
        <f>D13+1.5</f>
        <v>27</v>
      </c>
      <c r="F13" s="39">
        <f>E13+1.5</f>
        <v>28.5</v>
      </c>
      <c r="G13" s="39">
        <f>F13+1</f>
        <v>29.5</v>
      </c>
      <c r="H13" s="376"/>
      <c r="I13" s="53" t="s">
        <v>252</v>
      </c>
      <c r="J13" s="53" t="s">
        <v>252</v>
      </c>
      <c r="K13" s="53" t="s">
        <v>252</v>
      </c>
      <c r="L13" s="53" t="s">
        <v>252</v>
      </c>
      <c r="M13" s="53" t="s">
        <v>258</v>
      </c>
      <c r="N13" s="53" t="s">
        <v>252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</row>
    <row r="14" spans="1:255" s="31" customFormat="1" ht="21" customHeight="1">
      <c r="A14" s="41" t="s">
        <v>169</v>
      </c>
      <c r="B14" s="42">
        <f>C14-1.8</f>
        <v>30.2</v>
      </c>
      <c r="C14" s="42">
        <v>32</v>
      </c>
      <c r="D14" s="42">
        <f>C14+1.8</f>
        <v>33.799999999999997</v>
      </c>
      <c r="E14" s="42">
        <f>D14+1.8</f>
        <v>35.599999999999994</v>
      </c>
      <c r="F14" s="42">
        <f>E14+1.8</f>
        <v>37.399999999999991</v>
      </c>
      <c r="G14" s="42">
        <f>F14+1.1</f>
        <v>38.499999999999993</v>
      </c>
      <c r="H14" s="377"/>
      <c r="I14" s="58" t="s">
        <v>253</v>
      </c>
      <c r="J14" s="58" t="s">
        <v>253</v>
      </c>
      <c r="K14" s="59" t="s">
        <v>259</v>
      </c>
      <c r="L14" s="60" t="s">
        <v>259</v>
      </c>
      <c r="M14" s="58" t="s">
        <v>253</v>
      </c>
      <c r="N14" s="59" t="s">
        <v>253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</row>
    <row r="15" spans="1:255" s="31" customFormat="1" ht="16.5">
      <c r="A15" s="43"/>
      <c r="B15" s="43"/>
      <c r="C15" s="43"/>
      <c r="D15" s="44"/>
      <c r="E15" s="43"/>
      <c r="F15" s="43"/>
      <c r="G15" s="45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</row>
    <row r="16" spans="1:255" s="31" customFormat="1">
      <c r="A16" s="46" t="s">
        <v>170</v>
      </c>
      <c r="B16" s="46"/>
      <c r="C16" s="47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</row>
    <row r="17" spans="3:255" s="31" customFormat="1">
      <c r="C17" s="32"/>
      <c r="I17" s="62" t="s">
        <v>171</v>
      </c>
      <c r="J17" s="63">
        <v>44977</v>
      </c>
      <c r="K17" s="62" t="s">
        <v>172</v>
      </c>
      <c r="L17" s="62" t="s">
        <v>142</v>
      </c>
      <c r="M17" s="62" t="s">
        <v>173</v>
      </c>
      <c r="N17" s="31" t="s">
        <v>145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</sheetData>
  <mergeCells count="7">
    <mergeCell ref="A1:N1"/>
    <mergeCell ref="B2:C2"/>
    <mergeCell ref="E2:G2"/>
    <mergeCell ref="J2:N2"/>
    <mergeCell ref="B3:E3"/>
    <mergeCell ref="F3:G3"/>
    <mergeCell ref="H2:H14"/>
  </mergeCells>
  <phoneticPr fontId="61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3" t="s">
        <v>260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2" customFormat="1" ht="18" customHeight="1">
      <c r="A2" s="422" t="s">
        <v>261</v>
      </c>
      <c r="B2" s="423" t="s">
        <v>262</v>
      </c>
      <c r="C2" s="423" t="s">
        <v>263</v>
      </c>
      <c r="D2" s="423" t="s">
        <v>264</v>
      </c>
      <c r="E2" s="423" t="s">
        <v>265</v>
      </c>
      <c r="F2" s="423" t="s">
        <v>266</v>
      </c>
      <c r="G2" s="423" t="s">
        <v>267</v>
      </c>
      <c r="H2" s="423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423" t="s">
        <v>274</v>
      </c>
      <c r="O2" s="423" t="s">
        <v>275</v>
      </c>
    </row>
    <row r="3" spans="1:15" s="2" customFormat="1" ht="18" customHeight="1">
      <c r="A3" s="422"/>
      <c r="B3" s="424"/>
      <c r="C3" s="424"/>
      <c r="D3" s="424"/>
      <c r="E3" s="424"/>
      <c r="F3" s="424"/>
      <c r="G3" s="424"/>
      <c r="H3" s="424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424"/>
      <c r="O3" s="424"/>
    </row>
    <row r="4" spans="1:15" ht="14.25" customHeight="1">
      <c r="A4" s="18">
        <v>1</v>
      </c>
      <c r="B4" s="18" t="s">
        <v>276</v>
      </c>
      <c r="C4" s="227" t="s">
        <v>277</v>
      </c>
      <c r="D4" s="18" t="s">
        <v>157</v>
      </c>
      <c r="E4" s="10" t="s">
        <v>63</v>
      </c>
      <c r="F4" s="18" t="s">
        <v>278</v>
      </c>
      <c r="G4" s="6" t="s">
        <v>66</v>
      </c>
      <c r="H4" s="6" t="s">
        <v>66</v>
      </c>
      <c r="I4" s="18">
        <v>1</v>
      </c>
      <c r="J4" s="18">
        <v>0</v>
      </c>
      <c r="K4" s="18">
        <v>1</v>
      </c>
      <c r="L4" s="18">
        <v>1</v>
      </c>
      <c r="M4" s="18">
        <v>1</v>
      </c>
      <c r="N4" s="18">
        <f t="shared" ref="N4:N6" si="0">I4+J4+K4+L4+M4</f>
        <v>4</v>
      </c>
      <c r="O4" s="6" t="s">
        <v>279</v>
      </c>
    </row>
    <row r="5" spans="1:15" ht="14.25" customHeight="1">
      <c r="A5" s="18">
        <v>2</v>
      </c>
      <c r="B5" s="18" t="s">
        <v>280</v>
      </c>
      <c r="C5" s="227" t="s">
        <v>277</v>
      </c>
      <c r="D5" s="18" t="s">
        <v>119</v>
      </c>
      <c r="E5" s="10" t="s">
        <v>63</v>
      </c>
      <c r="F5" s="18" t="s">
        <v>278</v>
      </c>
      <c r="G5" s="6" t="s">
        <v>66</v>
      </c>
      <c r="H5" s="6" t="s">
        <v>66</v>
      </c>
      <c r="I5" s="18">
        <v>1</v>
      </c>
      <c r="J5" s="18">
        <v>0</v>
      </c>
      <c r="K5" s="18">
        <v>1</v>
      </c>
      <c r="L5" s="18">
        <v>1</v>
      </c>
      <c r="M5" s="18">
        <v>0</v>
      </c>
      <c r="N5" s="18">
        <f t="shared" si="0"/>
        <v>3</v>
      </c>
      <c r="O5" s="6" t="s">
        <v>279</v>
      </c>
    </row>
    <row r="6" spans="1:15" ht="14.25" customHeight="1">
      <c r="A6" s="18">
        <v>3</v>
      </c>
      <c r="B6" s="18" t="s">
        <v>281</v>
      </c>
      <c r="C6" s="227" t="s">
        <v>277</v>
      </c>
      <c r="D6" s="18" t="s">
        <v>282</v>
      </c>
      <c r="E6" s="10" t="s">
        <v>63</v>
      </c>
      <c r="F6" s="18" t="s">
        <v>278</v>
      </c>
      <c r="G6" s="6" t="s">
        <v>66</v>
      </c>
      <c r="H6" s="6" t="s">
        <v>66</v>
      </c>
      <c r="I6" s="18">
        <v>1</v>
      </c>
      <c r="J6" s="18">
        <v>0</v>
      </c>
      <c r="K6" s="18">
        <v>1</v>
      </c>
      <c r="L6" s="18">
        <v>1</v>
      </c>
      <c r="M6" s="18">
        <v>0</v>
      </c>
      <c r="N6" s="18">
        <f t="shared" si="0"/>
        <v>3</v>
      </c>
      <c r="O6" s="6" t="s">
        <v>279</v>
      </c>
    </row>
    <row r="7" spans="1:15" ht="14.25" customHeight="1">
      <c r="A7" s="18"/>
      <c r="B7" s="18"/>
      <c r="C7" s="14"/>
      <c r="D7" s="18"/>
      <c r="E7" s="6"/>
      <c r="F7" s="18"/>
      <c r="G7" s="6"/>
      <c r="H7" s="6"/>
      <c r="I7" s="6"/>
      <c r="J7" s="6"/>
      <c r="K7" s="6"/>
      <c r="L7" s="14"/>
      <c r="M7" s="14"/>
      <c r="N7" s="18"/>
      <c r="O7" s="14"/>
    </row>
    <row r="8" spans="1:15" ht="14.25" customHeight="1">
      <c r="A8" s="14"/>
      <c r="B8" s="14"/>
      <c r="C8" s="30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3" customFormat="1" ht="29.25" customHeight="1">
      <c r="A9" s="414" t="s">
        <v>283</v>
      </c>
      <c r="B9" s="415"/>
      <c r="C9" s="415"/>
      <c r="D9" s="416"/>
      <c r="E9" s="417"/>
      <c r="F9" s="418"/>
      <c r="G9" s="418"/>
      <c r="H9" s="418"/>
      <c r="I9" s="419"/>
      <c r="J9" s="414" t="s">
        <v>284</v>
      </c>
      <c r="K9" s="415"/>
      <c r="L9" s="415"/>
      <c r="M9" s="416"/>
      <c r="N9" s="15"/>
      <c r="O9" s="17"/>
    </row>
    <row r="10" spans="1:15" ht="72.95" customHeight="1">
      <c r="A10" s="420" t="s">
        <v>285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 O4 O5 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2023-02-20T13:00:26Z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E89683ECB4A6483A9DA27F446B72094F</vt:lpwstr>
  </property>
  <property fmtid="{D5CDD505-2E9C-101B-9397-08002B2CF9AE}" pid="4" name="KSOReadingLayout">
    <vt:bool>true</vt:bool>
  </property>
</Properties>
</file>