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4" activeTab="9"/>
  </bookViews>
  <sheets>
    <sheet name="工作内容" sheetId="1" r:id="rId1"/>
    <sheet name="AQL2.5验货" sheetId="2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44525" concurrentCalc="0"/>
</workbook>
</file>

<file path=xl/sharedStrings.xml><?xml version="1.0" encoding="utf-8"?>
<sst xmlns="http://schemas.openxmlformats.org/spreadsheetml/2006/main" count="525" uniqueCount="295">
  <si>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</si>
  <si>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</si>
  <si>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</si>
  <si>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</si>
  <si>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</si>
  <si>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</si>
  <si>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</si>
  <si>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</si>
  <si>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</si>
  <si>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</si>
  <si>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</si>
  <si>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</si>
  <si>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</si>
  <si>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</si>
  <si>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</si>
  <si>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</si>
  <si>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</si>
  <si>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</si>
  <si>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</si>
  <si>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</si>
  <si>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</si>
  <si>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</si>
  <si>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</si>
  <si>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</si>
  <si>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</si>
  <si>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</si>
  <si>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</si>
  <si>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</si>
  <si>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</si>
  <si>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</si>
  <si>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</si>
  <si>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</si>
  <si>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</si>
  <si>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</si>
  <si>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</si>
  <si>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</si>
  <si>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</si>
  <si>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</si>
  <si>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</si>
  <si>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</si>
  <si>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</si>
  <si>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</si>
  <si>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</si>
  <si>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</si>
  <si>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</si>
  <si>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</si>
  <si>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</si>
  <si>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</si>
  <si>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</si>
  <si>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</si>
  <si>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</si>
  <si>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</si>
  <si>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</si>
  <si>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</si>
  <si>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期货</t>
  </si>
  <si>
    <t>款号</t>
  </si>
  <si>
    <t>TAMMAL82542</t>
  </si>
  <si>
    <t>产品名称</t>
  </si>
  <si>
    <t>女式旅行裤</t>
  </si>
  <si>
    <t>生产工厂</t>
  </si>
  <si>
    <t>探越（天津）</t>
  </si>
  <si>
    <t>订单数量</t>
  </si>
  <si>
    <t>合同日期</t>
  </si>
  <si>
    <t>检验资料确认</t>
  </si>
  <si>
    <t>色/号型数</t>
  </si>
  <si>
    <t>交货形式</t>
  </si>
  <si>
    <t>工厂送货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</si>
  <si>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</si>
  <si>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</si>
  <si>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</si>
  <si>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</si>
  <si>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</si>
  <si>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</si>
  <si>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</si>
  <si>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</si>
  <si>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</si>
  <si>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</si>
  <si>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</si>
  <si>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</si>
  <si>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</si>
  <si>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</si>
  <si>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</si>
  <si>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</si>
  <si>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</si>
  <si>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</si>
  <si>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</si>
  <si>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</si>
  <si>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</si>
  <si>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</si>
  <si>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</si>
  <si>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</si>
  <si>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</si>
  <si>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</si>
  <si>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</si>
  <si>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</si>
  <si>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</si>
  <si>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</si>
  <si>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</si>
  <si>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</si>
  <si>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</si>
  <si>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</si>
  <si>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</si>
  <si>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</si>
  <si>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</si>
  <si>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</si>
  <si>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</si>
  <si>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</si>
  <si>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</si>
  <si>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黑色47.48.55.23.25.</t>
  </si>
  <si>
    <t>藏蓝1.12.35.59.36.</t>
  </si>
  <si>
    <t>②规格异常情况</t>
  </si>
  <si>
    <t>情况说明：</t>
  </si>
  <si>
    <t xml:space="preserve">【问题点描述】  </t>
  </si>
  <si>
    <t>1.脚口重线不良1件</t>
  </si>
  <si>
    <t>2.开线1件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</si>
  <si>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</si>
  <si>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</si>
  <si>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</si>
  <si>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</si>
  <si>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</si>
  <si>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</si>
  <si>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</si>
  <si>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</si>
  <si>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此次出货2480件，按照探路者要求抽箱验货125件，返修2件，未超标，同意出货。</t>
  </si>
  <si>
    <t>检验部门</t>
  </si>
  <si>
    <t>服装QC部门</t>
  </si>
  <si>
    <t>检验人</t>
  </si>
  <si>
    <t>杨金玲</t>
  </si>
  <si>
    <t>查验时间</t>
  </si>
  <si>
    <t>工厂负责人</t>
  </si>
  <si>
    <t>李晓龙</t>
  </si>
  <si>
    <t>QC规格测量表</t>
  </si>
  <si>
    <t>品名</t>
  </si>
  <si>
    <t>部位名称</t>
  </si>
  <si>
    <t>指示规格  FINAL SPEC</t>
  </si>
  <si>
    <t>XS</t>
  </si>
  <si>
    <t>S</t>
  </si>
  <si>
    <t>M</t>
  </si>
  <si>
    <t>L</t>
  </si>
  <si>
    <t>XL</t>
  </si>
  <si>
    <t>藏蓝S</t>
  </si>
  <si>
    <t>黑色M</t>
  </si>
  <si>
    <t>藏蓝L</t>
  </si>
  <si>
    <t>黑色XL</t>
  </si>
  <si>
    <t>藏蓝XXL</t>
  </si>
  <si>
    <t>150/70B</t>
  </si>
  <si>
    <t>155/74B</t>
  </si>
  <si>
    <t>160/78B</t>
  </si>
  <si>
    <t>165/82B</t>
  </si>
  <si>
    <t>170/86B</t>
  </si>
  <si>
    <t>175/90B</t>
  </si>
  <si>
    <t>裤外侧长</t>
  </si>
  <si>
    <t>-0.8√-0.8</t>
  </si>
  <si>
    <t>0.0.+1</t>
  </si>
  <si>
    <t>+0.5+1.2</t>
  </si>
  <si>
    <t>-1-0.8+1</t>
  </si>
  <si>
    <t>√+1.1+1.2</t>
  </si>
  <si>
    <t>内裆长</t>
  </si>
  <si>
    <t>√+1+1.2</t>
  </si>
  <si>
    <t>1.0.0</t>
  </si>
  <si>
    <t>0.0</t>
  </si>
  <si>
    <t>.0.0+0.6</t>
  </si>
  <si>
    <t>腰围（平量）</t>
  </si>
  <si>
    <t>+0.6+1-1</t>
  </si>
  <si>
    <t>1.0.0.</t>
  </si>
  <si>
    <t>0.0.-0.6</t>
  </si>
  <si>
    <t>腰围（拉量）</t>
  </si>
  <si>
    <t>-0.7.0</t>
  </si>
  <si>
    <t>1+0.6</t>
  </si>
  <si>
    <t>臀围</t>
  </si>
  <si>
    <t>-0.2√</t>
  </si>
  <si>
    <t>.0.0—0.5</t>
  </si>
  <si>
    <t>-0.1.0.</t>
  </si>
  <si>
    <t>1√1</t>
  </si>
  <si>
    <t>-0.1√</t>
  </si>
  <si>
    <t>腿围/2</t>
  </si>
  <si>
    <t>0.3.0.0</t>
  </si>
  <si>
    <t>.0.0</t>
  </si>
  <si>
    <t>1+0.7</t>
  </si>
  <si>
    <t>膝围/2</t>
  </si>
  <si>
    <t>.0.0—0.6</t>
  </si>
  <si>
    <t>1√2</t>
  </si>
  <si>
    <t>脚口/2（长裤）</t>
  </si>
  <si>
    <t>1.3√</t>
  </si>
  <si>
    <t>3√√</t>
  </si>
  <si>
    <t>1+0.8</t>
  </si>
  <si>
    <t>前裆长 含腰</t>
  </si>
  <si>
    <t>.0.0+1.1</t>
  </si>
  <si>
    <t>√√+0.6</t>
  </si>
  <si>
    <t>后裆长 含腰</t>
  </si>
  <si>
    <t>√+1.2+1</t>
  </si>
  <si>
    <t>√√√</t>
  </si>
  <si>
    <t>√+0.6+0.5</t>
  </si>
  <si>
    <t>√+0.8+0.5</t>
  </si>
  <si>
    <t>前门襟长（不含腰）</t>
  </si>
  <si>
    <t>.0.0-0.4√</t>
  </si>
  <si>
    <t>√-0.5-0.6</t>
  </si>
  <si>
    <t xml:space="preserve">     齐色齐码各2-3件，有问题的另加测量数量。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</si>
  <si>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</si>
  <si>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</si>
  <si>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</si>
  <si>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</si>
  <si>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</si>
  <si>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</si>
  <si>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</si>
  <si>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</si>
  <si>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</si>
  <si>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</si>
  <si>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</si>
  <si>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</si>
  <si>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</si>
  <si>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</si>
  <si>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</si>
  <si>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</si>
  <si>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</si>
  <si>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</si>
  <si>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</si>
  <si>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FK06930</t>
  </si>
  <si>
    <t>19SS黑色/E77//</t>
  </si>
  <si>
    <t>福建宏港</t>
  </si>
  <si>
    <t>YES</t>
  </si>
  <si>
    <t>22FW蓝黑/O47//</t>
  </si>
  <si>
    <t>制表时间：2022-10-25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</si>
  <si>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</si>
  <si>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</si>
  <si>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</si>
  <si>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</si>
  <si>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</si>
  <si>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</si>
  <si>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</si>
  <si>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</si>
  <si>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</si>
  <si>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</si>
  <si>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</si>
  <si>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</si>
  <si>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</si>
  <si>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</si>
  <si>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</si>
  <si>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</si>
  <si>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</si>
  <si>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</si>
  <si>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</si>
  <si>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</si>
  <si>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</si>
  <si>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</si>
  <si>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CS00049</t>
  </si>
  <si>
    <t xml:space="preserve">探路者LOGO手感漆头扁抽绳 </t>
  </si>
  <si>
    <t>东莞泰丰</t>
  </si>
  <si>
    <t xml:space="preserve">染色 </t>
  </si>
  <si>
    <t>NO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</si>
  <si>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</si>
  <si>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</si>
  <si>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</si>
  <si>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</si>
  <si>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</si>
  <si>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</si>
  <si>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</si>
  <si>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</si>
  <si>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</si>
  <si>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</si>
  <si>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</si>
  <si>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</si>
  <si>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</si>
  <si>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</si>
  <si>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</si>
  <si>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</si>
  <si>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</si>
  <si>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</si>
  <si>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</si>
  <si>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</si>
  <si>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</si>
  <si>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</si>
  <si>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</si>
  <si>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</si>
  <si>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</si>
  <si>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</si>
  <si>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</si>
  <si>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前片</t>
  </si>
  <si>
    <t xml:space="preserve">TOREAD立体胶膜底转移标（5.5CM） </t>
  </si>
  <si>
    <t xml:space="preserve">视野高周波转移标 </t>
  </si>
  <si>
    <t>22FW蓝黑/O48//</t>
  </si>
  <si>
    <t xml:space="preserve">TOREAD立体胶膜底转移标（5.6CM） </t>
  </si>
  <si>
    <t>19SS黑色/E78//</t>
  </si>
  <si>
    <t>22FW蓝黑/O49//</t>
  </si>
  <si>
    <t xml:space="preserve">TOREAD立体胶膜底转移标（5.7CM） </t>
  </si>
  <si>
    <t>洗测6次</t>
  </si>
  <si>
    <t>19SS黑色/E79//</t>
  </si>
  <si>
    <t>制表时间：2022-11-25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</si>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</sst>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43" formatCode="_ * #,##0.00_ ;_ * \-#,##0.00_ ;_ 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微软雅黑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/>
    <xf numFmtId="0" fontId="44" fillId="0" borderId="0">
      <alignment vertical="center"/>
    </xf>
    <xf numFmtId="0" fontId="44" fillId="0" borderId="0">
      <alignment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52" fillId="32" borderId="54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5" fillId="0" borderId="0">
      <alignment horizontal="center" vertical="center"/>
    </xf>
    <xf numFmtId="44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4" fillId="0" borderId="0">
      <alignment horizontal="center" vertical="center"/>
    </xf>
    <xf numFmtId="0" fontId="34" fillId="2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5" fillId="13" borderId="54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8" fillId="0" borderId="55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3" fillId="35" borderId="58" applyNumberFormat="0" applyAlignment="0" applyProtection="0">
      <alignment vertical="center"/>
    </xf>
    <xf numFmtId="0" fontId="39" fillId="13" borderId="53" applyNumberFormat="0" applyAlignment="0" applyProtection="0">
      <alignment vertical="center"/>
    </xf>
    <xf numFmtId="0" fontId="37" fillId="0" borderId="5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1" fillId="34" borderId="57" applyNumberFormat="0" applyFon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5" fillId="0" borderId="5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9" fillId="0" borderId="5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4" fillId="0" borderId="0"/>
    <xf numFmtId="0" fontId="33" fillId="0" borderId="51" applyNumberFormat="0" applyFill="0" applyAlignment="0" applyProtection="0">
      <alignment vertical="center"/>
    </xf>
  </cellStyleXfs>
  <cellXfs count="1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4" fillId="3" borderId="4" xfId="4" applyFont="1" applyFill="1" applyBorder="1" applyAlignment="1">
      <alignment horizontal="left" vertical="center"/>
    </xf>
    <xf numFmtId="0" fontId="4" fillId="3" borderId="2" xfId="4" applyFont="1" applyFill="1" applyBorder="1" applyAlignment="1">
      <alignment horizontal="left" vertical="center"/>
    </xf>
    <xf numFmtId="0" fontId="5" fillId="3" borderId="4" xfId="14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2" xfId="4" applyFont="1" applyBorder="1" applyAlignment="1">
      <alignment horizontal="left" vertical="center"/>
    </xf>
    <xf numFmtId="0" fontId="10" fillId="0" borderId="8" xfId="20" applyFont="1" applyBorder="1" applyAlignment="1">
      <alignment horizontal="center" vertical="center" wrapText="1"/>
    </xf>
    <xf numFmtId="0" fontId="11" fillId="0" borderId="2" xfId="0" applyFont="1" applyFill="1" applyBorder="1" applyAlignment="1"/>
    <xf numFmtId="0" fontId="10" fillId="0" borderId="9" xfId="2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4" borderId="11" xfId="4" applyFont="1" applyFill="1" applyBorder="1" applyAlignment="1">
      <alignment horizontal="center" vertical="center" wrapText="1"/>
    </xf>
    <xf numFmtId="0" fontId="4" fillId="4" borderId="12" xfId="3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9" xfId="4" applyFont="1" applyFill="1" applyBorder="1" applyAlignment="1">
      <alignment horizontal="center" vertical="center" wrapText="1"/>
    </xf>
    <xf numFmtId="0" fontId="13" fillId="0" borderId="13" xfId="4" applyFont="1" applyBorder="1" applyAlignment="1">
      <alignment horizontal="left" vertical="center"/>
    </xf>
    <xf numFmtId="0" fontId="13" fillId="0" borderId="0" xfId="4" applyFont="1" applyBorder="1" applyAlignment="1">
      <alignment horizontal="left" vertical="center"/>
    </xf>
    <xf numFmtId="0" fontId="4" fillId="0" borderId="9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14" fillId="0" borderId="8" xfId="14" applyFont="1" applyFill="1" applyBorder="1" applyAlignment="1">
      <alignment horizontal="center" vertical="center" wrapText="1"/>
    </xf>
    <xf numFmtId="0" fontId="14" fillId="0" borderId="9" xfId="14" applyFont="1" applyFill="1" applyBorder="1" applyAlignment="1">
      <alignment horizontal="center" vertical="center" wrapText="1"/>
    </xf>
    <xf numFmtId="0" fontId="15" fillId="0" borderId="2" xfId="14" applyFont="1" applyBorder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5" borderId="0" xfId="58" applyFont="1" applyFill="1"/>
    <xf numFmtId="0" fontId="17" fillId="5" borderId="0" xfId="58" applyFont="1" applyFill="1" applyBorder="1" applyAlignment="1">
      <alignment horizontal="center"/>
    </xf>
    <xf numFmtId="0" fontId="16" fillId="5" borderId="0" xfId="58" applyFont="1" applyFill="1" applyBorder="1" applyAlignment="1">
      <alignment horizontal="center"/>
    </xf>
    <xf numFmtId="0" fontId="17" fillId="5" borderId="14" xfId="6" applyFont="1" applyFill="1" applyBorder="1" applyAlignment="1">
      <alignment horizontal="left" vertical="center"/>
    </xf>
    <xf numFmtId="0" fontId="16" fillId="5" borderId="15" xfId="6" applyFont="1" applyFill="1" applyBorder="1" applyAlignment="1">
      <alignment horizontal="center" vertical="center"/>
    </xf>
    <xf numFmtId="0" fontId="17" fillId="5" borderId="15" xfId="6" applyFont="1" applyFill="1" applyBorder="1" applyAlignment="1">
      <alignment vertical="center"/>
    </xf>
    <xf numFmtId="0" fontId="17" fillId="5" borderId="16" xfId="58" applyFont="1" applyFill="1" applyBorder="1" applyAlignment="1" applyProtection="1">
      <alignment horizontal="center" vertical="center"/>
    </xf>
    <xf numFmtId="0" fontId="17" fillId="5" borderId="2" xfId="58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/>
    </xf>
    <xf numFmtId="176" fontId="19" fillId="3" borderId="2" xfId="0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17" fillId="5" borderId="0" xfId="58" applyFont="1" applyFill="1"/>
    <xf numFmtId="0" fontId="0" fillId="5" borderId="0" xfId="5" applyFont="1" applyFill="1">
      <alignment vertical="center"/>
    </xf>
    <xf numFmtId="0" fontId="16" fillId="5" borderId="15" xfId="58" applyFont="1" applyFill="1" applyBorder="1" applyAlignment="1">
      <alignment horizontal="center"/>
    </xf>
    <xf numFmtId="0" fontId="16" fillId="5" borderId="2" xfId="58" applyFont="1" applyFill="1" applyBorder="1" applyAlignment="1">
      <alignment horizontal="center"/>
    </xf>
    <xf numFmtId="0" fontId="17" fillId="5" borderId="2" xfId="58" applyFont="1" applyFill="1" applyBorder="1" applyAlignment="1" applyProtection="1">
      <alignment horizontal="center" vertical="center"/>
    </xf>
    <xf numFmtId="49" fontId="23" fillId="0" borderId="2" xfId="2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 vertical="center"/>
    </xf>
    <xf numFmtId="49" fontId="23" fillId="5" borderId="2" xfId="2" applyNumberFormat="1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 vertical="center"/>
    </xf>
    <xf numFmtId="14" fontId="17" fillId="5" borderId="0" xfId="58" applyNumberFormat="1" applyFont="1" applyFill="1"/>
    <xf numFmtId="0" fontId="16" fillId="5" borderId="17" xfId="6" applyFont="1" applyFill="1" applyBorder="1" applyAlignment="1">
      <alignment horizontal="center" vertical="center"/>
    </xf>
    <xf numFmtId="0" fontId="17" fillId="5" borderId="18" xfId="58" applyFont="1" applyFill="1" applyBorder="1" applyAlignment="1" applyProtection="1">
      <alignment horizontal="center" vertical="center"/>
    </xf>
    <xf numFmtId="0" fontId="24" fillId="0" borderId="0" xfId="6" applyFill="1" applyBorder="1" applyAlignment="1">
      <alignment horizontal="left" vertical="center"/>
    </xf>
    <xf numFmtId="0" fontId="24" fillId="0" borderId="0" xfId="6" applyFont="1" applyFill="1" applyAlignment="1">
      <alignment horizontal="left" vertical="center"/>
    </xf>
    <xf numFmtId="0" fontId="24" fillId="0" borderId="0" xfId="6" applyFill="1" applyAlignment="1">
      <alignment horizontal="left" vertical="center"/>
    </xf>
    <xf numFmtId="0" fontId="25" fillId="0" borderId="19" xfId="6" applyFont="1" applyFill="1" applyBorder="1" applyAlignment="1">
      <alignment horizontal="center" vertical="top"/>
    </xf>
    <xf numFmtId="0" fontId="26" fillId="0" borderId="20" xfId="6" applyFont="1" applyFill="1" applyBorder="1" applyAlignment="1">
      <alignment horizontal="left" vertical="center"/>
    </xf>
    <xf numFmtId="0" fontId="18" fillId="0" borderId="21" xfId="6" applyFont="1" applyFill="1" applyBorder="1" applyAlignment="1">
      <alignment horizontal="center" vertical="center"/>
    </xf>
    <xf numFmtId="0" fontId="26" fillId="0" borderId="21" xfId="6" applyFont="1" applyFill="1" applyBorder="1" applyAlignment="1">
      <alignment horizontal="center" vertical="center"/>
    </xf>
    <xf numFmtId="0" fontId="26" fillId="0" borderId="22" xfId="6" applyFont="1" applyFill="1" applyBorder="1" applyAlignment="1">
      <alignment vertical="center"/>
    </xf>
    <xf numFmtId="0" fontId="18" fillId="0" borderId="23" xfId="6" applyFont="1" applyFill="1" applyBorder="1" applyAlignment="1">
      <alignment horizontal="center" vertical="center"/>
    </xf>
    <xf numFmtId="0" fontId="26" fillId="0" borderId="23" xfId="6" applyFont="1" applyFill="1" applyBorder="1" applyAlignment="1">
      <alignment vertical="center"/>
    </xf>
    <xf numFmtId="0" fontId="26" fillId="0" borderId="22" xfId="6" applyFont="1" applyFill="1" applyBorder="1" applyAlignment="1">
      <alignment horizontal="left" vertical="center"/>
    </xf>
    <xf numFmtId="0" fontId="18" fillId="0" borderId="23" xfId="6" applyFont="1" applyBorder="1" applyAlignment="1">
      <alignment vertical="center"/>
    </xf>
    <xf numFmtId="0" fontId="18" fillId="0" borderId="24" xfId="6" applyFont="1" applyBorder="1" applyAlignment="1">
      <alignment vertical="center"/>
    </xf>
    <xf numFmtId="0" fontId="26" fillId="0" borderId="23" xfId="6" applyFont="1" applyFill="1" applyBorder="1" applyAlignment="1">
      <alignment horizontal="left" vertical="center"/>
    </xf>
    <xf numFmtId="0" fontId="26" fillId="0" borderId="25" xfId="6" applyFont="1" applyFill="1" applyBorder="1" applyAlignment="1">
      <alignment vertical="center"/>
    </xf>
    <xf numFmtId="0" fontId="18" fillId="0" borderId="26" xfId="6" applyFont="1" applyFill="1" applyBorder="1" applyAlignment="1">
      <alignment horizontal="right" vertical="center"/>
    </xf>
    <xf numFmtId="0" fontId="26" fillId="0" borderId="26" xfId="6" applyFont="1" applyFill="1" applyBorder="1" applyAlignment="1">
      <alignment vertical="center"/>
    </xf>
    <xf numFmtId="0" fontId="26" fillId="0" borderId="0" xfId="6" applyFont="1" applyFill="1" applyBorder="1" applyAlignment="1">
      <alignment vertical="center"/>
    </xf>
    <xf numFmtId="0" fontId="27" fillId="0" borderId="0" xfId="6" applyFont="1" applyFill="1" applyBorder="1" applyAlignment="1">
      <alignment vertical="center"/>
    </xf>
    <xf numFmtId="0" fontId="26" fillId="0" borderId="20" xfId="6" applyFont="1" applyFill="1" applyBorder="1" applyAlignment="1">
      <alignment vertical="center"/>
    </xf>
    <xf numFmtId="0" fontId="26" fillId="0" borderId="21" xfId="6" applyFont="1" applyFill="1" applyBorder="1" applyAlignment="1">
      <alignment vertical="center"/>
    </xf>
    <xf numFmtId="0" fontId="27" fillId="0" borderId="23" xfId="6" applyFont="1" applyFill="1" applyBorder="1" applyAlignment="1">
      <alignment horizontal="left" vertical="center"/>
    </xf>
    <xf numFmtId="0" fontId="20" fillId="0" borderId="27" xfId="6" applyFont="1" applyFill="1" applyBorder="1" applyAlignment="1">
      <alignment horizontal="left" vertical="center"/>
    </xf>
    <xf numFmtId="0" fontId="20" fillId="0" borderId="28" xfId="6" applyFont="1" applyFill="1" applyBorder="1" applyAlignment="1">
      <alignment horizontal="left" vertical="center"/>
    </xf>
    <xf numFmtId="0" fontId="27" fillId="0" borderId="23" xfId="6" applyFont="1" applyFill="1" applyBorder="1" applyAlignment="1">
      <alignment vertical="center"/>
    </xf>
    <xf numFmtId="0" fontId="27" fillId="0" borderId="26" xfId="6" applyFont="1" applyFill="1" applyBorder="1" applyAlignment="1">
      <alignment horizontal="left" vertical="center"/>
    </xf>
    <xf numFmtId="0" fontId="27" fillId="0" borderId="26" xfId="6" applyFont="1" applyFill="1" applyBorder="1" applyAlignment="1">
      <alignment vertical="center"/>
    </xf>
    <xf numFmtId="0" fontId="27" fillId="0" borderId="0" xfId="6" applyFont="1" applyFill="1" applyBorder="1" applyAlignment="1">
      <alignment horizontal="left" vertical="center"/>
    </xf>
    <xf numFmtId="0" fontId="26" fillId="0" borderId="21" xfId="6" applyFont="1" applyFill="1" applyBorder="1" applyAlignment="1">
      <alignment horizontal="left" vertical="center"/>
    </xf>
    <xf numFmtId="0" fontId="27" fillId="0" borderId="22" xfId="6" applyFont="1" applyFill="1" applyBorder="1" applyAlignment="1">
      <alignment horizontal="left" vertical="center"/>
    </xf>
    <xf numFmtId="0" fontId="27" fillId="0" borderId="27" xfId="6" applyFont="1" applyFill="1" applyBorder="1" applyAlignment="1">
      <alignment horizontal="left" vertical="center"/>
    </xf>
    <xf numFmtId="0" fontId="27" fillId="0" borderId="28" xfId="6" applyFont="1" applyFill="1" applyBorder="1" applyAlignment="1">
      <alignment horizontal="left" vertical="center"/>
    </xf>
    <xf numFmtId="0" fontId="27" fillId="0" borderId="22" xfId="6" applyFont="1" applyFill="1" applyBorder="1" applyAlignment="1">
      <alignment horizontal="left" vertical="center" wrapText="1"/>
    </xf>
    <xf numFmtId="0" fontId="27" fillId="0" borderId="23" xfId="6" applyFont="1" applyFill="1" applyBorder="1" applyAlignment="1">
      <alignment horizontal="left" vertical="center" wrapText="1"/>
    </xf>
    <xf numFmtId="0" fontId="26" fillId="0" borderId="25" xfId="6" applyFont="1" applyFill="1" applyBorder="1" applyAlignment="1">
      <alignment horizontal="left" vertical="center"/>
    </xf>
    <xf numFmtId="0" fontId="24" fillId="0" borderId="26" xfId="6" applyFill="1" applyBorder="1" applyAlignment="1">
      <alignment horizontal="center" vertical="center"/>
    </xf>
    <xf numFmtId="0" fontId="26" fillId="0" borderId="29" xfId="6" applyFont="1" applyFill="1" applyBorder="1" applyAlignment="1">
      <alignment horizontal="center" vertical="center"/>
    </xf>
    <xf numFmtId="0" fontId="26" fillId="0" borderId="30" xfId="6" applyFont="1" applyFill="1" applyBorder="1" applyAlignment="1">
      <alignment horizontal="left" vertical="center"/>
    </xf>
    <xf numFmtId="0" fontId="26" fillId="0" borderId="31" xfId="6" applyFont="1" applyFill="1" applyBorder="1" applyAlignment="1">
      <alignment horizontal="left" vertical="center"/>
    </xf>
    <xf numFmtId="0" fontId="24" fillId="0" borderId="27" xfId="6" applyFont="1" applyFill="1" applyBorder="1" applyAlignment="1">
      <alignment horizontal="left" vertical="center"/>
    </xf>
    <xf numFmtId="0" fontId="24" fillId="0" borderId="28" xfId="6" applyFont="1" applyFill="1" applyBorder="1" applyAlignment="1">
      <alignment horizontal="left" vertical="center"/>
    </xf>
    <xf numFmtId="0" fontId="19" fillId="0" borderId="27" xfId="6" applyFont="1" applyFill="1" applyBorder="1" applyAlignment="1">
      <alignment horizontal="left" vertical="center"/>
    </xf>
    <xf numFmtId="0" fontId="27" fillId="0" borderId="32" xfId="6" applyFont="1" applyFill="1" applyBorder="1" applyAlignment="1">
      <alignment horizontal="left" vertical="center"/>
    </xf>
    <xf numFmtId="0" fontId="27" fillId="0" borderId="33" xfId="6" applyFont="1" applyFill="1" applyBorder="1" applyAlignment="1">
      <alignment horizontal="left" vertical="center"/>
    </xf>
    <xf numFmtId="0" fontId="20" fillId="0" borderId="20" xfId="6" applyFont="1" applyFill="1" applyBorder="1" applyAlignment="1">
      <alignment horizontal="left" vertical="center"/>
    </xf>
    <xf numFmtId="0" fontId="20" fillId="0" borderId="21" xfId="6" applyFont="1" applyFill="1" applyBorder="1" applyAlignment="1">
      <alignment horizontal="left" vertical="center"/>
    </xf>
    <xf numFmtId="0" fontId="26" fillId="0" borderId="23" xfId="6" applyFont="1" applyFill="1" applyBorder="1" applyAlignment="1">
      <alignment horizontal="center" vertical="center"/>
    </xf>
    <xf numFmtId="0" fontId="27" fillId="0" borderId="26" xfId="6" applyFont="1" applyFill="1" applyBorder="1" applyAlignment="1">
      <alignment horizontal="center" vertical="center"/>
    </xf>
    <xf numFmtId="0" fontId="27" fillId="0" borderId="21" xfId="6" applyFont="1" applyFill="1" applyBorder="1" applyAlignment="1">
      <alignment vertical="center"/>
    </xf>
    <xf numFmtId="0" fontId="27" fillId="0" borderId="21" xfId="6" applyFont="1" applyFill="1" applyBorder="1" applyAlignment="1">
      <alignment horizontal="center" vertical="center"/>
    </xf>
    <xf numFmtId="58" fontId="27" fillId="0" borderId="23" xfId="6" applyNumberFormat="1" applyFont="1" applyFill="1" applyBorder="1" applyAlignment="1">
      <alignment horizontal="center" vertical="center"/>
    </xf>
    <xf numFmtId="0" fontId="27" fillId="0" borderId="23" xfId="6" applyFont="1" applyFill="1" applyBorder="1" applyAlignment="1">
      <alignment horizontal="center" vertical="center"/>
    </xf>
    <xf numFmtId="0" fontId="26" fillId="0" borderId="26" xfId="6" applyFont="1" applyFill="1" applyBorder="1" applyAlignment="1">
      <alignment horizontal="left" vertical="center"/>
    </xf>
    <xf numFmtId="0" fontId="27" fillId="0" borderId="0" xfId="6" applyFont="1" applyFill="1" applyAlignment="1">
      <alignment horizontal="left" vertical="center"/>
    </xf>
    <xf numFmtId="0" fontId="26" fillId="0" borderId="34" xfId="6" applyFont="1" applyFill="1" applyBorder="1" applyAlignment="1">
      <alignment horizontal="left" vertical="center"/>
    </xf>
    <xf numFmtId="0" fontId="27" fillId="0" borderId="35" xfId="6" applyFont="1" applyFill="1" applyBorder="1" applyAlignment="1">
      <alignment horizontal="center" vertical="center"/>
    </xf>
    <xf numFmtId="0" fontId="27" fillId="0" borderId="28" xfId="6" applyFont="1" applyFill="1" applyBorder="1" applyAlignment="1">
      <alignment horizontal="center" vertical="center"/>
    </xf>
    <xf numFmtId="0" fontId="26" fillId="0" borderId="35" xfId="6" applyFont="1" applyFill="1" applyBorder="1" applyAlignment="1">
      <alignment horizontal="left" vertical="center"/>
    </xf>
    <xf numFmtId="0" fontId="26" fillId="0" borderId="36" xfId="6" applyFont="1" applyFill="1" applyBorder="1" applyAlignment="1">
      <alignment horizontal="left" vertical="center"/>
    </xf>
    <xf numFmtId="58" fontId="27" fillId="0" borderId="26" xfId="6" applyNumberFormat="1" applyFont="1" applyFill="1" applyBorder="1" applyAlignment="1">
      <alignment vertical="center"/>
    </xf>
    <xf numFmtId="0" fontId="26" fillId="0" borderId="26" xfId="6" applyFont="1" applyFill="1" applyBorder="1" applyAlignment="1">
      <alignment horizontal="center" vertical="center"/>
    </xf>
    <xf numFmtId="0" fontId="27" fillId="0" borderId="37" xfId="6" applyFont="1" applyFill="1" applyBorder="1" applyAlignment="1">
      <alignment horizontal="center" vertical="center"/>
    </xf>
    <xf numFmtId="0" fontId="26" fillId="0" borderId="24" xfId="6" applyFont="1" applyFill="1" applyBorder="1" applyAlignment="1">
      <alignment horizontal="center" vertical="center"/>
    </xf>
    <xf numFmtId="0" fontId="27" fillId="0" borderId="24" xfId="6" applyFont="1" applyFill="1" applyBorder="1" applyAlignment="1">
      <alignment horizontal="left" vertical="center"/>
    </xf>
    <xf numFmtId="0" fontId="27" fillId="0" borderId="38" xfId="6" applyFont="1" applyFill="1" applyBorder="1" applyAlignment="1">
      <alignment horizontal="left" vertical="center"/>
    </xf>
    <xf numFmtId="0" fontId="26" fillId="0" borderId="39" xfId="6" applyFont="1" applyFill="1" applyBorder="1" applyAlignment="1">
      <alignment horizontal="left" vertical="center"/>
    </xf>
    <xf numFmtId="0" fontId="27" fillId="0" borderId="40" xfId="6" applyFont="1" applyFill="1" applyBorder="1" applyAlignment="1">
      <alignment horizontal="center" vertical="center"/>
    </xf>
    <xf numFmtId="0" fontId="20" fillId="0" borderId="40" xfId="6" applyFont="1" applyFill="1" applyBorder="1" applyAlignment="1">
      <alignment horizontal="left" vertical="center"/>
    </xf>
    <xf numFmtId="0" fontId="26" fillId="0" borderId="37" xfId="6" applyFont="1" applyFill="1" applyBorder="1" applyAlignment="1">
      <alignment horizontal="left" vertical="center"/>
    </xf>
    <xf numFmtId="0" fontId="26" fillId="0" borderId="24" xfId="6" applyFont="1" applyFill="1" applyBorder="1" applyAlignment="1">
      <alignment horizontal="left" vertical="center"/>
    </xf>
    <xf numFmtId="0" fontId="27" fillId="0" borderId="40" xfId="6" applyFont="1" applyFill="1" applyBorder="1" applyAlignment="1">
      <alignment horizontal="left" vertical="center"/>
    </xf>
    <xf numFmtId="0" fontId="27" fillId="0" borderId="24" xfId="6" applyFont="1" applyFill="1" applyBorder="1" applyAlignment="1">
      <alignment horizontal="left" vertical="center" wrapText="1"/>
    </xf>
    <xf numFmtId="0" fontId="24" fillId="0" borderId="38" xfId="6" applyFill="1" applyBorder="1" applyAlignment="1">
      <alignment horizontal="center" vertical="center"/>
    </xf>
    <xf numFmtId="0" fontId="24" fillId="0" borderId="40" xfId="6" applyFont="1" applyFill="1" applyBorder="1" applyAlignment="1">
      <alignment horizontal="left" vertical="center"/>
    </xf>
    <xf numFmtId="0" fontId="27" fillId="0" borderId="41" xfId="6" applyFont="1" applyFill="1" applyBorder="1" applyAlignment="1">
      <alignment horizontal="left" vertical="center"/>
    </xf>
    <xf numFmtId="0" fontId="20" fillId="0" borderId="37" xfId="6" applyFont="1" applyFill="1" applyBorder="1" applyAlignment="1">
      <alignment horizontal="left" vertical="center"/>
    </xf>
    <xf numFmtId="0" fontId="27" fillId="0" borderId="38" xfId="6" applyFont="1" applyFill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9" fillId="0" borderId="44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6" borderId="0" xfId="0" applyFill="1"/>
    <xf numFmtId="0" fontId="29" fillId="0" borderId="7" xfId="0" applyFont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29" fillId="7" borderId="7" xfId="0" applyFont="1" applyFill="1" applyBorder="1" applyAlignment="1">
      <alignment horizontal="center" vertical="center"/>
    </xf>
    <xf numFmtId="0" fontId="29" fillId="7" borderId="2" xfId="0" applyFont="1" applyFill="1" applyBorder="1"/>
    <xf numFmtId="0" fontId="0" fillId="7" borderId="2" xfId="0" applyFill="1" applyBorder="1"/>
    <xf numFmtId="0" fontId="0" fillId="7" borderId="46" xfId="0" applyFill="1" applyBorder="1"/>
    <xf numFmtId="0" fontId="28" fillId="0" borderId="47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/>
    <xf numFmtId="0" fontId="0" fillId="0" borderId="49" xfId="0" applyBorder="1"/>
    <xf numFmtId="0" fontId="0" fillId="0" borderId="5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29" fillId="8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13" fillId="0" borderId="9" xfId="4" applyFont="1" applyFill="1" applyBorder="1" applyAlignment="1" quotePrefix="1">
      <alignment horizontal="center" vertical="center" wrapText="1"/>
    </xf>
    <xf numFmtId="0" fontId="14" fillId="0" borderId="8" xfId="14" applyFont="1" applyFill="1" applyBorder="1" applyAlignment="1" quotePrefix="1">
      <alignment horizontal="center" vertical="center" wrapText="1"/>
    </xf>
    <xf numFmtId="0" fontId="4" fillId="0" borderId="2" xfId="4" applyFont="1" applyBorder="1" applyAlignment="1" quotePrefix="1">
      <alignment horizontal="left" vertical="center"/>
    </xf>
    <xf numFmtId="0" fontId="14" fillId="0" borderId="9" xfId="14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4" fillId="4" borderId="11" xfId="4" applyFont="1" applyFill="1" applyBorder="1" applyAlignment="1" quotePrefix="1">
      <alignment horizontal="center" vertical="center" wrapText="1"/>
    </xf>
    <xf numFmtId="0" fontId="4" fillId="4" borderId="12" xfId="3" applyFont="1" applyFill="1" applyBorder="1" applyAlignment="1" quotePrefix="1">
      <alignment horizontal="center" vertical="top" wrapText="1"/>
    </xf>
    <xf numFmtId="0" fontId="4" fillId="3" borderId="2" xfId="4" applyFont="1" applyFill="1" applyBorder="1" applyAlignment="1" quotePrefix="1">
      <alignment horizontal="left" vertical="center"/>
    </xf>
    <xf numFmtId="0" fontId="10" fillId="0" borderId="8" xfId="20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0" fillId="0" borderId="9" xfId="20" applyFont="1" applyBorder="1" applyAlignment="1" quotePrefix="1">
      <alignment horizontal="center" vertical="center" wrapText="1"/>
    </xf>
    <xf numFmtId="0" fontId="4" fillId="3" borderId="4" xfId="4" applyFont="1" applyFill="1" applyBorder="1" applyAlignment="1" quotePrefix="1">
      <alignment horizontal="left" vertical="center"/>
    </xf>
    <xf numFmtId="0" fontId="5" fillId="3" borderId="4" xfId="14" applyFont="1" applyFill="1" applyBorder="1" applyAlignment="1" quotePrefix="1">
      <alignment horizontal="left" vertical="center"/>
    </xf>
  </cellXfs>
  <cellStyles count="60">
    <cellStyle name="常规" xfId="0" builtinId="0"/>
    <cellStyle name="常规 11 17" xfId="1"/>
    <cellStyle name="常规 10 10" xfId="2"/>
    <cellStyle name="S11" xfId="3"/>
    <cellStyle name="S10" xfId="4"/>
    <cellStyle name="常规 4" xfId="5"/>
    <cellStyle name="常规 2" xfId="6"/>
    <cellStyle name="常规 40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S16" xfId="14"/>
    <cellStyle name="货币" xfId="15" builtinId="4"/>
    <cellStyle name="强调文字颜色 3" xfId="16" builtinId="37"/>
    <cellStyle name="百分比" xfId="17" builtinId="5"/>
    <cellStyle name="60% - 强调文字颜色 2" xfId="18" builtinId="36"/>
    <cellStyle name="60% - 强调文字颜色 5" xfId="19" builtinId="48"/>
    <cellStyle name="S15" xfId="20"/>
    <cellStyle name="强调文字颜色 2" xfId="21" builtinId="33"/>
    <cellStyle name="60% - 强调文字颜色 1" xfId="22" builtinId="32"/>
    <cellStyle name="60% - 强调文字颜色 4" xfId="23" builtinId="44"/>
    <cellStyle name="计算" xfId="24" builtinId="22"/>
    <cellStyle name="强调文字颜色 1" xfId="25" builtinId="29"/>
    <cellStyle name="适中" xfId="26" builtinId="28"/>
    <cellStyle name="20% - 强调文字颜色 5" xfId="27" builtinId="46"/>
    <cellStyle name="常规 23" xfId="28"/>
    <cellStyle name="好" xfId="29" builtinId="26"/>
    <cellStyle name="20% - 强调文字颜色 1" xfId="30" builtinId="30"/>
    <cellStyle name="汇总" xfId="31" builtinId="25"/>
    <cellStyle name="差" xfId="32" builtinId="27"/>
    <cellStyle name="检查单元格" xfId="33" builtinId="23"/>
    <cellStyle name="输出" xfId="34" builtinId="21"/>
    <cellStyle name="标题 1" xfId="35" builtinId="16"/>
    <cellStyle name="解释性文本" xfId="36" builtinId="53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40% - 强调文字颜色 2" xfId="44" builtinId="35"/>
    <cellStyle name="警告文本" xfId="45" builtinId="11"/>
    <cellStyle name="60% - 强调文字颜色 3" xfId="46" builtinId="40"/>
    <cellStyle name="注释" xfId="47" builtinId="10"/>
    <cellStyle name="20% - 强调文字颜色 6" xfId="48" builtinId="50"/>
    <cellStyle name="强调文字颜色 5" xfId="49" builtinId="45"/>
    <cellStyle name="40% - 强调文字颜色 6" xfId="50" builtinId="51"/>
    <cellStyle name="超链接" xfId="51" builtinId="8"/>
    <cellStyle name="千位分隔[0]" xfId="52" builtinId="6"/>
    <cellStyle name="标题 2" xfId="53" builtinId="17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558800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05500"/>
          <a:ext cx="4034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84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61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4800600"/>
          <a:ext cx="4034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558800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05500"/>
          <a:ext cx="4034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183" customWidth="1"/>
    <col min="3" max="3" width="10.1696428571429" customWidth="1"/>
  </cols>
  <sheetData>
    <row r="1" ht="21" customHeight="1" spans="1:2">
      <c r="A1" s="184"/>
      <c r="B1" s="185" t="s">
        <v>0</v>
      </c>
    </row>
    <row r="2" ht="18" spans="1:2">
      <c r="A2" s="7">
        <v>1</v>
      </c>
      <c r="B2" s="186" t="s">
        <v>1</v>
      </c>
    </row>
    <row r="3" ht="18" spans="1:2">
      <c r="A3" s="7">
        <v>2</v>
      </c>
      <c r="B3" s="186" t="s">
        <v>2</v>
      </c>
    </row>
    <row r="4" ht="18" spans="1:2">
      <c r="A4" s="7">
        <v>3</v>
      </c>
      <c r="B4" s="186" t="s">
        <v>3</v>
      </c>
    </row>
    <row r="5" ht="18" spans="1:2">
      <c r="A5" s="7">
        <v>4</v>
      </c>
      <c r="B5" s="186" t="s">
        <v>4</v>
      </c>
    </row>
    <row r="6" ht="18" spans="1:2">
      <c r="A6" s="7">
        <v>5</v>
      </c>
      <c r="B6" s="186" t="s">
        <v>5</v>
      </c>
    </row>
    <row r="7" ht="18" spans="1:2">
      <c r="A7" s="7">
        <v>6</v>
      </c>
      <c r="B7" s="186" t="s">
        <v>6</v>
      </c>
    </row>
    <row r="8" s="182" customFormat="1" ht="15" customHeight="1" spans="1:2">
      <c r="A8" s="187">
        <v>7</v>
      </c>
      <c r="B8" s="188" t="s">
        <v>7</v>
      </c>
    </row>
    <row r="9" ht="19" customHeight="1" spans="1:2">
      <c r="A9" s="184"/>
      <c r="B9" s="189" t="s">
        <v>8</v>
      </c>
    </row>
    <row r="10" ht="16" customHeight="1" spans="1:2">
      <c r="A10" s="7">
        <v>1</v>
      </c>
      <c r="B10" s="190" t="s">
        <v>9</v>
      </c>
    </row>
    <row r="11" ht="18" spans="1:2">
      <c r="A11" s="7">
        <v>2</v>
      </c>
      <c r="B11" s="186" t="s">
        <v>10</v>
      </c>
    </row>
    <row r="12" ht="36" spans="1:2">
      <c r="A12" s="7">
        <v>3</v>
      </c>
      <c r="B12" s="191" t="s">
        <v>11</v>
      </c>
    </row>
    <row r="13" ht="18" spans="1:2">
      <c r="A13" s="7">
        <v>4</v>
      </c>
      <c r="B13" s="192" t="s">
        <v>12</v>
      </c>
    </row>
    <row r="14" ht="18" spans="1:2">
      <c r="A14" s="7">
        <v>5</v>
      </c>
      <c r="B14" s="192" t="s">
        <v>13</v>
      </c>
    </row>
    <row r="15" ht="18" spans="1:2">
      <c r="A15" s="7">
        <v>6</v>
      </c>
      <c r="B15" s="192" t="s">
        <v>14</v>
      </c>
    </row>
    <row r="16" ht="18" spans="1:2">
      <c r="A16" s="7">
        <v>7</v>
      </c>
      <c r="B16" s="192" t="s">
        <v>15</v>
      </c>
    </row>
    <row r="17" ht="18" spans="1:2">
      <c r="A17" s="7">
        <v>8</v>
      </c>
      <c r="B17" s="192" t="s">
        <v>16</v>
      </c>
    </row>
    <row r="18" ht="18" spans="1:2">
      <c r="A18" s="7">
        <v>9</v>
      </c>
      <c r="B18" s="186" t="s">
        <v>17</v>
      </c>
    </row>
    <row r="19" spans="1:2">
      <c r="A19" s="7"/>
      <c r="B19" s="186"/>
    </row>
    <row r="20" ht="24" spans="1:2">
      <c r="A20" s="184"/>
      <c r="B20" s="185" t="s">
        <v>18</v>
      </c>
    </row>
    <row r="21" ht="18" spans="1:2">
      <c r="A21" s="7">
        <v>1</v>
      </c>
      <c r="B21" s="193" t="s">
        <v>19</v>
      </c>
    </row>
    <row r="22" ht="18" spans="1:2">
      <c r="A22" s="7">
        <v>2</v>
      </c>
      <c r="B22" s="186" t="s">
        <v>20</v>
      </c>
    </row>
    <row r="23" ht="18" spans="1:2">
      <c r="A23" s="7">
        <v>3</v>
      </c>
      <c r="B23" s="186" t="s">
        <v>21</v>
      </c>
    </row>
    <row r="24" ht="18" spans="1:2">
      <c r="A24" s="7">
        <v>4</v>
      </c>
      <c r="B24" s="186" t="s">
        <v>22</v>
      </c>
    </row>
    <row r="25" ht="36" spans="1:2">
      <c r="A25" s="7">
        <v>5</v>
      </c>
      <c r="B25" s="192" t="s">
        <v>23</v>
      </c>
    </row>
    <row r="26" ht="18" spans="1:2">
      <c r="A26" s="7">
        <v>6</v>
      </c>
      <c r="B26" s="192" t="s">
        <v>24</v>
      </c>
    </row>
    <row r="27" customFormat="1" ht="18" spans="1:2">
      <c r="A27" s="7">
        <v>7</v>
      </c>
      <c r="B27" s="186" t="s">
        <v>25</v>
      </c>
    </row>
    <row r="28" spans="1:2">
      <c r="A28" s="7"/>
      <c r="B28" s="186"/>
    </row>
    <row r="29" ht="24" spans="1:2">
      <c r="A29" s="184"/>
      <c r="B29" s="185" t="s">
        <v>26</v>
      </c>
    </row>
    <row r="30" ht="18" spans="1:2">
      <c r="A30" s="7">
        <v>1</v>
      </c>
      <c r="B30" s="193" t="s">
        <v>27</v>
      </c>
    </row>
    <row r="31" ht="18" spans="1:2">
      <c r="A31" s="7">
        <v>2</v>
      </c>
      <c r="B31" s="186" t="s">
        <v>28</v>
      </c>
    </row>
    <row r="32" ht="18" spans="1:2">
      <c r="A32" s="7">
        <v>3</v>
      </c>
      <c r="B32" s="186" t="s">
        <v>29</v>
      </c>
    </row>
    <row r="33" ht="36" spans="1:2">
      <c r="A33" s="7">
        <v>4</v>
      </c>
      <c r="B33" s="186" t="s">
        <v>30</v>
      </c>
    </row>
    <row r="34" ht="18" spans="1:2">
      <c r="A34" s="7">
        <v>5</v>
      </c>
      <c r="B34" s="186" t="s">
        <v>31</v>
      </c>
    </row>
    <row r="35" ht="18" spans="1:2">
      <c r="A35" s="7">
        <v>6</v>
      </c>
      <c r="B35" s="186" t="s">
        <v>32</v>
      </c>
    </row>
    <row r="36" customFormat="1" ht="18" spans="1:2">
      <c r="A36" s="7">
        <v>7</v>
      </c>
      <c r="B36" s="186" t="s">
        <v>33</v>
      </c>
    </row>
    <row r="37" spans="1:2">
      <c r="A37" s="7"/>
      <c r="B37" s="186"/>
    </row>
    <row r="39" spans="1:2">
      <c r="A39" s="194" t="s">
        <v>34</v>
      </c>
      <c r="B39" s="1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125" zoomScaleNormal="125" workbookViewId="0">
      <selection activeCell="E8" sqref="E8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290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201</v>
      </c>
      <c r="B2" s="5" t="s">
        <v>206</v>
      </c>
      <c r="C2" s="5" t="s">
        <v>243</v>
      </c>
      <c r="D2" s="5" t="s">
        <v>204</v>
      </c>
      <c r="E2" s="5" t="s">
        <v>205</v>
      </c>
      <c r="F2" s="4" t="s">
        <v>291</v>
      </c>
      <c r="G2" s="4" t="s">
        <v>227</v>
      </c>
      <c r="H2" s="17" t="s">
        <v>228</v>
      </c>
      <c r="I2" s="20" t="s">
        <v>230</v>
      </c>
    </row>
    <row r="3" s="1" customFormat="1" ht="14.4" spans="1:9">
      <c r="A3" s="4"/>
      <c r="B3" s="6"/>
      <c r="C3" s="6"/>
      <c r="D3" s="6"/>
      <c r="E3" s="6"/>
      <c r="F3" s="4" t="s">
        <v>292</v>
      </c>
      <c r="G3" s="4" t="s">
        <v>231</v>
      </c>
      <c r="H3" s="18"/>
      <c r="I3" s="21"/>
    </row>
    <row r="4" spans="1:9">
      <c r="A4" s="7"/>
      <c r="B4" s="207" t="s">
        <v>247</v>
      </c>
      <c r="C4" s="203" t="s">
        <v>245</v>
      </c>
      <c r="D4" s="208" t="s">
        <v>293</v>
      </c>
      <c r="E4" s="11" t="s">
        <v>56</v>
      </c>
      <c r="F4" s="11">
        <v>0.2</v>
      </c>
      <c r="G4" s="11">
        <v>0.2</v>
      </c>
      <c r="H4" s="11"/>
      <c r="I4" s="11"/>
    </row>
    <row r="5" spans="1:9">
      <c r="A5" s="7"/>
      <c r="B5" s="7"/>
      <c r="C5" s="11"/>
      <c r="D5" s="11"/>
      <c r="E5" s="11"/>
      <c r="F5" s="11"/>
      <c r="G5" s="11"/>
      <c r="H5" s="11"/>
      <c r="I5" s="11"/>
    </row>
    <row r="6" spans="1:9">
      <c r="A6" s="7"/>
      <c r="B6" s="7"/>
      <c r="C6" s="11"/>
      <c r="D6" s="11"/>
      <c r="E6" s="11"/>
      <c r="F6" s="11"/>
      <c r="G6" s="11"/>
      <c r="H6" s="11"/>
      <c r="I6" s="11"/>
    </row>
    <row r="7" spans="1:9">
      <c r="A7" s="7"/>
      <c r="B7" s="7"/>
      <c r="C7" s="11"/>
      <c r="D7" s="11"/>
      <c r="E7" s="11"/>
      <c r="F7" s="11"/>
      <c r="G7" s="11"/>
      <c r="H7" s="11"/>
      <c r="I7" s="11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12" t="s">
        <v>222</v>
      </c>
      <c r="B12" s="13"/>
      <c r="C12" s="13"/>
      <c r="D12" s="14"/>
      <c r="E12" s="19"/>
      <c r="F12" s="12" t="s">
        <v>288</v>
      </c>
      <c r="G12" s="13"/>
      <c r="H12" s="14"/>
      <c r="I12" s="22"/>
    </row>
    <row r="13" spans="1:9">
      <c r="A13" s="15" t="s">
        <v>294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162" t="s">
        <v>35</v>
      </c>
      <c r="C2" s="163"/>
      <c r="D2" s="163"/>
      <c r="E2" s="163"/>
      <c r="F2" s="163"/>
      <c r="G2" s="163"/>
      <c r="H2" s="163"/>
      <c r="I2" s="177"/>
    </row>
    <row r="3" ht="28" customHeight="1" spans="2:9">
      <c r="B3" s="164"/>
      <c r="C3" s="165"/>
      <c r="D3" s="166" t="s">
        <v>36</v>
      </c>
      <c r="E3" s="171"/>
      <c r="F3" s="172" t="s">
        <v>37</v>
      </c>
      <c r="G3" s="173"/>
      <c r="H3" s="166" t="s">
        <v>38</v>
      </c>
      <c r="I3" s="178"/>
    </row>
    <row r="4" ht="28" customHeight="1" spans="2:9">
      <c r="B4" s="164" t="s">
        <v>39</v>
      </c>
      <c r="C4" s="165" t="s">
        <v>40</v>
      </c>
      <c r="D4" s="165" t="s">
        <v>41</v>
      </c>
      <c r="E4" s="165" t="s">
        <v>42</v>
      </c>
      <c r="F4" s="174" t="s">
        <v>41</v>
      </c>
      <c r="G4" s="174" t="s">
        <v>42</v>
      </c>
      <c r="H4" s="165" t="s">
        <v>41</v>
      </c>
      <c r="I4" s="179" t="s">
        <v>42</v>
      </c>
    </row>
    <row r="5" ht="28" customHeight="1" spans="2:9">
      <c r="B5" s="167" t="s">
        <v>43</v>
      </c>
      <c r="C5" s="7">
        <v>13</v>
      </c>
      <c r="D5" s="7">
        <v>0</v>
      </c>
      <c r="E5" s="7">
        <v>1</v>
      </c>
      <c r="F5" s="175">
        <v>0</v>
      </c>
      <c r="G5" s="175">
        <v>1</v>
      </c>
      <c r="H5" s="7">
        <v>1</v>
      </c>
      <c r="I5" s="180">
        <v>2</v>
      </c>
    </row>
    <row r="6" ht="28" customHeight="1" spans="2:9">
      <c r="B6" s="167" t="s">
        <v>44</v>
      </c>
      <c r="C6" s="7">
        <v>20</v>
      </c>
      <c r="D6" s="7">
        <v>0</v>
      </c>
      <c r="E6" s="7">
        <v>1</v>
      </c>
      <c r="F6" s="175">
        <v>1</v>
      </c>
      <c r="G6" s="175">
        <v>2</v>
      </c>
      <c r="H6" s="7">
        <v>2</v>
      </c>
      <c r="I6" s="180">
        <v>3</v>
      </c>
    </row>
    <row r="7" ht="28" customHeight="1" spans="2:9">
      <c r="B7" s="167" t="s">
        <v>45</v>
      </c>
      <c r="C7" s="7">
        <v>32</v>
      </c>
      <c r="D7" s="7">
        <v>0</v>
      </c>
      <c r="E7" s="7">
        <v>1</v>
      </c>
      <c r="F7" s="175">
        <v>2</v>
      </c>
      <c r="G7" s="175">
        <v>3</v>
      </c>
      <c r="H7" s="7">
        <v>3</v>
      </c>
      <c r="I7" s="180">
        <v>4</v>
      </c>
    </row>
    <row r="8" ht="28" customHeight="1" spans="2:9">
      <c r="B8" s="167" t="s">
        <v>46</v>
      </c>
      <c r="C8" s="7">
        <v>50</v>
      </c>
      <c r="D8" s="7">
        <v>1</v>
      </c>
      <c r="E8" s="7">
        <v>2</v>
      </c>
      <c r="F8" s="175">
        <v>3</v>
      </c>
      <c r="G8" s="175">
        <v>4</v>
      </c>
      <c r="H8" s="7">
        <v>5</v>
      </c>
      <c r="I8" s="180">
        <v>6</v>
      </c>
    </row>
    <row r="9" ht="28" customHeight="1" spans="2:9">
      <c r="B9" s="167" t="s">
        <v>47</v>
      </c>
      <c r="C9" s="7">
        <v>80</v>
      </c>
      <c r="D9" s="7">
        <v>2</v>
      </c>
      <c r="E9" s="7">
        <v>3</v>
      </c>
      <c r="F9" s="175">
        <v>5</v>
      </c>
      <c r="G9" s="175">
        <v>6</v>
      </c>
      <c r="H9" s="7">
        <v>7</v>
      </c>
      <c r="I9" s="180">
        <v>8</v>
      </c>
    </row>
    <row r="10" ht="28" customHeight="1" spans="2:9">
      <c r="B10" s="167" t="s">
        <v>48</v>
      </c>
      <c r="C10" s="7">
        <v>125</v>
      </c>
      <c r="D10" s="7">
        <v>3</v>
      </c>
      <c r="E10" s="7">
        <v>4</v>
      </c>
      <c r="F10" s="175">
        <v>7</v>
      </c>
      <c r="G10" s="175">
        <v>8</v>
      </c>
      <c r="H10" s="7">
        <v>10</v>
      </c>
      <c r="I10" s="180">
        <v>11</v>
      </c>
    </row>
    <row r="11" ht="28" customHeight="1" spans="2:9">
      <c r="B11" s="167" t="s">
        <v>49</v>
      </c>
      <c r="C11" s="7">
        <v>200</v>
      </c>
      <c r="D11" s="7">
        <v>5</v>
      </c>
      <c r="E11" s="7">
        <v>6</v>
      </c>
      <c r="F11" s="175">
        <v>10</v>
      </c>
      <c r="G11" s="175">
        <v>11</v>
      </c>
      <c r="H11" s="7">
        <v>14</v>
      </c>
      <c r="I11" s="180">
        <v>15</v>
      </c>
    </row>
    <row r="12" ht="28" customHeight="1" spans="2:9">
      <c r="B12" s="168" t="s">
        <v>50</v>
      </c>
      <c r="C12" s="169">
        <v>315</v>
      </c>
      <c r="D12" s="169">
        <v>7</v>
      </c>
      <c r="E12" s="169">
        <v>8</v>
      </c>
      <c r="F12" s="176">
        <v>14</v>
      </c>
      <c r="G12" s="176">
        <v>15</v>
      </c>
      <c r="H12" s="169">
        <v>21</v>
      </c>
      <c r="I12" s="181">
        <v>22</v>
      </c>
    </row>
    <row r="14" spans="2:4">
      <c r="B14" s="170" t="s">
        <v>51</v>
      </c>
      <c r="C14" s="170"/>
      <c r="D14" s="1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8" workbookViewId="0">
      <selection activeCell="L32" sqref="L32"/>
    </sheetView>
  </sheetViews>
  <sheetFormatPr defaultColWidth="10.1696428571429" defaultRowHeight="17.6"/>
  <cols>
    <col min="1" max="1" width="9.66964285714286" style="87" customWidth="1"/>
    <col min="2" max="2" width="11.1696428571429" style="87" customWidth="1"/>
    <col min="3" max="3" width="9.16964285714286" style="87" customWidth="1"/>
    <col min="4" max="4" width="9.5" style="87" customWidth="1"/>
    <col min="5" max="5" width="9.16964285714286" style="87" customWidth="1"/>
    <col min="6" max="6" width="10.3303571428571" style="87" customWidth="1"/>
    <col min="7" max="7" width="9.5" style="87" customWidth="1"/>
    <col min="8" max="8" width="9.16964285714286" style="87" customWidth="1"/>
    <col min="9" max="9" width="8.16964285714286" style="87" customWidth="1"/>
    <col min="10" max="10" width="10.5" style="87" customWidth="1"/>
    <col min="11" max="11" width="12.1696428571429" style="87" customWidth="1"/>
    <col min="12" max="16384" width="10.1696428571429" style="87"/>
  </cols>
  <sheetData>
    <row r="1" ht="29.55" spans="1:11">
      <c r="A1" s="88" t="s">
        <v>52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53</v>
      </c>
      <c r="B2" s="90" t="s">
        <v>54</v>
      </c>
      <c r="C2" s="90"/>
      <c r="D2" s="91" t="s">
        <v>55</v>
      </c>
      <c r="E2" s="133" t="s">
        <v>56</v>
      </c>
      <c r="F2" s="105" t="s">
        <v>57</v>
      </c>
      <c r="G2" s="134" t="s">
        <v>58</v>
      </c>
      <c r="H2" s="134"/>
      <c r="I2" s="113" t="s">
        <v>59</v>
      </c>
      <c r="J2" s="134" t="s">
        <v>60</v>
      </c>
      <c r="K2" s="146"/>
    </row>
    <row r="3" spans="1:11">
      <c r="A3" s="92" t="s">
        <v>61</v>
      </c>
      <c r="B3" s="93">
        <v>4285</v>
      </c>
      <c r="C3" s="93"/>
      <c r="D3" s="94" t="s">
        <v>62</v>
      </c>
      <c r="E3" s="135">
        <v>44900</v>
      </c>
      <c r="F3" s="136"/>
      <c r="G3" s="136"/>
      <c r="H3" s="131" t="s">
        <v>63</v>
      </c>
      <c r="I3" s="131"/>
      <c r="J3" s="131"/>
      <c r="K3" s="147"/>
    </row>
    <row r="4" spans="1:11">
      <c r="A4" s="95" t="s">
        <v>64</v>
      </c>
      <c r="B4" s="96">
        <v>2</v>
      </c>
      <c r="C4" s="97">
        <v>5</v>
      </c>
      <c r="D4" s="98" t="s">
        <v>65</v>
      </c>
      <c r="E4" s="136" t="s">
        <v>66</v>
      </c>
      <c r="F4" s="136"/>
      <c r="G4" s="136"/>
      <c r="H4" s="98" t="s">
        <v>67</v>
      </c>
      <c r="I4" s="98"/>
      <c r="J4" s="106" t="s">
        <v>68</v>
      </c>
      <c r="K4" s="148" t="s">
        <v>69</v>
      </c>
    </row>
    <row r="5" spans="1:11">
      <c r="A5" s="95" t="s">
        <v>70</v>
      </c>
      <c r="B5" s="93">
        <v>1</v>
      </c>
      <c r="C5" s="93"/>
      <c r="D5" s="94" t="s">
        <v>71</v>
      </c>
      <c r="E5" s="94" t="s">
        <v>72</v>
      </c>
      <c r="F5" s="94" t="s">
        <v>73</v>
      </c>
      <c r="G5" s="94" t="s">
        <v>74</v>
      </c>
      <c r="H5" s="98" t="s">
        <v>75</v>
      </c>
      <c r="I5" s="98"/>
      <c r="J5" s="106" t="s">
        <v>68</v>
      </c>
      <c r="K5" s="148" t="s">
        <v>69</v>
      </c>
    </row>
    <row r="6" ht="18.35" spans="1:11">
      <c r="A6" s="99" t="s">
        <v>76</v>
      </c>
      <c r="B6" s="100">
        <v>125</v>
      </c>
      <c r="C6" s="100"/>
      <c r="D6" s="101" t="s">
        <v>77</v>
      </c>
      <c r="E6" s="111"/>
      <c r="F6" s="110">
        <v>2480</v>
      </c>
      <c r="G6" s="101"/>
      <c r="H6" s="137" t="s">
        <v>78</v>
      </c>
      <c r="I6" s="137"/>
      <c r="J6" s="110" t="s">
        <v>68</v>
      </c>
      <c r="K6" s="149" t="s">
        <v>69</v>
      </c>
    </row>
    <row r="7" ht="18.35" spans="1:11">
      <c r="A7" s="102"/>
      <c r="B7" s="103"/>
      <c r="C7" s="103"/>
      <c r="D7" s="102"/>
      <c r="E7" s="103"/>
      <c r="F7" s="138"/>
      <c r="G7" s="102"/>
      <c r="H7" s="138"/>
      <c r="I7" s="103"/>
      <c r="J7" s="103"/>
      <c r="K7" s="103"/>
    </row>
    <row r="8" spans="1:11">
      <c r="A8" s="104" t="s">
        <v>79</v>
      </c>
      <c r="B8" s="105" t="s">
        <v>80</v>
      </c>
      <c r="C8" s="105" t="s">
        <v>81</v>
      </c>
      <c r="D8" s="105" t="s">
        <v>82</v>
      </c>
      <c r="E8" s="105" t="s">
        <v>83</v>
      </c>
      <c r="F8" s="105" t="s">
        <v>84</v>
      </c>
      <c r="G8" s="139" t="s">
        <v>85</v>
      </c>
      <c r="H8" s="123"/>
      <c r="I8" s="123"/>
      <c r="J8" s="123"/>
      <c r="K8" s="150"/>
    </row>
    <row r="9" spans="1:11">
      <c r="A9" s="95" t="s">
        <v>86</v>
      </c>
      <c r="B9" s="98"/>
      <c r="C9" s="106" t="s">
        <v>68</v>
      </c>
      <c r="D9" s="106" t="s">
        <v>69</v>
      </c>
      <c r="E9" s="94" t="s">
        <v>87</v>
      </c>
      <c r="F9" s="109" t="s">
        <v>88</v>
      </c>
      <c r="G9" s="140"/>
      <c r="H9" s="141"/>
      <c r="I9" s="141"/>
      <c r="J9" s="141"/>
      <c r="K9" s="151"/>
    </row>
    <row r="10" spans="1:11">
      <c r="A10" s="95" t="s">
        <v>89</v>
      </c>
      <c r="B10" s="98"/>
      <c r="C10" s="106" t="s">
        <v>68</v>
      </c>
      <c r="D10" s="106" t="s">
        <v>69</v>
      </c>
      <c r="E10" s="94" t="s">
        <v>90</v>
      </c>
      <c r="F10" s="109" t="s">
        <v>91</v>
      </c>
      <c r="G10" s="140" t="s">
        <v>92</v>
      </c>
      <c r="H10" s="141"/>
      <c r="I10" s="141"/>
      <c r="J10" s="141"/>
      <c r="K10" s="151"/>
    </row>
    <row r="11" spans="1:11">
      <c r="A11" s="107" t="s">
        <v>93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52"/>
    </row>
    <row r="12" spans="1:11">
      <c r="A12" s="92" t="s">
        <v>94</v>
      </c>
      <c r="B12" s="106" t="s">
        <v>95</v>
      </c>
      <c r="C12" s="106" t="s">
        <v>96</v>
      </c>
      <c r="D12" s="109"/>
      <c r="E12" s="94" t="s">
        <v>97</v>
      </c>
      <c r="F12" s="106" t="s">
        <v>95</v>
      </c>
      <c r="G12" s="106" t="s">
        <v>96</v>
      </c>
      <c r="H12" s="106"/>
      <c r="I12" s="94" t="s">
        <v>98</v>
      </c>
      <c r="J12" s="106" t="s">
        <v>95</v>
      </c>
      <c r="K12" s="148" t="s">
        <v>96</v>
      </c>
    </row>
    <row r="13" spans="1:11">
      <c r="A13" s="92" t="s">
        <v>99</v>
      </c>
      <c r="B13" s="106" t="s">
        <v>95</v>
      </c>
      <c r="C13" s="106" t="s">
        <v>96</v>
      </c>
      <c r="D13" s="109"/>
      <c r="E13" s="94" t="s">
        <v>100</v>
      </c>
      <c r="F13" s="106" t="s">
        <v>95</v>
      </c>
      <c r="G13" s="106" t="s">
        <v>96</v>
      </c>
      <c r="H13" s="106"/>
      <c r="I13" s="94" t="s">
        <v>101</v>
      </c>
      <c r="J13" s="106" t="s">
        <v>95</v>
      </c>
      <c r="K13" s="148" t="s">
        <v>96</v>
      </c>
    </row>
    <row r="14" ht="18.35" spans="1:11">
      <c r="A14" s="99" t="s">
        <v>102</v>
      </c>
      <c r="B14" s="110" t="s">
        <v>95</v>
      </c>
      <c r="C14" s="110" t="s">
        <v>96</v>
      </c>
      <c r="D14" s="111"/>
      <c r="E14" s="101" t="s">
        <v>103</v>
      </c>
      <c r="F14" s="110" t="s">
        <v>95</v>
      </c>
      <c r="G14" s="110" t="s">
        <v>96</v>
      </c>
      <c r="H14" s="110"/>
      <c r="I14" s="101" t="s">
        <v>104</v>
      </c>
      <c r="J14" s="110" t="s">
        <v>95</v>
      </c>
      <c r="K14" s="149" t="s">
        <v>96</v>
      </c>
    </row>
    <row r="15" ht="18.35" spans="1:11">
      <c r="A15" s="102"/>
      <c r="B15" s="112"/>
      <c r="C15" s="112"/>
      <c r="D15" s="103"/>
      <c r="E15" s="102"/>
      <c r="F15" s="112"/>
      <c r="G15" s="112"/>
      <c r="H15" s="112"/>
      <c r="I15" s="102"/>
      <c r="J15" s="112"/>
      <c r="K15" s="112"/>
    </row>
    <row r="16" s="85" customFormat="1" spans="1:11">
      <c r="A16" s="89" t="s">
        <v>105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53"/>
    </row>
    <row r="17" spans="1:11">
      <c r="A17" s="95" t="s">
        <v>106</v>
      </c>
      <c r="B17" s="98"/>
      <c r="C17" s="98"/>
      <c r="D17" s="98"/>
      <c r="E17" s="98"/>
      <c r="F17" s="98"/>
      <c r="G17" s="98"/>
      <c r="H17" s="98"/>
      <c r="I17" s="98"/>
      <c r="J17" s="98"/>
      <c r="K17" s="154"/>
    </row>
    <row r="18" spans="1:11">
      <c r="A18" s="95" t="s">
        <v>107</v>
      </c>
      <c r="B18" s="98"/>
      <c r="C18" s="98"/>
      <c r="D18" s="98"/>
      <c r="E18" s="98"/>
      <c r="F18" s="98"/>
      <c r="G18" s="98"/>
      <c r="H18" s="98"/>
      <c r="I18" s="98"/>
      <c r="J18" s="98"/>
      <c r="K18" s="154"/>
    </row>
    <row r="19" spans="1:11">
      <c r="A19" s="114" t="s">
        <v>108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48"/>
    </row>
    <row r="20" spans="1:11">
      <c r="A20" s="115" t="s">
        <v>109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55"/>
    </row>
    <row r="21" spans="1:11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55"/>
    </row>
    <row r="22" spans="1:11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55"/>
    </row>
    <row r="23" spans="1:11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56"/>
    </row>
    <row r="24" spans="1:11">
      <c r="A24" s="95" t="s">
        <v>110</v>
      </c>
      <c r="B24" s="98"/>
      <c r="C24" s="106" t="s">
        <v>68</v>
      </c>
      <c r="D24" s="106" t="s">
        <v>69</v>
      </c>
      <c r="E24" s="131"/>
      <c r="F24" s="131"/>
      <c r="G24" s="131"/>
      <c r="H24" s="131"/>
      <c r="I24" s="131"/>
      <c r="J24" s="131"/>
      <c r="K24" s="147"/>
    </row>
    <row r="25" ht="18.35" spans="1:11">
      <c r="A25" s="119" t="s">
        <v>111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57"/>
    </row>
    <row r="26" ht="18.35" spans="1:1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>
      <c r="A27" s="122" t="s">
        <v>112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50"/>
    </row>
    <row r="28" spans="1:11">
      <c r="A28" s="124" t="s">
        <v>113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58"/>
    </row>
    <row r="29" spans="1:11">
      <c r="A29" s="124" t="s">
        <v>114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58"/>
    </row>
    <row r="30" spans="1:11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58"/>
    </row>
    <row r="31" spans="1:11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58"/>
    </row>
    <row r="32" spans="1:11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58"/>
    </row>
    <row r="33" ht="23" customHeight="1" spans="1:11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58"/>
    </row>
    <row r="34" ht="23" customHeight="1" spans="1:11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55"/>
    </row>
    <row r="35" ht="23" customHeight="1" spans="1:11">
      <c r="A35" s="126"/>
      <c r="B35" s="116"/>
      <c r="C35" s="116"/>
      <c r="D35" s="116"/>
      <c r="E35" s="116"/>
      <c r="F35" s="116"/>
      <c r="G35" s="116"/>
      <c r="H35" s="116"/>
      <c r="I35" s="116"/>
      <c r="J35" s="116"/>
      <c r="K35" s="155"/>
    </row>
    <row r="36" ht="23" customHeight="1" spans="1:11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59"/>
    </row>
    <row r="37" ht="18.75" customHeight="1" spans="1:11">
      <c r="A37" s="129" t="s">
        <v>115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60"/>
    </row>
    <row r="38" s="86" customFormat="1" ht="18.75" customHeight="1" spans="1:11">
      <c r="A38" s="95" t="s">
        <v>116</v>
      </c>
      <c r="B38" s="98"/>
      <c r="C38" s="98"/>
      <c r="D38" s="131" t="s">
        <v>117</v>
      </c>
      <c r="E38" s="131"/>
      <c r="F38" s="142" t="s">
        <v>118</v>
      </c>
      <c r="G38" s="143"/>
      <c r="H38" s="98" t="s">
        <v>119</v>
      </c>
      <c r="I38" s="98"/>
      <c r="J38" s="98" t="s">
        <v>120</v>
      </c>
      <c r="K38" s="154"/>
    </row>
    <row r="39" ht="18.75" customHeight="1" spans="1:13">
      <c r="A39" s="95" t="s">
        <v>121</v>
      </c>
      <c r="B39" s="98" t="s">
        <v>122</v>
      </c>
      <c r="C39" s="98"/>
      <c r="D39" s="98"/>
      <c r="E39" s="98"/>
      <c r="F39" s="98"/>
      <c r="G39" s="98"/>
      <c r="H39" s="98"/>
      <c r="I39" s="98"/>
      <c r="J39" s="98"/>
      <c r="K39" s="154"/>
      <c r="M39" s="86"/>
    </row>
    <row r="40" ht="31" customHeight="1" spans="1:11">
      <c r="A40" s="95" t="s">
        <v>123</v>
      </c>
      <c r="B40" s="98"/>
      <c r="C40" s="98"/>
      <c r="D40" s="98"/>
      <c r="E40" s="98"/>
      <c r="F40" s="98"/>
      <c r="G40" s="98"/>
      <c r="H40" s="98"/>
      <c r="I40" s="98"/>
      <c r="J40" s="98"/>
      <c r="K40" s="154"/>
    </row>
    <row r="41" ht="18.75" customHeight="1" spans="1:11">
      <c r="A41" s="95"/>
      <c r="B41" s="98"/>
      <c r="C41" s="98"/>
      <c r="D41" s="98"/>
      <c r="E41" s="98"/>
      <c r="F41" s="98"/>
      <c r="G41" s="98"/>
      <c r="H41" s="98"/>
      <c r="I41" s="98"/>
      <c r="J41" s="98"/>
      <c r="K41" s="154"/>
    </row>
    <row r="42" ht="32" customHeight="1" spans="1:11">
      <c r="A42" s="99" t="s">
        <v>124</v>
      </c>
      <c r="B42" s="132" t="s">
        <v>125</v>
      </c>
      <c r="C42" s="132"/>
      <c r="D42" s="101" t="s">
        <v>126</v>
      </c>
      <c r="E42" s="111" t="s">
        <v>127</v>
      </c>
      <c r="F42" s="101" t="s">
        <v>128</v>
      </c>
      <c r="G42" s="144">
        <v>44969</v>
      </c>
      <c r="H42" s="145" t="s">
        <v>129</v>
      </c>
      <c r="I42" s="145"/>
      <c r="J42" s="132" t="s">
        <v>130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I7" sqref="I7"/>
    </sheetView>
  </sheetViews>
  <sheetFormatPr defaultColWidth="9" defaultRowHeight="26" customHeight="1"/>
  <cols>
    <col min="1" max="1" width="17.1696428571429" style="57" customWidth="1"/>
    <col min="2" max="6" width="9.33035714285714" style="57" customWidth="1"/>
    <col min="7" max="7" width="1.33035714285714" style="57" customWidth="1"/>
    <col min="8" max="8" width="17" style="57" customWidth="1"/>
    <col min="9" max="9" width="18.5" style="57" customWidth="1"/>
    <col min="10" max="10" width="16.6696428571429" style="57" customWidth="1"/>
    <col min="11" max="11" width="14.1696428571429" style="57" customWidth="1"/>
    <col min="12" max="12" width="16.3303571428571" style="57" customWidth="1"/>
    <col min="13" max="16384" width="9" style="57"/>
  </cols>
  <sheetData>
    <row r="1" ht="30" customHeight="1" spans="1:12">
      <c r="A1" s="58" t="s">
        <v>131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ht="29" customHeight="1" spans="1:12">
      <c r="A2" s="60" t="s">
        <v>55</v>
      </c>
      <c r="B2" s="61" t="s">
        <v>56</v>
      </c>
      <c r="C2" s="61"/>
      <c r="D2" s="62" t="s">
        <v>132</v>
      </c>
      <c r="E2" s="61" t="s">
        <v>58</v>
      </c>
      <c r="F2" s="61"/>
      <c r="G2" s="75"/>
      <c r="H2" s="61" t="s">
        <v>58</v>
      </c>
      <c r="I2" s="61"/>
      <c r="J2" s="61"/>
      <c r="K2" s="61"/>
      <c r="L2" s="83"/>
    </row>
    <row r="3" ht="29" customHeight="1" spans="1:12">
      <c r="A3" s="63" t="s">
        <v>133</v>
      </c>
      <c r="B3" s="64" t="s">
        <v>134</v>
      </c>
      <c r="C3" s="64"/>
      <c r="D3" s="64"/>
      <c r="E3" s="64"/>
      <c r="F3" s="64"/>
      <c r="G3" s="76"/>
      <c r="H3" s="77"/>
      <c r="I3" s="77"/>
      <c r="J3" s="77"/>
      <c r="K3" s="77"/>
      <c r="L3" s="84"/>
    </row>
    <row r="4" ht="29" customHeight="1" spans="1:12">
      <c r="A4" s="63"/>
      <c r="B4" s="65" t="s">
        <v>135</v>
      </c>
      <c r="C4" s="65" t="s">
        <v>136</v>
      </c>
      <c r="D4" s="66" t="s">
        <v>137</v>
      </c>
      <c r="E4" s="65" t="s">
        <v>138</v>
      </c>
      <c r="F4" s="65" t="s">
        <v>139</v>
      </c>
      <c r="G4" s="76"/>
      <c r="H4" s="65" t="s">
        <v>140</v>
      </c>
      <c r="I4" s="66" t="s">
        <v>141</v>
      </c>
      <c r="J4" s="65" t="s">
        <v>142</v>
      </c>
      <c r="K4" s="65" t="s">
        <v>143</v>
      </c>
      <c r="L4" s="65" t="s">
        <v>144</v>
      </c>
    </row>
    <row r="5" ht="29" customHeight="1" spans="1:12">
      <c r="A5" s="63"/>
      <c r="B5" s="65" t="s">
        <v>145</v>
      </c>
      <c r="C5" s="65" t="s">
        <v>146</v>
      </c>
      <c r="D5" s="67" t="s">
        <v>147</v>
      </c>
      <c r="E5" s="65" t="s">
        <v>148</v>
      </c>
      <c r="F5" s="65" t="s">
        <v>149</v>
      </c>
      <c r="G5" s="76"/>
      <c r="H5" s="65" t="s">
        <v>146</v>
      </c>
      <c r="I5" s="67" t="s">
        <v>147</v>
      </c>
      <c r="J5" s="65" t="s">
        <v>148</v>
      </c>
      <c r="K5" s="65" t="s">
        <v>149</v>
      </c>
      <c r="L5" s="65" t="s">
        <v>150</v>
      </c>
    </row>
    <row r="6" ht="29" customHeight="1" spans="1:12">
      <c r="A6" s="68" t="s">
        <v>151</v>
      </c>
      <c r="B6" s="68">
        <f>C6-2.1</f>
        <v>97.9</v>
      </c>
      <c r="C6" s="69">
        <v>100</v>
      </c>
      <c r="D6" s="68">
        <f>C6+2.1</f>
        <v>102.1</v>
      </c>
      <c r="E6" s="68">
        <f>D6+2.1</f>
        <v>104.2</v>
      </c>
      <c r="F6" s="68">
        <f>E6+2.1</f>
        <v>106.3</v>
      </c>
      <c r="G6" s="76"/>
      <c r="H6" s="78" t="s">
        <v>152</v>
      </c>
      <c r="I6" s="78" t="s">
        <v>153</v>
      </c>
      <c r="J6" s="78" t="s">
        <v>154</v>
      </c>
      <c r="K6" s="78" t="s">
        <v>155</v>
      </c>
      <c r="L6" s="78" t="s">
        <v>156</v>
      </c>
    </row>
    <row r="7" ht="29" customHeight="1" spans="1:12">
      <c r="A7" s="68" t="s">
        <v>157</v>
      </c>
      <c r="B7" s="68">
        <f>C7-1.5</f>
        <v>70.5</v>
      </c>
      <c r="C7" s="69">
        <v>72</v>
      </c>
      <c r="D7" s="68">
        <f>C7+1.5</f>
        <v>73.5</v>
      </c>
      <c r="E7" s="68">
        <f>D7+1.5</f>
        <v>75</v>
      </c>
      <c r="F7" s="68">
        <f>E7+1.5</f>
        <v>76.5</v>
      </c>
      <c r="G7" s="76"/>
      <c r="H7" s="78" t="s">
        <v>158</v>
      </c>
      <c r="I7" s="78" t="s">
        <v>159</v>
      </c>
      <c r="J7" s="78" t="s">
        <v>160</v>
      </c>
      <c r="K7" s="78" t="s">
        <v>161</v>
      </c>
      <c r="L7" s="78" t="s">
        <v>160</v>
      </c>
    </row>
    <row r="8" ht="29" customHeight="1" spans="1:12">
      <c r="A8" s="68" t="s">
        <v>162</v>
      </c>
      <c r="B8" s="68">
        <f>C8-4</f>
        <v>72</v>
      </c>
      <c r="C8" s="70">
        <v>76</v>
      </c>
      <c r="D8" s="68">
        <f t="shared" ref="D8:D10" si="0">C8+4</f>
        <v>80</v>
      </c>
      <c r="E8" s="68">
        <f>D8+5</f>
        <v>85</v>
      </c>
      <c r="F8" s="79">
        <f>E8+6</f>
        <v>91</v>
      </c>
      <c r="G8" s="76"/>
      <c r="H8" s="80" t="s">
        <v>163</v>
      </c>
      <c r="I8" s="80" t="s">
        <v>153</v>
      </c>
      <c r="J8" s="80" t="s">
        <v>164</v>
      </c>
      <c r="K8" s="80" t="s">
        <v>165</v>
      </c>
      <c r="L8" s="80" t="s">
        <v>159</v>
      </c>
    </row>
    <row r="9" ht="29" customHeight="1" spans="1:12">
      <c r="A9" s="68" t="s">
        <v>166</v>
      </c>
      <c r="B9" s="68">
        <f>C9-4</f>
        <v>81</v>
      </c>
      <c r="C9" s="70">
        <v>85</v>
      </c>
      <c r="D9" s="68">
        <f t="shared" si="0"/>
        <v>89</v>
      </c>
      <c r="E9" s="68">
        <f>D9+5</f>
        <v>94</v>
      </c>
      <c r="F9" s="79">
        <f>E9+6</f>
        <v>100</v>
      </c>
      <c r="G9" s="76"/>
      <c r="H9" s="78" t="s">
        <v>167</v>
      </c>
      <c r="I9" s="78" t="s">
        <v>159</v>
      </c>
      <c r="J9" s="78" t="s">
        <v>168</v>
      </c>
      <c r="K9" s="78">
        <v>-0.2</v>
      </c>
      <c r="L9" s="78" t="s">
        <v>168</v>
      </c>
    </row>
    <row r="10" ht="29" customHeight="1" spans="1:12">
      <c r="A10" s="68" t="s">
        <v>169</v>
      </c>
      <c r="B10" s="68">
        <f>C10-3.6</f>
        <v>92.4</v>
      </c>
      <c r="C10" s="69">
        <v>96</v>
      </c>
      <c r="D10" s="68">
        <f t="shared" si="0"/>
        <v>100</v>
      </c>
      <c r="E10" s="68">
        <f>D10+4</f>
        <v>104</v>
      </c>
      <c r="F10" s="79">
        <f>E10+4</f>
        <v>108</v>
      </c>
      <c r="G10" s="76"/>
      <c r="H10" s="78" t="s">
        <v>170</v>
      </c>
      <c r="I10" s="78" t="s">
        <v>171</v>
      </c>
      <c r="J10" s="78" t="s">
        <v>172</v>
      </c>
      <c r="K10" s="78" t="s">
        <v>173</v>
      </c>
      <c r="L10" s="78" t="s">
        <v>174</v>
      </c>
    </row>
    <row r="11" ht="29" customHeight="1" spans="1:12">
      <c r="A11" s="68" t="s">
        <v>175</v>
      </c>
      <c r="B11" s="68">
        <f>C11-1.15</f>
        <v>27.85</v>
      </c>
      <c r="C11" s="69">
        <v>29</v>
      </c>
      <c r="D11" s="68">
        <f>C11+1.3</f>
        <v>30.3</v>
      </c>
      <c r="E11" s="68">
        <f>D11+1.3</f>
        <v>31.6</v>
      </c>
      <c r="F11" s="68">
        <f>E11+1.3</f>
        <v>32.9</v>
      </c>
      <c r="G11" s="76"/>
      <c r="H11" s="78" t="s">
        <v>176</v>
      </c>
      <c r="I11" s="78" t="s">
        <v>177</v>
      </c>
      <c r="J11" s="78" t="s">
        <v>178</v>
      </c>
      <c r="K11" s="78">
        <v>0.8</v>
      </c>
      <c r="L11" s="78" t="s">
        <v>178</v>
      </c>
    </row>
    <row r="12" ht="29" customHeight="1" spans="1:12">
      <c r="A12" s="68" t="s">
        <v>179</v>
      </c>
      <c r="B12" s="68">
        <f>C12-0.7</f>
        <v>20.3</v>
      </c>
      <c r="C12" s="69">
        <v>21</v>
      </c>
      <c r="D12" s="68">
        <f>C12+0.7</f>
        <v>21.7</v>
      </c>
      <c r="E12" s="68">
        <f>D12+0.7</f>
        <v>22.4</v>
      </c>
      <c r="F12" s="79">
        <f>E12+0.9</f>
        <v>23.3</v>
      </c>
      <c r="G12" s="76"/>
      <c r="H12" s="78" t="s">
        <v>152</v>
      </c>
      <c r="I12" s="78" t="s">
        <v>180</v>
      </c>
      <c r="J12" s="78" t="s">
        <v>170</v>
      </c>
      <c r="K12" s="78" t="s">
        <v>181</v>
      </c>
      <c r="L12" s="78" t="s">
        <v>170</v>
      </c>
    </row>
    <row r="13" ht="29" customHeight="1" spans="1:12">
      <c r="A13" s="68" t="s">
        <v>182</v>
      </c>
      <c r="B13" s="68">
        <f>C13-0.5</f>
        <v>16.5</v>
      </c>
      <c r="C13" s="69">
        <v>17</v>
      </c>
      <c r="D13" s="68">
        <f>C13+0.5</f>
        <v>17.5</v>
      </c>
      <c r="E13" s="68">
        <f>D13+0.5</f>
        <v>18</v>
      </c>
      <c r="F13" s="79">
        <f>E13+0.7</f>
        <v>18.7</v>
      </c>
      <c r="G13" s="76"/>
      <c r="H13" s="78" t="s">
        <v>183</v>
      </c>
      <c r="I13" s="78" t="s">
        <v>184</v>
      </c>
      <c r="J13" s="78" t="s">
        <v>185</v>
      </c>
      <c r="K13" s="78">
        <v>1.8</v>
      </c>
      <c r="L13" s="78" t="s">
        <v>185</v>
      </c>
    </row>
    <row r="14" ht="29" customHeight="1" spans="1:12">
      <c r="A14" s="68" t="s">
        <v>186</v>
      </c>
      <c r="B14" s="68">
        <f>C14-0.6</f>
        <v>27.9</v>
      </c>
      <c r="C14" s="69">
        <v>28.5</v>
      </c>
      <c r="D14" s="68">
        <f>C14+0.6</f>
        <v>29.1</v>
      </c>
      <c r="E14" s="68">
        <f>D14+0.7</f>
        <v>29.8</v>
      </c>
      <c r="F14" s="79">
        <f>E14+0.6</f>
        <v>30.4</v>
      </c>
      <c r="G14" s="76"/>
      <c r="H14" s="78" t="s">
        <v>187</v>
      </c>
      <c r="I14" s="78" t="s">
        <v>188</v>
      </c>
      <c r="J14" s="78" t="s">
        <v>177</v>
      </c>
      <c r="K14" s="78" t="s">
        <v>177</v>
      </c>
      <c r="L14" s="78" t="s">
        <v>177</v>
      </c>
    </row>
    <row r="15" ht="29" customHeight="1" spans="1:12">
      <c r="A15" s="68" t="s">
        <v>189</v>
      </c>
      <c r="B15" s="68">
        <f>C15-0.9</f>
        <v>37.1</v>
      </c>
      <c r="C15" s="69">
        <v>38</v>
      </c>
      <c r="D15" s="68">
        <f>C15+1.1</f>
        <v>39.1</v>
      </c>
      <c r="E15" s="68">
        <f>D15+1.1</f>
        <v>40.2</v>
      </c>
      <c r="F15" s="79">
        <f>E15+1.1</f>
        <v>41.3</v>
      </c>
      <c r="G15" s="76"/>
      <c r="H15" s="78" t="s">
        <v>190</v>
      </c>
      <c r="I15" s="78" t="s">
        <v>191</v>
      </c>
      <c r="J15" s="78" t="s">
        <v>192</v>
      </c>
      <c r="K15" s="78" t="s">
        <v>177</v>
      </c>
      <c r="L15" s="78" t="s">
        <v>193</v>
      </c>
    </row>
    <row r="16" ht="29" customHeight="1" spans="1:12">
      <c r="A16" s="71" t="s">
        <v>194</v>
      </c>
      <c r="B16" s="71">
        <f>C16-0.5</f>
        <v>13.5</v>
      </c>
      <c r="C16" s="72">
        <v>14</v>
      </c>
      <c r="D16" s="71">
        <f>C16</f>
        <v>14</v>
      </c>
      <c r="E16" s="71">
        <f>D16+1.5</f>
        <v>15.5</v>
      </c>
      <c r="F16" s="81">
        <f>E16+0</f>
        <v>15.5</v>
      </c>
      <c r="G16" s="76"/>
      <c r="H16" s="78" t="s">
        <v>177</v>
      </c>
      <c r="I16" s="78" t="s">
        <v>195</v>
      </c>
      <c r="J16" s="78" t="s">
        <v>177</v>
      </c>
      <c r="K16" s="78" t="s">
        <v>196</v>
      </c>
      <c r="L16" s="78" t="s">
        <v>177</v>
      </c>
    </row>
    <row r="17" ht="17.6" spans="1:12">
      <c r="A17" s="73" t="s">
        <v>121</v>
      </c>
      <c r="D17" s="74"/>
      <c r="E17" s="74"/>
      <c r="F17" s="74"/>
      <c r="G17" s="74"/>
      <c r="H17" s="74"/>
      <c r="I17" s="74"/>
      <c r="J17" s="74"/>
      <c r="K17" s="74"/>
      <c r="L17" s="74"/>
    </row>
    <row r="18" ht="17.6" spans="1:12">
      <c r="A18" s="57" t="s">
        <v>197</v>
      </c>
      <c r="D18" s="74"/>
      <c r="E18" s="74"/>
      <c r="F18" s="74"/>
      <c r="G18" s="74"/>
      <c r="H18" s="74"/>
      <c r="I18" s="74"/>
      <c r="J18" s="74"/>
      <c r="K18" s="74"/>
      <c r="L18" s="74"/>
    </row>
    <row r="19" ht="17.6" spans="1:11">
      <c r="A19" s="74"/>
      <c r="B19" s="74"/>
      <c r="C19" s="74"/>
      <c r="D19" s="74"/>
      <c r="E19" s="74"/>
      <c r="F19" s="74"/>
      <c r="G19" s="74"/>
      <c r="H19" s="82"/>
      <c r="I19" s="73" t="s">
        <v>198</v>
      </c>
      <c r="J19" s="73"/>
      <c r="K19" s="73" t="s">
        <v>199</v>
      </c>
    </row>
  </sheetData>
  <mergeCells count="8">
    <mergeCell ref="A1:L1"/>
    <mergeCell ref="B2:C2"/>
    <mergeCell ref="E2:F2"/>
    <mergeCell ref="H2:L2"/>
    <mergeCell ref="B3:F3"/>
    <mergeCell ref="H3:L3"/>
    <mergeCell ref="A3:A5"/>
    <mergeCell ref="G2:G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1" sqref="H11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5.2" spans="1:15">
      <c r="A1" s="3" t="s">
        <v>200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201</v>
      </c>
      <c r="B2" s="5" t="s">
        <v>202</v>
      </c>
      <c r="C2" s="5" t="s">
        <v>203</v>
      </c>
      <c r="D2" s="5" t="s">
        <v>204</v>
      </c>
      <c r="E2" s="5" t="s">
        <v>205</v>
      </c>
      <c r="F2" s="5" t="s">
        <v>206</v>
      </c>
      <c r="G2" s="5" t="s">
        <v>207</v>
      </c>
      <c r="H2" s="5" t="s">
        <v>208</v>
      </c>
      <c r="I2" s="4" t="s">
        <v>209</v>
      </c>
      <c r="J2" s="4" t="s">
        <v>210</v>
      </c>
      <c r="K2" s="4" t="s">
        <v>211</v>
      </c>
      <c r="L2" s="4" t="s">
        <v>212</v>
      </c>
      <c r="M2" s="4" t="s">
        <v>213</v>
      </c>
      <c r="N2" s="5" t="s">
        <v>214</v>
      </c>
      <c r="O2" s="5" t="s">
        <v>215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216</v>
      </c>
      <c r="J3" s="4" t="s">
        <v>216</v>
      </c>
      <c r="K3" s="4" t="s">
        <v>216</v>
      </c>
      <c r="L3" s="4" t="s">
        <v>216</v>
      </c>
      <c r="M3" s="4" t="s">
        <v>216</v>
      </c>
      <c r="N3" s="6"/>
      <c r="O3" s="6"/>
    </row>
    <row r="4" ht="28" spans="1:15">
      <c r="A4" s="7">
        <v>1</v>
      </c>
      <c r="B4" s="11">
        <v>6</v>
      </c>
      <c r="C4" s="196" t="s">
        <v>217</v>
      </c>
      <c r="D4" s="197" t="s">
        <v>218</v>
      </c>
      <c r="E4" s="25" t="s">
        <v>56</v>
      </c>
      <c r="F4" s="198" t="s">
        <v>219</v>
      </c>
      <c r="G4" s="11" t="s">
        <v>68</v>
      </c>
      <c r="H4" s="11" t="s">
        <v>68</v>
      </c>
      <c r="I4" s="11">
        <v>2</v>
      </c>
      <c r="J4" s="11">
        <v>1</v>
      </c>
      <c r="K4" s="11">
        <v>2</v>
      </c>
      <c r="L4" s="11">
        <v>1</v>
      </c>
      <c r="M4" s="11">
        <v>3</v>
      </c>
      <c r="N4" s="11">
        <v>9</v>
      </c>
      <c r="O4" s="11" t="s">
        <v>220</v>
      </c>
    </row>
    <row r="5" ht="28" spans="1:15">
      <c r="A5" s="7">
        <v>2</v>
      </c>
      <c r="B5" s="11">
        <v>12</v>
      </c>
      <c r="C5" s="196" t="s">
        <v>217</v>
      </c>
      <c r="D5" s="199" t="s">
        <v>221</v>
      </c>
      <c r="E5" s="25" t="s">
        <v>56</v>
      </c>
      <c r="F5" s="198" t="s">
        <v>219</v>
      </c>
      <c r="G5" s="11" t="s">
        <v>68</v>
      </c>
      <c r="H5" s="11" t="s">
        <v>68</v>
      </c>
      <c r="I5" s="11">
        <v>3</v>
      </c>
      <c r="J5" s="11">
        <v>1</v>
      </c>
      <c r="K5" s="11">
        <v>1</v>
      </c>
      <c r="L5" s="11">
        <v>1</v>
      </c>
      <c r="M5" s="11">
        <v>3</v>
      </c>
      <c r="N5" s="11">
        <v>9</v>
      </c>
      <c r="O5" s="11" t="s">
        <v>220</v>
      </c>
    </row>
    <row r="6" spans="1:15">
      <c r="A6" s="7"/>
      <c r="B6" s="11"/>
      <c r="C6" s="48"/>
      <c r="D6" s="53"/>
      <c r="E6" s="25"/>
      <c r="F6" s="47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7"/>
      <c r="B7" s="11"/>
      <c r="C7" s="49"/>
      <c r="D7" s="26"/>
      <c r="E7" s="11"/>
      <c r="F7" s="49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12" t="s">
        <v>222</v>
      </c>
      <c r="B12" s="13"/>
      <c r="C12" s="13"/>
      <c r="D12" s="14"/>
      <c r="E12" s="19"/>
      <c r="F12" s="32"/>
      <c r="G12" s="32"/>
      <c r="H12" s="32"/>
      <c r="I12" s="27"/>
      <c r="J12" s="12" t="s">
        <v>223</v>
      </c>
      <c r="K12" s="13"/>
      <c r="L12" s="13"/>
      <c r="M12" s="14"/>
      <c r="N12" s="13"/>
      <c r="O12" s="22"/>
    </row>
    <row r="13" spans="1:15">
      <c r="A13" s="15" t="s">
        <v>224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201</v>
      </c>
      <c r="B2" s="5" t="s">
        <v>206</v>
      </c>
      <c r="C2" s="5" t="s">
        <v>202</v>
      </c>
      <c r="D2" s="5" t="s">
        <v>203</v>
      </c>
      <c r="E2" s="5" t="s">
        <v>204</v>
      </c>
      <c r="F2" s="5" t="s">
        <v>205</v>
      </c>
      <c r="G2" s="4" t="s">
        <v>226</v>
      </c>
      <c r="H2" s="4"/>
      <c r="I2" s="4" t="s">
        <v>227</v>
      </c>
      <c r="J2" s="4"/>
      <c r="K2" s="17" t="s">
        <v>228</v>
      </c>
      <c r="L2" s="54" t="s">
        <v>229</v>
      </c>
      <c r="M2" s="20" t="s">
        <v>230</v>
      </c>
    </row>
    <row r="3" s="1" customFormat="1" ht="14.4" spans="1:13">
      <c r="A3" s="4"/>
      <c r="B3" s="6"/>
      <c r="C3" s="6"/>
      <c r="D3" s="6"/>
      <c r="E3" s="6"/>
      <c r="F3" s="6"/>
      <c r="G3" s="4" t="s">
        <v>231</v>
      </c>
      <c r="H3" s="4" t="s">
        <v>232</v>
      </c>
      <c r="I3" s="4" t="s">
        <v>231</v>
      </c>
      <c r="J3" s="4" t="s">
        <v>232</v>
      </c>
      <c r="K3" s="18"/>
      <c r="L3" s="55"/>
      <c r="M3" s="21"/>
    </row>
    <row r="4" ht="28" spans="1:13">
      <c r="A4" s="7">
        <v>1</v>
      </c>
      <c r="B4" s="198" t="s">
        <v>219</v>
      </c>
      <c r="C4" s="11">
        <v>6</v>
      </c>
      <c r="D4" s="196" t="s">
        <v>217</v>
      </c>
      <c r="E4" s="197" t="s">
        <v>218</v>
      </c>
      <c r="F4" s="25" t="s">
        <v>56</v>
      </c>
      <c r="G4" s="11">
        <v>0.3</v>
      </c>
      <c r="H4" s="11">
        <v>0.2</v>
      </c>
      <c r="I4" s="11">
        <v>0.4</v>
      </c>
      <c r="J4" s="11">
        <v>0.3</v>
      </c>
      <c r="K4" s="11">
        <v>1.2</v>
      </c>
      <c r="L4" s="11" t="s">
        <v>233</v>
      </c>
      <c r="M4" s="11" t="s">
        <v>220</v>
      </c>
    </row>
    <row r="5" ht="28" spans="1:13">
      <c r="A5" s="7">
        <v>2</v>
      </c>
      <c r="B5" s="198" t="s">
        <v>219</v>
      </c>
      <c r="C5" s="11">
        <v>12</v>
      </c>
      <c r="D5" s="196" t="s">
        <v>217</v>
      </c>
      <c r="E5" s="199" t="s">
        <v>221</v>
      </c>
      <c r="F5" s="25" t="s">
        <v>56</v>
      </c>
      <c r="G5" s="11">
        <v>0.2</v>
      </c>
      <c r="H5" s="11">
        <v>0.2</v>
      </c>
      <c r="I5" s="11">
        <v>0.4</v>
      </c>
      <c r="J5" s="11">
        <v>0.3</v>
      </c>
      <c r="K5" s="11">
        <v>1.1</v>
      </c>
      <c r="L5" s="11" t="s">
        <v>233</v>
      </c>
      <c r="M5" s="11" t="s">
        <v>220</v>
      </c>
    </row>
    <row r="6" spans="1:13">
      <c r="A6" s="7"/>
      <c r="B6" s="47"/>
      <c r="C6" s="11"/>
      <c r="D6" s="48"/>
      <c r="E6" s="53"/>
      <c r="F6" s="25"/>
      <c r="G6" s="11"/>
      <c r="H6" s="11"/>
      <c r="I6" s="11"/>
      <c r="J6" s="11"/>
      <c r="K6" s="11"/>
      <c r="L6" s="11"/>
      <c r="M6" s="11"/>
    </row>
    <row r="7" spans="1:13">
      <c r="A7" s="7"/>
      <c r="B7" s="49"/>
      <c r="C7" s="11"/>
      <c r="D7" s="49"/>
      <c r="E7" s="26"/>
      <c r="F7" s="11"/>
      <c r="G7" s="11"/>
      <c r="H7" s="11"/>
      <c r="I7" s="11"/>
      <c r="J7" s="11"/>
      <c r="K7" s="11"/>
      <c r="L7" s="11"/>
      <c r="M7" s="11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0.4" spans="1:13">
      <c r="A12" s="12" t="s">
        <v>222</v>
      </c>
      <c r="B12" s="13"/>
      <c r="C12" s="13"/>
      <c r="D12" s="13"/>
      <c r="E12" s="14"/>
      <c r="F12" s="19"/>
      <c r="G12" s="27"/>
      <c r="H12" s="12" t="s">
        <v>223</v>
      </c>
      <c r="I12" s="13"/>
      <c r="J12" s="13"/>
      <c r="K12" s="14"/>
      <c r="L12" s="56"/>
      <c r="M12" s="22"/>
    </row>
    <row r="13" spans="1:13">
      <c r="A13" s="50" t="s">
        <v>234</v>
      </c>
      <c r="B13" s="5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4" workbookViewId="0">
      <selection activeCell="E4" sqref="E4:E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236</v>
      </c>
      <c r="B2" s="5" t="s">
        <v>206</v>
      </c>
      <c r="C2" s="5" t="s">
        <v>202</v>
      </c>
      <c r="D2" s="5" t="s">
        <v>203</v>
      </c>
      <c r="E2" s="5" t="s">
        <v>204</v>
      </c>
      <c r="F2" s="5" t="s">
        <v>205</v>
      </c>
      <c r="G2" s="40" t="s">
        <v>237</v>
      </c>
      <c r="H2" s="41"/>
      <c r="I2" s="44"/>
      <c r="J2" s="40" t="s">
        <v>238</v>
      </c>
      <c r="K2" s="41"/>
      <c r="L2" s="44"/>
      <c r="M2" s="40" t="s">
        <v>239</v>
      </c>
      <c r="N2" s="41"/>
      <c r="O2" s="44"/>
      <c r="P2" s="40" t="s">
        <v>240</v>
      </c>
      <c r="Q2" s="41"/>
      <c r="R2" s="44"/>
      <c r="S2" s="41" t="s">
        <v>241</v>
      </c>
      <c r="T2" s="41"/>
      <c r="U2" s="44"/>
      <c r="V2" s="29" t="s">
        <v>242</v>
      </c>
      <c r="W2" s="29" t="s">
        <v>215</v>
      </c>
    </row>
    <row r="3" s="1" customFormat="1" ht="14.4" spans="1:23">
      <c r="A3" s="6"/>
      <c r="B3" s="33"/>
      <c r="C3" s="33"/>
      <c r="D3" s="33"/>
      <c r="E3" s="33"/>
      <c r="F3" s="33"/>
      <c r="G3" s="4" t="s">
        <v>243</v>
      </c>
      <c r="H3" s="4" t="s">
        <v>132</v>
      </c>
      <c r="I3" s="4" t="s">
        <v>206</v>
      </c>
      <c r="J3" s="4" t="s">
        <v>243</v>
      </c>
      <c r="K3" s="4" t="s">
        <v>132</v>
      </c>
      <c r="L3" s="4" t="s">
        <v>206</v>
      </c>
      <c r="M3" s="4" t="s">
        <v>243</v>
      </c>
      <c r="N3" s="4" t="s">
        <v>132</v>
      </c>
      <c r="O3" s="4" t="s">
        <v>206</v>
      </c>
      <c r="P3" s="4" t="s">
        <v>243</v>
      </c>
      <c r="Q3" s="4" t="s">
        <v>132</v>
      </c>
      <c r="R3" s="4" t="s">
        <v>206</v>
      </c>
      <c r="S3" s="4" t="s">
        <v>243</v>
      </c>
      <c r="T3" s="4" t="s">
        <v>132</v>
      </c>
      <c r="U3" s="4" t="s">
        <v>206</v>
      </c>
      <c r="V3" s="45"/>
      <c r="W3" s="45"/>
    </row>
    <row r="4" ht="42" spans="1:23">
      <c r="A4" s="34" t="s">
        <v>244</v>
      </c>
      <c r="B4" s="200" t="s">
        <v>219</v>
      </c>
      <c r="C4" s="35">
        <v>11</v>
      </c>
      <c r="D4" s="200" t="s">
        <v>217</v>
      </c>
      <c r="E4" s="200" t="s">
        <v>218</v>
      </c>
      <c r="F4" s="35" t="s">
        <v>56</v>
      </c>
      <c r="G4" s="201" t="s">
        <v>245</v>
      </c>
      <c r="H4" s="202" t="s">
        <v>246</v>
      </c>
      <c r="I4" s="201" t="s">
        <v>247</v>
      </c>
      <c r="J4" s="201" t="s">
        <v>245</v>
      </c>
      <c r="K4" s="202" t="s">
        <v>246</v>
      </c>
      <c r="L4" s="201" t="s">
        <v>247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248</v>
      </c>
      <c r="W4" s="11" t="s">
        <v>249</v>
      </c>
    </row>
    <row r="5" spans="1:23">
      <c r="A5" s="36"/>
      <c r="B5" s="37"/>
      <c r="C5" s="37"/>
      <c r="D5" s="37"/>
      <c r="E5" s="37"/>
      <c r="F5" s="37"/>
      <c r="G5" s="40" t="s">
        <v>250</v>
      </c>
      <c r="H5" s="41"/>
      <c r="I5" s="44"/>
      <c r="J5" s="40" t="s">
        <v>251</v>
      </c>
      <c r="K5" s="41"/>
      <c r="L5" s="44"/>
      <c r="M5" s="40" t="s">
        <v>252</v>
      </c>
      <c r="N5" s="41"/>
      <c r="O5" s="44"/>
      <c r="P5" s="40" t="s">
        <v>253</v>
      </c>
      <c r="Q5" s="41"/>
      <c r="R5" s="44"/>
      <c r="S5" s="41" t="s">
        <v>254</v>
      </c>
      <c r="T5" s="41"/>
      <c r="U5" s="44"/>
      <c r="V5" s="11"/>
      <c r="W5" s="11"/>
    </row>
    <row r="6" spans="1:23">
      <c r="A6" s="36"/>
      <c r="B6" s="37"/>
      <c r="C6" s="37"/>
      <c r="D6" s="37"/>
      <c r="E6" s="37"/>
      <c r="F6" s="37"/>
      <c r="G6" s="4" t="s">
        <v>243</v>
      </c>
      <c r="H6" s="4" t="s">
        <v>132</v>
      </c>
      <c r="I6" s="4" t="s">
        <v>206</v>
      </c>
      <c r="J6" s="4" t="s">
        <v>243</v>
      </c>
      <c r="K6" s="4" t="s">
        <v>132</v>
      </c>
      <c r="L6" s="4" t="s">
        <v>206</v>
      </c>
      <c r="M6" s="4" t="s">
        <v>243</v>
      </c>
      <c r="N6" s="4" t="s">
        <v>132</v>
      </c>
      <c r="O6" s="4" t="s">
        <v>206</v>
      </c>
      <c r="P6" s="4" t="s">
        <v>243</v>
      </c>
      <c r="Q6" s="4" t="s">
        <v>132</v>
      </c>
      <c r="R6" s="4" t="s">
        <v>206</v>
      </c>
      <c r="S6" s="4" t="s">
        <v>243</v>
      </c>
      <c r="T6" s="4" t="s">
        <v>132</v>
      </c>
      <c r="U6" s="4" t="s">
        <v>206</v>
      </c>
      <c r="V6" s="11"/>
      <c r="W6" s="11"/>
    </row>
    <row r="7" spans="1:23">
      <c r="A7" s="38"/>
      <c r="B7" s="39"/>
      <c r="C7" s="39"/>
      <c r="D7" s="39"/>
      <c r="E7" s="39"/>
      <c r="F7" s="3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42" spans="1:23">
      <c r="A8" s="35" t="s">
        <v>255</v>
      </c>
      <c r="B8" s="200" t="s">
        <v>219</v>
      </c>
      <c r="C8" s="35">
        <v>23</v>
      </c>
      <c r="D8" s="200" t="s">
        <v>217</v>
      </c>
      <c r="E8" s="200" t="s">
        <v>221</v>
      </c>
      <c r="F8" s="35" t="s">
        <v>56</v>
      </c>
      <c r="G8" s="201" t="s">
        <v>245</v>
      </c>
      <c r="H8" s="202" t="s">
        <v>246</v>
      </c>
      <c r="I8" s="201" t="s">
        <v>247</v>
      </c>
      <c r="J8" s="201" t="s">
        <v>245</v>
      </c>
      <c r="K8" s="202" t="s">
        <v>246</v>
      </c>
      <c r="L8" s="201" t="s">
        <v>247</v>
      </c>
      <c r="M8" s="11"/>
      <c r="N8" s="11"/>
      <c r="O8" s="11"/>
      <c r="P8" s="11"/>
      <c r="Q8" s="11"/>
      <c r="R8" s="11"/>
      <c r="S8" s="11"/>
      <c r="T8" s="11"/>
      <c r="U8" s="11"/>
      <c r="V8" s="11" t="s">
        <v>248</v>
      </c>
      <c r="W8" s="11" t="s">
        <v>249</v>
      </c>
    </row>
    <row r="9" spans="1:23">
      <c r="A9" s="39"/>
      <c r="B9" s="37"/>
      <c r="C9" s="37"/>
      <c r="D9" s="37"/>
      <c r="E9" s="37"/>
      <c r="F9" s="3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5" t="s">
        <v>256</v>
      </c>
      <c r="B10" s="37"/>
      <c r="C10" s="37"/>
      <c r="D10" s="37"/>
      <c r="E10" s="37"/>
      <c r="F10" s="3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39"/>
      <c r="B11" s="39"/>
      <c r="C11" s="39"/>
      <c r="D11" s="39"/>
      <c r="E11" s="39"/>
      <c r="F11" s="3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5" t="s">
        <v>257</v>
      </c>
      <c r="B12" s="200" t="s">
        <v>219</v>
      </c>
      <c r="C12" s="35">
        <v>2</v>
      </c>
      <c r="D12" s="200" t="s">
        <v>217</v>
      </c>
      <c r="E12" s="200" t="s">
        <v>221</v>
      </c>
      <c r="F12" s="35" t="s">
        <v>56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39"/>
      <c r="B13" s="37"/>
      <c r="C13" s="37"/>
      <c r="D13" s="37"/>
      <c r="E13" s="37"/>
      <c r="F13" s="37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5" t="s">
        <v>258</v>
      </c>
      <c r="B14" s="37"/>
      <c r="C14" s="37"/>
      <c r="D14" s="37"/>
      <c r="E14" s="37"/>
      <c r="F14" s="3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9"/>
      <c r="B15" s="39"/>
      <c r="C15" s="39"/>
      <c r="D15" s="39"/>
      <c r="E15" s="39"/>
      <c r="F15" s="3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12" t="s">
        <v>222</v>
      </c>
      <c r="B17" s="13"/>
      <c r="C17" s="13"/>
      <c r="D17" s="13"/>
      <c r="E17" s="14"/>
      <c r="F17" s="19"/>
      <c r="G17" s="27"/>
      <c r="H17" s="32"/>
      <c r="I17" s="32"/>
      <c r="J17" s="12" t="s">
        <v>259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2"/>
    </row>
    <row r="18" spans="1:23">
      <c r="A18" s="15" t="s">
        <v>260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8 W4:W7 W9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8" t="s">
        <v>262</v>
      </c>
      <c r="B2" s="29" t="s">
        <v>202</v>
      </c>
      <c r="C2" s="29" t="s">
        <v>203</v>
      </c>
      <c r="D2" s="29" t="s">
        <v>204</v>
      </c>
      <c r="E2" s="29" t="s">
        <v>205</v>
      </c>
      <c r="F2" s="29" t="s">
        <v>206</v>
      </c>
      <c r="G2" s="28" t="s">
        <v>263</v>
      </c>
      <c r="H2" s="28" t="s">
        <v>264</v>
      </c>
      <c r="I2" s="28" t="s">
        <v>265</v>
      </c>
      <c r="J2" s="28" t="s">
        <v>264</v>
      </c>
      <c r="K2" s="28" t="s">
        <v>266</v>
      </c>
      <c r="L2" s="28" t="s">
        <v>264</v>
      </c>
      <c r="M2" s="29" t="s">
        <v>242</v>
      </c>
      <c r="N2" s="29" t="s">
        <v>215</v>
      </c>
    </row>
    <row r="3" spans="1:14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30" t="s">
        <v>262</v>
      </c>
      <c r="B4" s="31" t="s">
        <v>267</v>
      </c>
      <c r="C4" s="31" t="s">
        <v>243</v>
      </c>
      <c r="D4" s="31" t="s">
        <v>204</v>
      </c>
      <c r="E4" s="29" t="s">
        <v>205</v>
      </c>
      <c r="F4" s="29" t="s">
        <v>206</v>
      </c>
      <c r="G4" s="28" t="s">
        <v>263</v>
      </c>
      <c r="H4" s="28" t="s">
        <v>264</v>
      </c>
      <c r="I4" s="28" t="s">
        <v>265</v>
      </c>
      <c r="J4" s="28" t="s">
        <v>264</v>
      </c>
      <c r="K4" s="28" t="s">
        <v>266</v>
      </c>
      <c r="L4" s="28" t="s">
        <v>264</v>
      </c>
      <c r="M4" s="29" t="s">
        <v>242</v>
      </c>
      <c r="N4" s="29" t="s">
        <v>215</v>
      </c>
    </row>
    <row r="5" spans="1:14">
      <c r="A5" s="7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7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12" t="s">
        <v>268</v>
      </c>
      <c r="B11" s="13"/>
      <c r="C11" s="13"/>
      <c r="D11" s="14"/>
      <c r="E11" s="19"/>
      <c r="F11" s="32"/>
      <c r="G11" s="27"/>
      <c r="H11" s="32"/>
      <c r="I11" s="12" t="s">
        <v>269</v>
      </c>
      <c r="J11" s="13"/>
      <c r="K11" s="13"/>
      <c r="L11" s="13"/>
      <c r="M11" s="13"/>
      <c r="N11" s="22"/>
    </row>
    <row r="12" spans="1:14">
      <c r="A12" s="15" t="s">
        <v>270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236</v>
      </c>
      <c r="B2" s="5" t="s">
        <v>206</v>
      </c>
      <c r="C2" s="5" t="s">
        <v>202</v>
      </c>
      <c r="D2" s="5" t="s">
        <v>203</v>
      </c>
      <c r="E2" s="5" t="s">
        <v>204</v>
      </c>
      <c r="F2" s="5" t="s">
        <v>205</v>
      </c>
      <c r="G2" s="4" t="s">
        <v>272</v>
      </c>
      <c r="H2" s="4" t="s">
        <v>273</v>
      </c>
      <c r="I2" s="4" t="s">
        <v>274</v>
      </c>
      <c r="J2" s="4" t="s">
        <v>275</v>
      </c>
      <c r="K2" s="5" t="s">
        <v>242</v>
      </c>
      <c r="L2" s="5" t="s">
        <v>215</v>
      </c>
    </row>
    <row r="3" spans="1:12">
      <c r="A3" s="7" t="s">
        <v>244</v>
      </c>
      <c r="B3" s="23" t="s">
        <v>276</v>
      </c>
      <c r="C3" s="11">
        <v>11</v>
      </c>
      <c r="D3" s="203" t="s">
        <v>217</v>
      </c>
      <c r="E3" s="204" t="s">
        <v>221</v>
      </c>
      <c r="F3" s="25" t="s">
        <v>56</v>
      </c>
      <c r="G3" s="205" t="s">
        <v>277</v>
      </c>
      <c r="H3" s="205" t="s">
        <v>278</v>
      </c>
      <c r="I3" s="11"/>
      <c r="J3" s="11"/>
      <c r="K3" s="11"/>
      <c r="L3" s="11" t="s">
        <v>220</v>
      </c>
    </row>
    <row r="4" spans="1:12">
      <c r="A4" s="7" t="s">
        <v>255</v>
      </c>
      <c r="B4" s="23" t="s">
        <v>276</v>
      </c>
      <c r="C4" s="11">
        <v>23</v>
      </c>
      <c r="D4" s="203" t="s">
        <v>217</v>
      </c>
      <c r="E4" s="206" t="s">
        <v>218</v>
      </c>
      <c r="F4" s="25" t="s">
        <v>56</v>
      </c>
      <c r="G4" s="205" t="s">
        <v>277</v>
      </c>
      <c r="H4" s="205" t="s">
        <v>279</v>
      </c>
      <c r="I4" s="11"/>
      <c r="J4" s="11"/>
      <c r="K4" s="11"/>
      <c r="L4" s="11" t="s">
        <v>220</v>
      </c>
    </row>
    <row r="5" spans="1:12">
      <c r="A5" s="7" t="s">
        <v>256</v>
      </c>
      <c r="B5" s="23" t="s">
        <v>276</v>
      </c>
      <c r="C5" s="11">
        <v>11</v>
      </c>
      <c r="D5" s="203" t="s">
        <v>217</v>
      </c>
      <c r="E5" s="204" t="s">
        <v>280</v>
      </c>
      <c r="F5" s="25" t="s">
        <v>56</v>
      </c>
      <c r="G5" s="205" t="s">
        <v>277</v>
      </c>
      <c r="H5" s="205" t="s">
        <v>281</v>
      </c>
      <c r="I5" s="11"/>
      <c r="J5" s="11"/>
      <c r="K5" s="11"/>
      <c r="L5" s="11" t="s">
        <v>220</v>
      </c>
    </row>
    <row r="6" spans="1:12">
      <c r="A6" s="7" t="s">
        <v>257</v>
      </c>
      <c r="B6" s="23" t="s">
        <v>276</v>
      </c>
      <c r="C6" s="11">
        <v>23</v>
      </c>
      <c r="D6" s="203" t="s">
        <v>217</v>
      </c>
      <c r="E6" s="206" t="s">
        <v>282</v>
      </c>
      <c r="F6" s="25" t="s">
        <v>56</v>
      </c>
      <c r="G6" s="205" t="s">
        <v>277</v>
      </c>
      <c r="H6" s="205" t="s">
        <v>279</v>
      </c>
      <c r="I6" s="11"/>
      <c r="J6" s="11"/>
      <c r="K6" s="11"/>
      <c r="L6" s="11" t="s">
        <v>220</v>
      </c>
    </row>
    <row r="7" spans="1:12">
      <c r="A7" s="7" t="s">
        <v>258</v>
      </c>
      <c r="B7" s="23" t="s">
        <v>276</v>
      </c>
      <c r="C7" s="11">
        <v>11</v>
      </c>
      <c r="D7" s="203" t="s">
        <v>217</v>
      </c>
      <c r="E7" s="204" t="s">
        <v>283</v>
      </c>
      <c r="F7" s="25" t="s">
        <v>56</v>
      </c>
      <c r="G7" s="205" t="s">
        <v>277</v>
      </c>
      <c r="H7" s="205" t="s">
        <v>284</v>
      </c>
      <c r="I7" s="7"/>
      <c r="J7" s="7"/>
      <c r="K7" s="7"/>
      <c r="L7" s="7" t="s">
        <v>220</v>
      </c>
    </row>
    <row r="8" spans="1:12">
      <c r="A8" s="7" t="s">
        <v>285</v>
      </c>
      <c r="B8" s="23" t="s">
        <v>276</v>
      </c>
      <c r="C8" s="11">
        <v>23</v>
      </c>
      <c r="D8" s="203" t="s">
        <v>217</v>
      </c>
      <c r="E8" s="206" t="s">
        <v>286</v>
      </c>
      <c r="F8" s="25" t="s">
        <v>56</v>
      </c>
      <c r="G8" s="205" t="s">
        <v>277</v>
      </c>
      <c r="H8" s="205" t="s">
        <v>279</v>
      </c>
      <c r="I8" s="7"/>
      <c r="J8" s="7"/>
      <c r="K8" s="7"/>
      <c r="L8" s="7" t="s">
        <v>220</v>
      </c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="2" customFormat="1" ht="20.4" spans="1:12">
      <c r="A10" s="12" t="s">
        <v>287</v>
      </c>
      <c r="B10" s="13"/>
      <c r="C10" s="13"/>
      <c r="D10" s="13"/>
      <c r="E10" s="14"/>
      <c r="F10" s="19"/>
      <c r="G10" s="27"/>
      <c r="H10" s="12" t="s">
        <v>288</v>
      </c>
      <c r="I10" s="13"/>
      <c r="J10" s="13"/>
      <c r="K10" s="13"/>
      <c r="L10" s="22"/>
    </row>
    <row r="11" spans="1:12">
      <c r="A11" s="15" t="s">
        <v>289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8 L9:L11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2023-02-17T09:57:06Z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9A76448B09AA4BF58667FC667EC195F4</vt:lpwstr>
  </property>
</Properties>
</file>