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1"/>
  </bookViews>
  <sheets>
    <sheet name="工作内容" sheetId="1" r:id="rId1"/>
    <sheet name="尾期" sheetId="5" r:id="rId2"/>
    <sheet name="验货尺寸表" sheetId="6" r:id="rId3"/>
  </sheets>
  <calcPr calcId="144525" concurrentCalc="0"/>
</workbook>
</file>

<file path=xl/sharedStrings.xml><?xml version="1.0" encoding="utf-8"?>
<sst xmlns="http://schemas.openxmlformats.org/spreadsheetml/2006/main" count="229" uniqueCount="163">
  <si>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</si>
  <si>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</si>
  <si>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</si>
  <si>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</si>
  <si>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</si>
  <si>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</si>
  <si>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</si>
  <si>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</si>
  <si>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</si>
  <si>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</si>
  <si>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</si>
  <si>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</si>
  <si>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</si>
  <si>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</si>
  <si>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</si>
  <si>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</si>
  <si>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</si>
  <si>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</si>
  <si>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</si>
  <si>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</si>
  <si>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</si>
  <si>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</si>
  <si>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</si>
  <si>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</si>
  <si>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</si>
  <si>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</si>
  <si>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</si>
  <si>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</si>
  <si>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</si>
  <si>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</si>
  <si>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</si>
  <si>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</si>
  <si>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</si>
  <si>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</si>
  <si>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</si>
  <si>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</si>
  <si>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QC出货报告书</t>
  </si>
  <si>
    <t>订单类别</t>
  </si>
  <si>
    <t>探路者</t>
  </si>
  <si>
    <t>款号</t>
  </si>
  <si>
    <t>QAMMAL83626</t>
  </si>
  <si>
    <t>儿童长裤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</si>
  <si>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</si>
  <si>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</si>
  <si>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</si>
  <si>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</si>
  <si>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</si>
  <si>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</si>
  <si>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</si>
  <si>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</si>
  <si>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</si>
  <si>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</si>
  <si>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</si>
  <si>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</si>
  <si>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</si>
  <si>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</si>
  <si>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</si>
  <si>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</si>
  <si>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</si>
  <si>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</si>
  <si>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</si>
  <si>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</si>
  <si>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</si>
  <si>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</si>
  <si>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</si>
  <si>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</si>
  <si>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</si>
  <si>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</si>
  <si>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</si>
  <si>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</si>
  <si>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</si>
  <si>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</si>
  <si>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</si>
  <si>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</si>
  <si>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</si>
  <si>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</si>
  <si>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</si>
  <si>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</si>
  <si>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</si>
  <si>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</si>
  <si>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</si>
  <si>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</si>
  <si>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</si>
  <si>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</si>
  <si>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</si>
  <si>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</si>
  <si>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（120.130.140.150.160.175.）1.2.3.5.10.11.</t>
  </si>
  <si>
    <t>霜草绿 （120.130.140.150.160.175.）13.15.17.18.22.</t>
  </si>
  <si>
    <t>②规格异常情况</t>
  </si>
  <si>
    <t>情况说明：</t>
  </si>
  <si>
    <t xml:space="preserve">【问题点描述】  </t>
  </si>
  <si>
    <t>1.线头2件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</si>
  <si>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</si>
  <si>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</si>
  <si>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</si>
  <si>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</si>
  <si>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</si>
  <si>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</si>
  <si>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</si>
  <si>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此次出货790件，按照探路者要求抽箱验货80件，返修2件，未超标，同意出货。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</si>
  <si>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</si>
  <si>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</si>
  <si>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</si>
  <si>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</si>
  <si>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</si>
  <si>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</si>
  <si>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</si>
  <si>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</si>
  <si>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</si>
  <si>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</si>
  <si>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</si>
  <si>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黑色</t>
  </si>
  <si>
    <t>霜草绿</t>
  </si>
  <si>
    <t>120/53</t>
  </si>
  <si>
    <t>130/56</t>
  </si>
  <si>
    <t>140/57</t>
  </si>
  <si>
    <t>150/63</t>
  </si>
  <si>
    <t>160/69</t>
  </si>
  <si>
    <t>170/74A</t>
  </si>
  <si>
    <t>S</t>
  </si>
  <si>
    <t>M</t>
  </si>
  <si>
    <t>L</t>
  </si>
  <si>
    <t>XL</t>
  </si>
  <si>
    <t>XXL</t>
  </si>
  <si>
    <t>XXXL</t>
  </si>
  <si>
    <t>裤外侧长</t>
  </si>
  <si>
    <t>+0.5 +1</t>
  </si>
  <si>
    <t>+1  +1.2</t>
  </si>
  <si>
    <t>+1 +0.5</t>
  </si>
  <si>
    <t>+1  +0.5</t>
  </si>
  <si>
    <t>+1 +0.9</t>
  </si>
  <si>
    <t>全松紧腰围 平量</t>
  </si>
  <si>
    <t>+1  +1</t>
  </si>
  <si>
    <t>0  +1</t>
  </si>
  <si>
    <t>+1  0</t>
  </si>
  <si>
    <t>全松紧腰围 拉量</t>
  </si>
  <si>
    <t>+0.5  0</t>
  </si>
  <si>
    <t>臀围</t>
  </si>
  <si>
    <t>0  0</t>
  </si>
  <si>
    <t>+0.5  +0.5</t>
  </si>
  <si>
    <t>腿围/2</t>
  </si>
  <si>
    <t>-0.5  0</t>
  </si>
  <si>
    <t>0 0.6</t>
  </si>
  <si>
    <t>-0.5 0</t>
  </si>
  <si>
    <t>-0.5  -0.5</t>
  </si>
  <si>
    <t>膝围/2</t>
  </si>
  <si>
    <t>+0.5  +1</t>
  </si>
  <si>
    <t>+0.5 +0.5</t>
  </si>
  <si>
    <t>0 +0.5</t>
  </si>
  <si>
    <t>脚口/2拉量</t>
  </si>
  <si>
    <t>+0.6  0</t>
  </si>
  <si>
    <t>+0.3  0</t>
  </si>
  <si>
    <t>+0.7  0</t>
  </si>
  <si>
    <t>-0.6  +0.4</t>
  </si>
  <si>
    <t>脚口/2平量</t>
  </si>
  <si>
    <t>0  +0.5</t>
  </si>
  <si>
    <t>+0.5 0</t>
  </si>
  <si>
    <t>前裆长</t>
  </si>
  <si>
    <t>0  -0.5</t>
  </si>
  <si>
    <t>+0.5  -0.5</t>
  </si>
  <si>
    <t>后裆长</t>
  </si>
  <si>
    <t>+1  +1.1</t>
  </si>
  <si>
    <t>+1  +0.8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</si>
</sst>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b/>
      <sz val="11"/>
      <name val="宋体"/>
      <charset val="134"/>
    </font>
    <font>
      <b/>
      <sz val="12"/>
      <name val="仿宋_GB2312"/>
      <charset val="0"/>
    </font>
    <font>
      <sz val="10"/>
      <name val="黑体"/>
      <charset val="134"/>
    </font>
    <font>
      <b/>
      <sz val="11"/>
      <name val="仿宋_GB2312"/>
      <charset val="0"/>
    </font>
    <font>
      <sz val="10"/>
      <color rgb="FFFF0000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5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8" fillId="26" borderId="33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1" fillId="17" borderId="33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0" borderId="0"/>
    <xf numFmtId="0" fontId="35" fillId="1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4" borderId="31" applyNumberFormat="0" applyAlignment="0" applyProtection="0">
      <alignment vertical="center"/>
    </xf>
    <xf numFmtId="0" fontId="34" fillId="17" borderId="32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2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/>
    <xf numFmtId="0" fontId="22" fillId="10" borderId="0" applyNumberFormat="0" applyBorder="0" applyAlignment="0" applyProtection="0">
      <alignment vertical="center"/>
    </xf>
    <xf numFmtId="0" fontId="25" fillId="11" borderId="29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36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1" fillId="0" borderId="0"/>
    <xf numFmtId="0" fontId="21" fillId="0" borderId="27" applyNumberFormat="0" applyFill="0" applyAlignment="0" applyProtection="0">
      <alignment vertical="center"/>
    </xf>
  </cellStyleXfs>
  <cellXfs count="133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35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10" fillId="3" borderId="1" xfId="56" applyNumberFormat="1" applyFont="1" applyFill="1" applyBorder="1" applyAlignment="1">
      <alignment horizontal="center" vertical="center"/>
    </xf>
    <xf numFmtId="0" fontId="11" fillId="3" borderId="0" xfId="2" applyFill="1" applyAlignment="1">
      <alignment horizontal="left" vertical="center"/>
    </xf>
    <xf numFmtId="0" fontId="11" fillId="0" borderId="0" xfId="2" applyFill="1" applyBorder="1" applyAlignment="1">
      <alignment horizontal="left" vertical="center"/>
    </xf>
    <xf numFmtId="0" fontId="11" fillId="2" borderId="0" xfId="2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ill="1" applyAlignment="1">
      <alignment horizontal="left" vertical="center"/>
    </xf>
    <xf numFmtId="0" fontId="12" fillId="0" borderId="2" xfId="2" applyFont="1" applyFill="1" applyBorder="1" applyAlignment="1">
      <alignment horizontal="center" vertical="top"/>
    </xf>
    <xf numFmtId="0" fontId="13" fillId="0" borderId="3" xfId="2" applyFont="1" applyFill="1" applyBorder="1" applyAlignment="1">
      <alignment horizontal="left" vertical="center"/>
    </xf>
    <xf numFmtId="0" fontId="14" fillId="3" borderId="4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vertical="center"/>
    </xf>
    <xf numFmtId="0" fontId="14" fillId="3" borderId="6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vertical="center"/>
    </xf>
    <xf numFmtId="0" fontId="13" fillId="0" borderId="5" xfId="2" applyFont="1" applyFill="1" applyBorder="1" applyAlignment="1">
      <alignment horizontal="left" vertical="center"/>
    </xf>
    <xf numFmtId="0" fontId="14" fillId="3" borderId="6" xfId="2" applyFont="1" applyFill="1" applyBorder="1" applyAlignment="1">
      <alignment horizontal="right" vertical="center"/>
    </xf>
    <xf numFmtId="0" fontId="13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3" fillId="3" borderId="3" xfId="2" applyFont="1" applyFill="1" applyBorder="1" applyAlignment="1">
      <alignment vertical="center"/>
    </xf>
    <xf numFmtId="0" fontId="13" fillId="3" borderId="4" xfId="2" applyFont="1" applyFill="1" applyBorder="1" applyAlignment="1">
      <alignment vertical="center"/>
    </xf>
    <xf numFmtId="0" fontId="13" fillId="3" borderId="5" xfId="2" applyFont="1" applyFill="1" applyBorder="1" applyAlignment="1">
      <alignment horizontal="left" vertical="center"/>
    </xf>
    <xf numFmtId="0" fontId="13" fillId="3" borderId="6" xfId="2" applyFont="1" applyFill="1" applyBorder="1" applyAlignment="1">
      <alignment horizontal="left" vertical="center"/>
    </xf>
    <xf numFmtId="0" fontId="16" fillId="3" borderId="6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0" fontId="13" fillId="3" borderId="5" xfId="2" applyFont="1" applyFill="1" applyBorder="1" applyAlignment="1">
      <alignment vertical="center"/>
    </xf>
    <xf numFmtId="0" fontId="16" fillId="3" borderId="6" xfId="2" applyFont="1" applyFill="1" applyBorder="1" applyAlignment="1">
      <alignment vertical="center"/>
    </xf>
    <xf numFmtId="0" fontId="13" fillId="3" borderId="7" xfId="2" applyFont="1" applyFill="1" applyBorder="1" applyAlignment="1">
      <alignment vertical="center"/>
    </xf>
    <xf numFmtId="0" fontId="16" fillId="3" borderId="8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6" fillId="3" borderId="9" xfId="2" applyFont="1" applyFill="1" applyBorder="1" applyAlignment="1">
      <alignment horizontal="left" vertical="center"/>
    </xf>
    <xf numFmtId="0" fontId="16" fillId="3" borderId="10" xfId="2" applyFont="1" applyFill="1" applyBorder="1" applyAlignment="1">
      <alignment horizontal="left" vertical="center"/>
    </xf>
    <xf numFmtId="0" fontId="16" fillId="2" borderId="9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/>
    </xf>
    <xf numFmtId="0" fontId="11" fillId="0" borderId="8" xfId="2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horizontal="left" vertical="center"/>
    </xf>
    <xf numFmtId="0" fontId="11" fillId="2" borderId="9" xfId="2" applyFont="1" applyFill="1" applyBorder="1" applyAlignment="1">
      <alignment horizontal="left" vertical="center"/>
    </xf>
    <xf numFmtId="0" fontId="11" fillId="2" borderId="10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58" fontId="16" fillId="3" borderId="6" xfId="2" applyNumberFormat="1" applyFont="1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19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3" borderId="15" xfId="2" applyFont="1" applyFill="1" applyBorder="1" applyAlignment="1">
      <alignment horizontal="center" vertical="center"/>
    </xf>
    <xf numFmtId="0" fontId="16" fillId="3" borderId="13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vertical="center"/>
    </xf>
    <xf numFmtId="0" fontId="16" fillId="3" borderId="20" xfId="2" applyFont="1" applyFill="1" applyBorder="1" applyAlignment="1">
      <alignment horizontal="center" vertical="center"/>
    </xf>
    <xf numFmtId="0" fontId="16" fillId="3" borderId="10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vertical="center" wrapText="1"/>
    </xf>
    <xf numFmtId="58" fontId="16" fillId="3" borderId="8" xfId="2" applyNumberFormat="1" applyFont="1" applyFill="1" applyBorder="1" applyAlignment="1">
      <alignment vertical="center"/>
    </xf>
    <xf numFmtId="0" fontId="13" fillId="0" borderId="8" xfId="2" applyFont="1" applyFill="1" applyBorder="1" applyAlignment="1">
      <alignment horizontal="center" vertical="center"/>
    </xf>
    <xf numFmtId="0" fontId="16" fillId="3" borderId="4" xfId="2" applyFont="1" applyFill="1" applyBorder="1" applyAlignment="1">
      <alignment horizontal="center" vertical="center"/>
    </xf>
    <xf numFmtId="0" fontId="16" fillId="3" borderId="22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6" fillId="3" borderId="23" xfId="2" applyFont="1" applyFill="1" applyBorder="1" applyAlignment="1">
      <alignment horizontal="left" vertical="center"/>
    </xf>
    <xf numFmtId="0" fontId="16" fillId="3" borderId="24" xfId="2" applyFont="1" applyFill="1" applyBorder="1" applyAlignment="1">
      <alignment horizontal="left" vertical="center"/>
    </xf>
    <xf numFmtId="0" fontId="16" fillId="3" borderId="25" xfId="2" applyFont="1" applyFill="1" applyBorder="1" applyAlignment="1">
      <alignment horizontal="center" vertical="center"/>
    </xf>
    <xf numFmtId="0" fontId="16" fillId="3" borderId="26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6" fillId="3" borderId="26" xfId="2" applyFont="1" applyFill="1" applyBorder="1" applyAlignment="1">
      <alignment horizontal="left" vertical="center"/>
    </xf>
    <xf numFmtId="0" fontId="16" fillId="2" borderId="26" xfId="2" applyFont="1" applyFill="1" applyBorder="1" applyAlignment="1">
      <alignment horizontal="left" vertical="center"/>
    </xf>
    <xf numFmtId="0" fontId="16" fillId="2" borderId="2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1" fillId="0" borderId="24" xfId="2" applyFill="1" applyBorder="1" applyAlignment="1">
      <alignment horizontal="center" vertical="center"/>
    </xf>
    <xf numFmtId="0" fontId="13" fillId="0" borderId="25" xfId="2" applyFont="1" applyFill="1" applyBorder="1" applyAlignment="1">
      <alignment horizontal="left" vertical="center"/>
    </xf>
    <xf numFmtId="0" fontId="11" fillId="3" borderId="26" xfId="2" applyFont="1" applyFill="1" applyBorder="1" applyAlignment="1">
      <alignment horizontal="left" vertical="center"/>
    </xf>
    <xf numFmtId="0" fontId="11" fillId="2" borderId="26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0" fontId="13" fillId="3" borderId="23" xfId="2" applyFont="1" applyFill="1" applyBorder="1" applyAlignment="1">
      <alignment horizontal="left" vertical="center"/>
    </xf>
    <xf numFmtId="0" fontId="16" fillId="3" borderId="24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4" borderId="1" xfId="0" applyFill="1" applyBorder="1"/>
    <xf numFmtId="0" fontId="17" fillId="4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常规 2 2" xfId="35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10</xdr:col>
      <xdr:colOff>323850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79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10</xdr:col>
      <xdr:colOff>323850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79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121" customWidth="1"/>
    <col min="3" max="3" width="10.1696428571429" customWidth="1"/>
  </cols>
  <sheetData>
    <row r="1" ht="21" customHeight="1" spans="1:2">
      <c r="A1" s="122"/>
      <c r="B1" s="123" t="s">
        <v>0</v>
      </c>
    </row>
    <row r="2" ht="18" spans="1:2">
      <c r="A2" s="124">
        <v>1</v>
      </c>
      <c r="B2" s="125" t="s">
        <v>1</v>
      </c>
    </row>
    <row r="3" ht="18" spans="1:2">
      <c r="A3" s="124">
        <v>2</v>
      </c>
      <c r="B3" s="125" t="s">
        <v>2</v>
      </c>
    </row>
    <row r="4" ht="18" spans="1:2">
      <c r="A4" s="124">
        <v>3</v>
      </c>
      <c r="B4" s="125" t="s">
        <v>3</v>
      </c>
    </row>
    <row r="5" ht="18" spans="1:2">
      <c r="A5" s="124">
        <v>4</v>
      </c>
      <c r="B5" s="125" t="s">
        <v>4</v>
      </c>
    </row>
    <row r="6" ht="18" spans="1:2">
      <c r="A6" s="124">
        <v>5</v>
      </c>
      <c r="B6" s="125" t="s">
        <v>5</v>
      </c>
    </row>
    <row r="7" ht="18" spans="1:2">
      <c r="A7" s="124">
        <v>6</v>
      </c>
      <c r="B7" s="125" t="s">
        <v>6</v>
      </c>
    </row>
    <row r="8" s="120" customFormat="1" ht="15" customHeight="1" spans="1:2">
      <c r="A8" s="126">
        <v>7</v>
      </c>
      <c r="B8" s="127" t="s">
        <v>7</v>
      </c>
    </row>
    <row r="9" ht="19" customHeight="1" spans="1:2">
      <c r="A9" s="122"/>
      <c r="B9" s="128" t="s">
        <v>8</v>
      </c>
    </row>
    <row r="10" ht="16" customHeight="1" spans="1:2">
      <c r="A10" s="124">
        <v>1</v>
      </c>
      <c r="B10" s="129" t="s">
        <v>9</v>
      </c>
    </row>
    <row r="11" ht="18" spans="1:2">
      <c r="A11" s="124">
        <v>2</v>
      </c>
      <c r="B11" s="125" t="s">
        <v>10</v>
      </c>
    </row>
    <row r="12" ht="36" spans="1:2">
      <c r="A12" s="124">
        <v>3</v>
      </c>
      <c r="B12" s="127" t="s">
        <v>11</v>
      </c>
    </row>
    <row r="13" ht="18" spans="1:2">
      <c r="A13" s="124">
        <v>4</v>
      </c>
      <c r="B13" s="125" t="s">
        <v>12</v>
      </c>
    </row>
    <row r="14" ht="18" spans="1:2">
      <c r="A14" s="124">
        <v>5</v>
      </c>
      <c r="B14" s="125" t="s">
        <v>13</v>
      </c>
    </row>
    <row r="15" ht="18" spans="1:2">
      <c r="A15" s="124">
        <v>6</v>
      </c>
      <c r="B15" s="125" t="s">
        <v>14</v>
      </c>
    </row>
    <row r="16" ht="18" spans="1:2">
      <c r="A16" s="124">
        <v>7</v>
      </c>
      <c r="B16" s="125" t="s">
        <v>15</v>
      </c>
    </row>
    <row r="17" ht="18" spans="1:2">
      <c r="A17" s="124">
        <v>8</v>
      </c>
      <c r="B17" s="125" t="s">
        <v>16</v>
      </c>
    </row>
    <row r="18" ht="18" spans="1:2">
      <c r="A18" s="124">
        <v>9</v>
      </c>
      <c r="B18" s="125" t="s">
        <v>17</v>
      </c>
    </row>
    <row r="19" spans="1:2">
      <c r="A19" s="124"/>
      <c r="B19" s="125"/>
    </row>
    <row r="20" ht="24" spans="1:2">
      <c r="A20" s="122"/>
      <c r="B20" s="123" t="s">
        <v>18</v>
      </c>
    </row>
    <row r="21" ht="18" spans="1:2">
      <c r="A21" s="124">
        <v>1</v>
      </c>
      <c r="B21" s="130" t="s">
        <v>19</v>
      </c>
    </row>
    <row r="22" ht="18" spans="1:2">
      <c r="A22" s="124">
        <v>2</v>
      </c>
      <c r="B22" s="125" t="s">
        <v>20</v>
      </c>
    </row>
    <row r="23" ht="18" spans="1:2">
      <c r="A23" s="124">
        <v>3</v>
      </c>
      <c r="B23" s="125" t="s">
        <v>21</v>
      </c>
    </row>
    <row r="24" ht="18" spans="1:2">
      <c r="A24" s="124">
        <v>4</v>
      </c>
      <c r="B24" s="125" t="s">
        <v>22</v>
      </c>
    </row>
    <row r="25" ht="18" spans="1:2">
      <c r="A25" s="124">
        <v>5</v>
      </c>
      <c r="B25" s="125" t="s">
        <v>23</v>
      </c>
    </row>
    <row r="26" ht="36" spans="1:2">
      <c r="A26" s="124">
        <v>6</v>
      </c>
      <c r="B26" s="125" t="s">
        <v>24</v>
      </c>
    </row>
    <row r="27" ht="18" spans="1:2">
      <c r="A27" s="124">
        <v>7</v>
      </c>
      <c r="B27" s="125" t="s">
        <v>25</v>
      </c>
    </row>
    <row r="28" ht="18" spans="1:2">
      <c r="A28" s="124">
        <v>8</v>
      </c>
      <c r="B28" s="125" t="s">
        <v>26</v>
      </c>
    </row>
    <row r="29" spans="1:2">
      <c r="A29" s="124"/>
      <c r="B29" s="125"/>
    </row>
    <row r="30" ht="24" spans="1:2">
      <c r="A30" s="122"/>
      <c r="B30" s="123" t="s">
        <v>27</v>
      </c>
    </row>
    <row r="31" ht="18" spans="1:2">
      <c r="A31" s="124">
        <v>1</v>
      </c>
      <c r="B31" s="130" t="s">
        <v>28</v>
      </c>
    </row>
    <row r="32" ht="18" spans="1:2">
      <c r="A32" s="124">
        <v>2</v>
      </c>
      <c r="B32" s="125" t="s">
        <v>29</v>
      </c>
    </row>
    <row r="33" ht="18" spans="1:2">
      <c r="A33" s="124">
        <v>3</v>
      </c>
      <c r="B33" s="125" t="s">
        <v>30</v>
      </c>
    </row>
    <row r="34" ht="36" spans="1:2">
      <c r="A34" s="124">
        <v>4</v>
      </c>
      <c r="B34" s="125" t="s">
        <v>31</v>
      </c>
    </row>
    <row r="35" ht="18" spans="1:2">
      <c r="A35" s="124">
        <v>5</v>
      </c>
      <c r="B35" s="125" t="s">
        <v>32</v>
      </c>
    </row>
    <row r="36" ht="18" spans="1:2">
      <c r="A36" s="124">
        <v>6</v>
      </c>
      <c r="B36" s="125" t="s">
        <v>33</v>
      </c>
    </row>
    <row r="37" ht="18" spans="1:2">
      <c r="A37" s="124">
        <v>7</v>
      </c>
      <c r="B37" s="125" t="s">
        <v>34</v>
      </c>
    </row>
    <row r="38" spans="1:2">
      <c r="A38" s="124"/>
      <c r="B38" s="125"/>
    </row>
    <row r="40" spans="1:2">
      <c r="A40" s="131" t="s">
        <v>35</v>
      </c>
      <c r="B40" s="132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L7" sqref="L7"/>
    </sheetView>
  </sheetViews>
  <sheetFormatPr defaultColWidth="10.1696428571429" defaultRowHeight="17.6"/>
  <cols>
    <col min="1" max="1" width="9.66964285714286" style="21" customWidth="1"/>
    <col min="2" max="2" width="11.1696428571429" style="21" customWidth="1"/>
    <col min="3" max="3" width="9.16964285714286" style="21" customWidth="1"/>
    <col min="4" max="4" width="9.5" style="21" customWidth="1"/>
    <col min="5" max="5" width="9.16964285714286" style="21" customWidth="1"/>
    <col min="6" max="6" width="10.3303571428571" style="21" customWidth="1"/>
    <col min="7" max="7" width="9.5" style="21" customWidth="1"/>
    <col min="8" max="8" width="9.16964285714286" style="21" customWidth="1"/>
    <col min="9" max="9" width="8.16964285714286" style="21" customWidth="1"/>
    <col min="10" max="10" width="10.5" style="21" customWidth="1"/>
    <col min="11" max="11" width="12.1696428571429" style="21" customWidth="1"/>
    <col min="12" max="16384" width="10.1696428571429" style="21"/>
  </cols>
  <sheetData>
    <row r="1" ht="29.55" spans="1:11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ht="18.35" spans="1:11">
      <c r="A2" s="23" t="s">
        <v>37</v>
      </c>
      <c r="B2" s="24" t="s">
        <v>38</v>
      </c>
      <c r="C2" s="24"/>
      <c r="D2" s="25" t="s">
        <v>39</v>
      </c>
      <c r="E2" s="77" t="s">
        <v>40</v>
      </c>
      <c r="F2" s="77"/>
      <c r="G2" s="78" t="s">
        <v>41</v>
      </c>
      <c r="H2" s="79"/>
      <c r="I2" s="51" t="s">
        <v>42</v>
      </c>
      <c r="J2" s="98" t="s">
        <v>43</v>
      </c>
      <c r="K2" s="99"/>
    </row>
    <row r="3" spans="1:11">
      <c r="A3" s="26" t="s">
        <v>44</v>
      </c>
      <c r="B3" s="27">
        <v>790</v>
      </c>
      <c r="C3" s="27"/>
      <c r="D3" s="28" t="s">
        <v>45</v>
      </c>
      <c r="E3" s="80">
        <v>44951</v>
      </c>
      <c r="F3" s="81"/>
      <c r="G3" s="81"/>
      <c r="H3" s="75" t="s">
        <v>46</v>
      </c>
      <c r="I3" s="75"/>
      <c r="J3" s="75"/>
      <c r="K3" s="100"/>
    </row>
    <row r="4" spans="1:11">
      <c r="A4" s="29" t="s">
        <v>47</v>
      </c>
      <c r="B4" s="30">
        <v>2</v>
      </c>
      <c r="C4" s="30">
        <v>6</v>
      </c>
      <c r="D4" s="31" t="s">
        <v>48</v>
      </c>
      <c r="E4" s="81" t="s">
        <v>49</v>
      </c>
      <c r="F4" s="81"/>
      <c r="G4" s="81"/>
      <c r="H4" s="41" t="s">
        <v>50</v>
      </c>
      <c r="I4" s="41"/>
      <c r="J4" s="42" t="s">
        <v>51</v>
      </c>
      <c r="K4" s="101" t="s">
        <v>52</v>
      </c>
    </row>
    <row r="5" spans="1:11">
      <c r="A5" s="29" t="s">
        <v>53</v>
      </c>
      <c r="B5" s="27">
        <v>1</v>
      </c>
      <c r="C5" s="27"/>
      <c r="D5" s="28"/>
      <c r="E5" s="28"/>
      <c r="F5" s="28"/>
      <c r="G5" s="28"/>
      <c r="H5" s="41" t="s">
        <v>54</v>
      </c>
      <c r="I5" s="41"/>
      <c r="J5" s="42" t="s">
        <v>51</v>
      </c>
      <c r="K5" s="101" t="s">
        <v>52</v>
      </c>
    </row>
    <row r="6" ht="40" customHeight="1" spans="1:11">
      <c r="A6" s="32" t="s">
        <v>55</v>
      </c>
      <c r="B6" s="33">
        <v>80</v>
      </c>
      <c r="C6" s="34"/>
      <c r="D6" s="35" t="s">
        <v>56</v>
      </c>
      <c r="E6" s="82">
        <v>790</v>
      </c>
      <c r="F6" s="83"/>
      <c r="G6" s="84"/>
      <c r="H6" s="85" t="s">
        <v>57</v>
      </c>
      <c r="I6" s="85"/>
      <c r="J6" s="48" t="s">
        <v>51</v>
      </c>
      <c r="K6" s="102" t="s">
        <v>52</v>
      </c>
    </row>
    <row r="7" ht="18.35" spans="1:11">
      <c r="A7" s="36"/>
      <c r="B7" s="37"/>
      <c r="C7" s="37"/>
      <c r="D7" s="36"/>
      <c r="E7" s="37"/>
      <c r="F7" s="86"/>
      <c r="G7" s="36"/>
      <c r="H7" s="86"/>
      <c r="I7" s="37"/>
      <c r="J7" s="37"/>
      <c r="K7" s="37"/>
    </row>
    <row r="8" s="17" customFormat="1" spans="1:11">
      <c r="A8" s="38" t="s">
        <v>58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87"/>
      <c r="H8" s="88"/>
      <c r="I8" s="88"/>
      <c r="J8" s="88"/>
      <c r="K8" s="103"/>
    </row>
    <row r="9" s="17" customFormat="1" spans="1:11">
      <c r="A9" s="40" t="s">
        <v>64</v>
      </c>
      <c r="B9" s="41"/>
      <c r="C9" s="42" t="s">
        <v>51</v>
      </c>
      <c r="D9" s="42" t="s">
        <v>52</v>
      </c>
      <c r="E9" s="89" t="s">
        <v>65</v>
      </c>
      <c r="F9" s="46" t="s">
        <v>66</v>
      </c>
      <c r="G9" s="90"/>
      <c r="H9" s="91"/>
      <c r="I9" s="91"/>
      <c r="J9" s="91"/>
      <c r="K9" s="104"/>
    </row>
    <row r="10" s="17" customFormat="1" spans="1:11">
      <c r="A10" s="40" t="s">
        <v>67</v>
      </c>
      <c r="B10" s="41"/>
      <c r="C10" s="42" t="s">
        <v>51</v>
      </c>
      <c r="D10" s="42" t="s">
        <v>52</v>
      </c>
      <c r="E10" s="89" t="s">
        <v>68</v>
      </c>
      <c r="F10" s="46" t="s">
        <v>69</v>
      </c>
      <c r="G10" s="90" t="s">
        <v>70</v>
      </c>
      <c r="H10" s="91"/>
      <c r="I10" s="91"/>
      <c r="J10" s="91"/>
      <c r="K10" s="104"/>
    </row>
    <row r="11" s="17" customFormat="1" spans="1:11">
      <c r="A11" s="43" t="s">
        <v>71</v>
      </c>
      <c r="B11" s="44"/>
      <c r="C11" s="44"/>
      <c r="D11" s="44"/>
      <c r="E11" s="44"/>
      <c r="F11" s="44"/>
      <c r="G11" s="44"/>
      <c r="H11" s="44"/>
      <c r="I11" s="44"/>
      <c r="J11" s="44"/>
      <c r="K11" s="105"/>
    </row>
    <row r="12" s="17" customFormat="1" spans="1:11">
      <c r="A12" s="45" t="s">
        <v>72</v>
      </c>
      <c r="B12" s="42" t="s">
        <v>73</v>
      </c>
      <c r="C12" s="42" t="s">
        <v>74</v>
      </c>
      <c r="D12" s="46"/>
      <c r="E12" s="89" t="s">
        <v>75</v>
      </c>
      <c r="F12" s="42" t="s">
        <v>73</v>
      </c>
      <c r="G12" s="42" t="s">
        <v>74</v>
      </c>
      <c r="H12" s="42"/>
      <c r="I12" s="89" t="s">
        <v>76</v>
      </c>
      <c r="J12" s="42" t="s">
        <v>73</v>
      </c>
      <c r="K12" s="101" t="s">
        <v>74</v>
      </c>
    </row>
    <row r="13" s="17" customFormat="1" spans="1:11">
      <c r="A13" s="45" t="s">
        <v>77</v>
      </c>
      <c r="B13" s="42" t="s">
        <v>73</v>
      </c>
      <c r="C13" s="42" t="s">
        <v>74</v>
      </c>
      <c r="D13" s="46"/>
      <c r="E13" s="89" t="s">
        <v>78</v>
      </c>
      <c r="F13" s="42" t="s">
        <v>73</v>
      </c>
      <c r="G13" s="42" t="s">
        <v>74</v>
      </c>
      <c r="H13" s="42"/>
      <c r="I13" s="89" t="s">
        <v>79</v>
      </c>
      <c r="J13" s="42" t="s">
        <v>73</v>
      </c>
      <c r="K13" s="101" t="s">
        <v>74</v>
      </c>
    </row>
    <row r="14" s="17" customFormat="1" ht="18.35" spans="1:11">
      <c r="A14" s="47" t="s">
        <v>80</v>
      </c>
      <c r="B14" s="48" t="s">
        <v>73</v>
      </c>
      <c r="C14" s="48" t="s">
        <v>74</v>
      </c>
      <c r="D14" s="49"/>
      <c r="E14" s="92" t="s">
        <v>81</v>
      </c>
      <c r="F14" s="48" t="s">
        <v>73</v>
      </c>
      <c r="G14" s="48" t="s">
        <v>74</v>
      </c>
      <c r="H14" s="48"/>
      <c r="I14" s="92" t="s">
        <v>82</v>
      </c>
      <c r="J14" s="48" t="s">
        <v>73</v>
      </c>
      <c r="K14" s="102" t="s">
        <v>74</v>
      </c>
    </row>
    <row r="15" ht="18.35" spans="1:11">
      <c r="A15" s="36"/>
      <c r="B15" s="50"/>
      <c r="C15" s="50"/>
      <c r="D15" s="37"/>
      <c r="E15" s="36"/>
      <c r="F15" s="50"/>
      <c r="G15" s="50"/>
      <c r="H15" s="50"/>
      <c r="I15" s="36"/>
      <c r="J15" s="50"/>
      <c r="K15" s="50"/>
    </row>
    <row r="16" s="18" customFormat="1" spans="1:11">
      <c r="A16" s="23" t="s">
        <v>83</v>
      </c>
      <c r="B16" s="51"/>
      <c r="C16" s="51"/>
      <c r="D16" s="51"/>
      <c r="E16" s="51"/>
      <c r="F16" s="51"/>
      <c r="G16" s="51"/>
      <c r="H16" s="51"/>
      <c r="I16" s="51"/>
      <c r="J16" s="51"/>
      <c r="K16" s="106"/>
    </row>
    <row r="17" spans="1:11">
      <c r="A17" s="29" t="s">
        <v>84</v>
      </c>
      <c r="B17" s="31"/>
      <c r="C17" s="31"/>
      <c r="D17" s="31"/>
      <c r="E17" s="31"/>
      <c r="F17" s="31"/>
      <c r="G17" s="31"/>
      <c r="H17" s="31"/>
      <c r="I17" s="31"/>
      <c r="J17" s="31"/>
      <c r="K17" s="107"/>
    </row>
    <row r="18" spans="1:11">
      <c r="A18" s="29" t="s">
        <v>85</v>
      </c>
      <c r="B18" s="31"/>
      <c r="C18" s="31"/>
      <c r="D18" s="31"/>
      <c r="E18" s="31"/>
      <c r="F18" s="31"/>
      <c r="G18" s="31"/>
      <c r="H18" s="31"/>
      <c r="I18" s="31"/>
      <c r="J18" s="31"/>
      <c r="K18" s="107"/>
    </row>
    <row r="19" spans="1:11">
      <c r="A19" s="52" t="s">
        <v>86</v>
      </c>
      <c r="B19" s="42"/>
      <c r="C19" s="42"/>
      <c r="D19" s="42"/>
      <c r="E19" s="42"/>
      <c r="F19" s="42"/>
      <c r="G19" s="42"/>
      <c r="H19" s="42"/>
      <c r="I19" s="42"/>
      <c r="J19" s="42"/>
      <c r="K19" s="101"/>
    </row>
    <row r="20" spans="1:11">
      <c r="A20" s="53" t="s">
        <v>87</v>
      </c>
      <c r="B20" s="54"/>
      <c r="C20" s="54"/>
      <c r="D20" s="54"/>
      <c r="E20" s="54"/>
      <c r="F20" s="54"/>
      <c r="G20" s="54"/>
      <c r="H20" s="54"/>
      <c r="I20" s="54"/>
      <c r="J20" s="54"/>
      <c r="K20" s="108"/>
    </row>
    <row r="21" s="19" customFormat="1" spans="1:11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109"/>
    </row>
    <row r="22" s="19" customFormat="1" spans="1:11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110"/>
    </row>
    <row r="23" spans="1:11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111"/>
    </row>
    <row r="24" spans="1:11">
      <c r="A24" s="29" t="s">
        <v>88</v>
      </c>
      <c r="B24" s="31"/>
      <c r="C24" s="61" t="s">
        <v>51</v>
      </c>
      <c r="D24" s="61" t="s">
        <v>52</v>
      </c>
      <c r="E24" s="75"/>
      <c r="F24" s="75"/>
      <c r="G24" s="75"/>
      <c r="H24" s="75"/>
      <c r="I24" s="75"/>
      <c r="J24" s="75"/>
      <c r="K24" s="100"/>
    </row>
    <row r="25" ht="18.35" spans="1:11">
      <c r="A25" s="62" t="s">
        <v>89</v>
      </c>
      <c r="B25" s="63"/>
      <c r="C25" s="63"/>
      <c r="D25" s="63"/>
      <c r="E25" s="63"/>
      <c r="F25" s="63"/>
      <c r="G25" s="63"/>
      <c r="H25" s="63"/>
      <c r="I25" s="63"/>
      <c r="J25" s="63"/>
      <c r="K25" s="112"/>
    </row>
    <row r="26" ht="18.35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5" t="s">
        <v>90</v>
      </c>
      <c r="B27" s="66"/>
      <c r="C27" s="66"/>
      <c r="D27" s="66"/>
      <c r="E27" s="66"/>
      <c r="F27" s="66"/>
      <c r="G27" s="66"/>
      <c r="H27" s="66"/>
      <c r="I27" s="66"/>
      <c r="J27" s="66"/>
      <c r="K27" s="113"/>
    </row>
    <row r="28" spans="1:11">
      <c r="A28" s="67" t="s">
        <v>91</v>
      </c>
      <c r="B28" s="68"/>
      <c r="C28" s="68"/>
      <c r="D28" s="68"/>
      <c r="E28" s="68"/>
      <c r="F28" s="68"/>
      <c r="G28" s="68"/>
      <c r="H28" s="68"/>
      <c r="I28" s="68"/>
      <c r="J28" s="68"/>
      <c r="K28" s="114"/>
    </row>
    <row r="29" spans="1:1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115"/>
    </row>
    <row r="30" spans="1:11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115"/>
    </row>
    <row r="31" spans="1:11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115"/>
    </row>
    <row r="32" spans="1:1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116"/>
    </row>
    <row r="33" ht="23" customHeight="1" spans="1:1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116"/>
    </row>
    <row r="34" ht="18.75" customHeight="1" spans="1:11">
      <c r="A34" s="73" t="s">
        <v>92</v>
      </c>
      <c r="B34" s="74"/>
      <c r="C34" s="74"/>
      <c r="D34" s="74"/>
      <c r="E34" s="74"/>
      <c r="F34" s="74"/>
      <c r="G34" s="74"/>
      <c r="H34" s="74"/>
      <c r="I34" s="74"/>
      <c r="J34" s="74"/>
      <c r="K34" s="117"/>
    </row>
    <row r="35" s="20" customFormat="1" ht="18.75" customHeight="1" spans="1:11">
      <c r="A35" s="29" t="s">
        <v>93</v>
      </c>
      <c r="B35" s="31"/>
      <c r="C35" s="31"/>
      <c r="D35" s="75" t="s">
        <v>94</v>
      </c>
      <c r="E35" s="75"/>
      <c r="F35" s="93" t="s">
        <v>95</v>
      </c>
      <c r="G35" s="94"/>
      <c r="H35" s="31" t="s">
        <v>96</v>
      </c>
      <c r="I35" s="31"/>
      <c r="J35" s="31" t="s">
        <v>97</v>
      </c>
      <c r="K35" s="107"/>
    </row>
    <row r="36" ht="18.75" customHeight="1" spans="1:13">
      <c r="A36" s="29" t="s">
        <v>98</v>
      </c>
      <c r="B36" s="31"/>
      <c r="C36" s="31"/>
      <c r="D36" s="31"/>
      <c r="E36" s="31"/>
      <c r="F36" s="31"/>
      <c r="G36" s="31"/>
      <c r="H36" s="31"/>
      <c r="I36" s="31"/>
      <c r="J36" s="31"/>
      <c r="K36" s="107"/>
      <c r="M36" s="20"/>
    </row>
    <row r="37" ht="31" customHeight="1" spans="1:11">
      <c r="A37" s="40" t="s">
        <v>99</v>
      </c>
      <c r="B37" s="41"/>
      <c r="C37" s="41"/>
      <c r="D37" s="41"/>
      <c r="E37" s="41"/>
      <c r="F37" s="41"/>
      <c r="G37" s="41"/>
      <c r="H37" s="41"/>
      <c r="I37" s="41"/>
      <c r="J37" s="41"/>
      <c r="K37" s="118"/>
    </row>
    <row r="38" ht="18.75" customHeight="1" spans="1:11">
      <c r="A38" s="29"/>
      <c r="B38" s="31"/>
      <c r="C38" s="31"/>
      <c r="D38" s="31"/>
      <c r="E38" s="31"/>
      <c r="F38" s="31"/>
      <c r="G38" s="31"/>
      <c r="H38" s="31"/>
      <c r="I38" s="31"/>
      <c r="J38" s="31"/>
      <c r="K38" s="107"/>
    </row>
    <row r="39" ht="32" customHeight="1" spans="1:11">
      <c r="A39" s="32" t="s">
        <v>100</v>
      </c>
      <c r="B39" s="76" t="s">
        <v>101</v>
      </c>
      <c r="C39" s="76"/>
      <c r="D39" s="35" t="s">
        <v>102</v>
      </c>
      <c r="E39" s="95" t="s">
        <v>103</v>
      </c>
      <c r="F39" s="35" t="s">
        <v>104</v>
      </c>
      <c r="G39" s="96">
        <v>44968</v>
      </c>
      <c r="H39" s="97" t="s">
        <v>105</v>
      </c>
      <c r="I39" s="97"/>
      <c r="J39" s="76" t="s">
        <v>106</v>
      </c>
      <c r="K39" s="119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B2" sqref="B2:C2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39</v>
      </c>
      <c r="B2" s="5" t="s">
        <v>40</v>
      </c>
      <c r="C2" s="5"/>
      <c r="D2" s="4" t="s">
        <v>108</v>
      </c>
      <c r="E2" s="5" t="s">
        <v>41</v>
      </c>
      <c r="F2" s="5"/>
      <c r="G2" s="5"/>
      <c r="H2" s="5"/>
      <c r="I2" s="7"/>
      <c r="J2" s="15" t="s">
        <v>41</v>
      </c>
      <c r="K2" s="15"/>
      <c r="L2" s="15"/>
      <c r="M2" s="15"/>
      <c r="N2" s="15"/>
      <c r="O2" s="15"/>
      <c r="P2" s="2"/>
      <c r="Q2" s="2"/>
      <c r="R2" s="2"/>
      <c r="S2" s="2"/>
      <c r="T2" s="2"/>
    </row>
    <row r="3" s="1" customFormat="1" customHeight="1" spans="1:20">
      <c r="A3" s="6"/>
      <c r="B3" s="7" t="s">
        <v>109</v>
      </c>
      <c r="C3" s="7"/>
      <c r="D3" s="7"/>
      <c r="E3" s="7"/>
      <c r="F3" s="7"/>
      <c r="G3" s="7"/>
      <c r="H3" s="7"/>
      <c r="I3" s="7"/>
      <c r="J3" s="7" t="s">
        <v>110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/>
      <c r="C4" s="8"/>
      <c r="D4" s="8"/>
      <c r="E4" s="8"/>
      <c r="F4" s="8"/>
      <c r="G4" s="8"/>
      <c r="H4" s="8"/>
      <c r="I4" s="7"/>
      <c r="J4" s="15" t="s">
        <v>111</v>
      </c>
      <c r="K4" s="15" t="s">
        <v>112</v>
      </c>
      <c r="L4" s="15" t="s">
        <v>111</v>
      </c>
      <c r="M4" s="15" t="s">
        <v>112</v>
      </c>
      <c r="N4" s="15" t="s">
        <v>111</v>
      </c>
      <c r="O4" s="15" t="s">
        <v>112</v>
      </c>
      <c r="P4" s="2"/>
      <c r="Q4" s="2"/>
      <c r="R4" s="2"/>
      <c r="S4" s="2"/>
      <c r="T4" s="2"/>
    </row>
    <row r="5" s="1" customFormat="1" customHeight="1" spans="1:20">
      <c r="A5" s="6"/>
      <c r="B5" s="9" t="s">
        <v>113</v>
      </c>
      <c r="C5" s="9" t="s">
        <v>114</v>
      </c>
      <c r="D5" s="9" t="s">
        <v>115</v>
      </c>
      <c r="E5" s="9" t="s">
        <v>116</v>
      </c>
      <c r="F5" s="9" t="s">
        <v>117</v>
      </c>
      <c r="G5" s="9" t="s">
        <v>118</v>
      </c>
      <c r="H5" s="8"/>
      <c r="I5" s="7"/>
      <c r="J5" s="15" t="s">
        <v>119</v>
      </c>
      <c r="K5" s="15" t="s">
        <v>120</v>
      </c>
      <c r="L5" s="15" t="s">
        <v>121</v>
      </c>
      <c r="M5" s="15" t="s">
        <v>122</v>
      </c>
      <c r="N5" s="15" t="s">
        <v>123</v>
      </c>
      <c r="O5" s="15" t="s">
        <v>124</v>
      </c>
      <c r="P5" s="2"/>
      <c r="Q5" s="2"/>
      <c r="R5" s="2"/>
      <c r="S5" s="2"/>
      <c r="T5" s="2"/>
    </row>
    <row r="6" s="1" customFormat="1" customHeight="1" spans="1:20">
      <c r="A6" s="10" t="s">
        <v>125</v>
      </c>
      <c r="B6" s="10">
        <f t="shared" ref="B6:B9" si="0">C6-5</f>
        <v>69</v>
      </c>
      <c r="C6" s="11">
        <v>74</v>
      </c>
      <c r="D6" s="10">
        <f t="shared" ref="D6:D9" si="1">C6+6</f>
        <v>80</v>
      </c>
      <c r="E6" s="10">
        <f t="shared" ref="E6:E9" si="2">D6+6</f>
        <v>86</v>
      </c>
      <c r="F6" s="10">
        <f t="shared" ref="F6:F9" si="3">E6+6</f>
        <v>92</v>
      </c>
      <c r="G6" s="10">
        <f>F6+6</f>
        <v>98</v>
      </c>
      <c r="H6" s="8"/>
      <c r="I6" s="7"/>
      <c r="J6" s="16" t="s">
        <v>126</v>
      </c>
      <c r="K6" s="16" t="s">
        <v>127</v>
      </c>
      <c r="L6" s="16" t="s">
        <v>128</v>
      </c>
      <c r="M6" s="16" t="s">
        <v>129</v>
      </c>
      <c r="N6" s="16" t="s">
        <v>130</v>
      </c>
      <c r="O6" s="16" t="s">
        <v>128</v>
      </c>
      <c r="P6" s="2"/>
      <c r="Q6" s="2"/>
      <c r="R6" s="2"/>
      <c r="S6" s="2"/>
      <c r="T6" s="2"/>
    </row>
    <row r="7" s="1" customFormat="1" customHeight="1" spans="1:20">
      <c r="A7" s="11" t="s">
        <v>131</v>
      </c>
      <c r="B7" s="10">
        <f>C7-3</f>
        <v>53</v>
      </c>
      <c r="C7" s="11">
        <v>56</v>
      </c>
      <c r="D7" s="10">
        <f>C7+3</f>
        <v>59</v>
      </c>
      <c r="E7" s="10">
        <f>D7+3</f>
        <v>62</v>
      </c>
      <c r="F7" s="10">
        <f>E7+4</f>
        <v>66</v>
      </c>
      <c r="G7" s="10">
        <f t="shared" ref="G7:G9" si="4">F7+4</f>
        <v>70</v>
      </c>
      <c r="H7" s="8"/>
      <c r="I7" s="7"/>
      <c r="J7" s="16" t="s">
        <v>132</v>
      </c>
      <c r="K7" s="16" t="s">
        <v>133</v>
      </c>
      <c r="L7" s="16" t="s">
        <v>129</v>
      </c>
      <c r="M7" s="16" t="s">
        <v>132</v>
      </c>
      <c r="N7" s="16" t="s">
        <v>132</v>
      </c>
      <c r="O7" s="16" t="s">
        <v>134</v>
      </c>
      <c r="P7" s="2"/>
      <c r="Q7" s="2"/>
      <c r="R7" s="2"/>
      <c r="S7" s="2"/>
      <c r="T7" s="2"/>
    </row>
    <row r="8" s="1" customFormat="1" customHeight="1" spans="1:20">
      <c r="A8" s="11" t="s">
        <v>135</v>
      </c>
      <c r="B8" s="12">
        <f t="shared" si="0"/>
        <v>69</v>
      </c>
      <c r="C8" s="11">
        <v>74</v>
      </c>
      <c r="D8" s="12">
        <f t="shared" si="1"/>
        <v>80</v>
      </c>
      <c r="E8" s="12">
        <f t="shared" si="2"/>
        <v>86</v>
      </c>
      <c r="F8" s="12">
        <f t="shared" si="3"/>
        <v>92</v>
      </c>
      <c r="G8" s="10">
        <f t="shared" si="4"/>
        <v>96</v>
      </c>
      <c r="H8" s="8"/>
      <c r="I8" s="7"/>
      <c r="J8" s="16" t="s">
        <v>133</v>
      </c>
      <c r="K8" s="16" t="s">
        <v>129</v>
      </c>
      <c r="L8" s="16" t="s">
        <v>133</v>
      </c>
      <c r="M8" s="16" t="s">
        <v>133</v>
      </c>
      <c r="N8" s="16" t="s">
        <v>136</v>
      </c>
      <c r="O8" s="16" t="s">
        <v>136</v>
      </c>
      <c r="P8" s="2"/>
      <c r="Q8" s="2"/>
      <c r="R8" s="2"/>
      <c r="S8" s="2"/>
      <c r="T8" s="2"/>
    </row>
    <row r="9" s="1" customFormat="1" customHeight="1" spans="1:20">
      <c r="A9" s="10" t="s">
        <v>137</v>
      </c>
      <c r="B9" s="12">
        <f t="shared" si="0"/>
        <v>85</v>
      </c>
      <c r="C9" s="13">
        <v>90</v>
      </c>
      <c r="D9" s="12">
        <f t="shared" si="1"/>
        <v>96</v>
      </c>
      <c r="E9" s="12">
        <f t="shared" si="2"/>
        <v>102</v>
      </c>
      <c r="F9" s="12">
        <f t="shared" si="3"/>
        <v>108</v>
      </c>
      <c r="G9" s="10">
        <f t="shared" si="4"/>
        <v>112</v>
      </c>
      <c r="H9" s="8"/>
      <c r="I9" s="7"/>
      <c r="J9" s="16" t="s">
        <v>132</v>
      </c>
      <c r="K9" s="16" t="s">
        <v>138</v>
      </c>
      <c r="L9" s="16" t="s">
        <v>132</v>
      </c>
      <c r="M9" s="16" t="s">
        <v>139</v>
      </c>
      <c r="N9" s="16" t="s">
        <v>132</v>
      </c>
      <c r="O9" s="16" t="s">
        <v>132</v>
      </c>
      <c r="P9" s="2"/>
      <c r="Q9" s="2"/>
      <c r="R9" s="2"/>
      <c r="S9" s="2"/>
      <c r="T9" s="2"/>
    </row>
    <row r="10" s="1" customFormat="1" customHeight="1" spans="1:20">
      <c r="A10" s="14" t="s">
        <v>140</v>
      </c>
      <c r="B10" s="14">
        <f>C10-1.6</f>
        <v>24.4</v>
      </c>
      <c r="C10" s="11">
        <v>26</v>
      </c>
      <c r="D10" s="14">
        <f>C10+1.9</f>
        <v>27.9</v>
      </c>
      <c r="E10" s="14">
        <f>C10+3.8</f>
        <v>29.8</v>
      </c>
      <c r="F10" s="14">
        <f>C10+5.7</f>
        <v>31.7</v>
      </c>
      <c r="G10" s="14">
        <f>C10+7</f>
        <v>33</v>
      </c>
      <c r="H10" s="8"/>
      <c r="I10" s="7"/>
      <c r="J10" s="16" t="s">
        <v>141</v>
      </c>
      <c r="K10" s="16" t="s">
        <v>142</v>
      </c>
      <c r="L10" s="16" t="s">
        <v>143</v>
      </c>
      <c r="M10" s="16" t="s">
        <v>141</v>
      </c>
      <c r="N10" s="16" t="s">
        <v>144</v>
      </c>
      <c r="O10" s="16" t="s">
        <v>144</v>
      </c>
      <c r="P10" s="2"/>
      <c r="Q10" s="2"/>
      <c r="R10" s="2"/>
      <c r="S10" s="2"/>
      <c r="T10" s="2"/>
    </row>
    <row r="11" s="1" customFormat="1" customHeight="1" spans="1:20">
      <c r="A11" s="10" t="s">
        <v>145</v>
      </c>
      <c r="B11" s="10">
        <f>C11-1</f>
        <v>19.5</v>
      </c>
      <c r="C11" s="11">
        <v>20.5</v>
      </c>
      <c r="D11" s="10">
        <f>C11+1.2</f>
        <v>21.7</v>
      </c>
      <c r="E11" s="10">
        <f>D11+1.2</f>
        <v>22.9</v>
      </c>
      <c r="F11" s="10">
        <f>E11+1.2</f>
        <v>24.1</v>
      </c>
      <c r="G11" s="10">
        <f>F11+0.7</f>
        <v>24.8</v>
      </c>
      <c r="H11" s="8"/>
      <c r="I11" s="7"/>
      <c r="J11" s="16" t="s">
        <v>146</v>
      </c>
      <c r="K11" s="16" t="s">
        <v>141</v>
      </c>
      <c r="L11" s="16" t="s">
        <v>147</v>
      </c>
      <c r="M11" s="16" t="s">
        <v>146</v>
      </c>
      <c r="N11" s="16" t="s">
        <v>147</v>
      </c>
      <c r="O11" s="16" t="s">
        <v>148</v>
      </c>
      <c r="P11" s="2"/>
      <c r="Q11" s="2"/>
      <c r="R11" s="2"/>
      <c r="S11" s="2"/>
      <c r="T11" s="2"/>
    </row>
    <row r="12" s="1" customFormat="1" customHeight="1" spans="1:20">
      <c r="A12" s="10" t="s">
        <v>149</v>
      </c>
      <c r="B12" s="10">
        <f>C12-0.5</f>
        <v>16.5</v>
      </c>
      <c r="C12" s="11">
        <v>17</v>
      </c>
      <c r="D12" s="10">
        <f t="shared" ref="D12:G12" si="5">C12+0.5</f>
        <v>17.5</v>
      </c>
      <c r="E12" s="10">
        <f t="shared" si="5"/>
        <v>18</v>
      </c>
      <c r="F12" s="10">
        <f t="shared" si="5"/>
        <v>18.5</v>
      </c>
      <c r="G12" s="10">
        <f t="shared" si="5"/>
        <v>19</v>
      </c>
      <c r="H12" s="8"/>
      <c r="I12" s="7"/>
      <c r="J12" s="16" t="s">
        <v>150</v>
      </c>
      <c r="K12" s="16" t="s">
        <v>151</v>
      </c>
      <c r="L12" s="16" t="s">
        <v>147</v>
      </c>
      <c r="M12" s="16" t="s">
        <v>152</v>
      </c>
      <c r="N12" s="16" t="s">
        <v>153</v>
      </c>
      <c r="O12" s="16" t="s">
        <v>153</v>
      </c>
      <c r="P12" s="2"/>
      <c r="Q12" s="2"/>
      <c r="R12" s="2"/>
      <c r="S12" s="2"/>
      <c r="T12" s="2"/>
    </row>
    <row r="13" s="1" customFormat="1" customHeight="1" spans="1:20">
      <c r="A13" s="10" t="s">
        <v>154</v>
      </c>
      <c r="B13" s="10">
        <f>C13-0.5</f>
        <v>12</v>
      </c>
      <c r="C13" s="11">
        <v>12.5</v>
      </c>
      <c r="D13" s="10">
        <f t="shared" ref="D13:G13" si="6">C13+0.5</f>
        <v>13</v>
      </c>
      <c r="E13" s="10">
        <f t="shared" si="6"/>
        <v>13.5</v>
      </c>
      <c r="F13" s="10">
        <f t="shared" si="6"/>
        <v>14</v>
      </c>
      <c r="G13" s="10">
        <f t="shared" si="6"/>
        <v>14.5</v>
      </c>
      <c r="H13" s="8"/>
      <c r="I13" s="7"/>
      <c r="J13" s="16" t="s">
        <v>155</v>
      </c>
      <c r="K13" s="16" t="s">
        <v>139</v>
      </c>
      <c r="L13" s="16" t="s">
        <v>138</v>
      </c>
      <c r="M13" s="16" t="s">
        <v>155</v>
      </c>
      <c r="N13" s="16" t="s">
        <v>156</v>
      </c>
      <c r="O13" s="16" t="s">
        <v>138</v>
      </c>
      <c r="P13" s="2"/>
      <c r="Q13" s="2"/>
      <c r="R13" s="2"/>
      <c r="S13" s="2"/>
      <c r="T13" s="2"/>
    </row>
    <row r="14" s="1" customFormat="1" customHeight="1" spans="1:20">
      <c r="A14" s="10" t="s">
        <v>157</v>
      </c>
      <c r="B14" s="10">
        <f>C14-1.5</f>
        <v>24.5</v>
      </c>
      <c r="C14" s="11">
        <v>26</v>
      </c>
      <c r="D14" s="10">
        <f>C14+1.7</f>
        <v>27.7</v>
      </c>
      <c r="E14" s="10">
        <f>D14+1.7</f>
        <v>29.4</v>
      </c>
      <c r="F14" s="10">
        <f>E14+1.7</f>
        <v>31.1</v>
      </c>
      <c r="G14" s="10">
        <f>F14+1.6</f>
        <v>32.7</v>
      </c>
      <c r="H14" s="8"/>
      <c r="I14" s="7"/>
      <c r="J14" s="16" t="s">
        <v>158</v>
      </c>
      <c r="K14" s="16" t="s">
        <v>138</v>
      </c>
      <c r="L14" s="16" t="s">
        <v>141</v>
      </c>
      <c r="M14" s="16" t="s">
        <v>141</v>
      </c>
      <c r="N14" s="16" t="s">
        <v>159</v>
      </c>
      <c r="O14" s="16" t="s">
        <v>136</v>
      </c>
      <c r="P14" s="2"/>
      <c r="Q14" s="2"/>
      <c r="R14" s="2"/>
      <c r="S14" s="2"/>
      <c r="T14" s="2"/>
    </row>
    <row r="15" customHeight="1" spans="1:15">
      <c r="A15" s="10" t="s">
        <v>160</v>
      </c>
      <c r="B15" s="10">
        <f>C15-1.8</f>
        <v>32.2</v>
      </c>
      <c r="C15" s="11">
        <v>34</v>
      </c>
      <c r="D15" s="10">
        <f>C15+2.25</f>
        <v>36.25</v>
      </c>
      <c r="E15" s="10">
        <f>D15+2.25</f>
        <v>38.5</v>
      </c>
      <c r="F15" s="10">
        <f>E15+2.25</f>
        <v>40.75</v>
      </c>
      <c r="G15" s="10">
        <f>F15+2</f>
        <v>42.75</v>
      </c>
      <c r="H15" s="7"/>
      <c r="I15" s="7"/>
      <c r="J15" s="16" t="s">
        <v>161</v>
      </c>
      <c r="K15" s="16" t="s">
        <v>138</v>
      </c>
      <c r="L15" s="16" t="s">
        <v>162</v>
      </c>
      <c r="M15" s="16" t="s">
        <v>139</v>
      </c>
      <c r="N15" s="16" t="s">
        <v>132</v>
      </c>
      <c r="O15" s="16" t="s">
        <v>132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工作内容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2020-03-12T09:34:00Z</dcterms:created>
  <dcterms:modified xsi:type="dcterms:W3CDTF">2023-02-16T18:18:40Z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