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855" firstSheet="1" activeTab="6"/>
  </bookViews>
  <sheets>
    <sheet name="工作内容" sheetId="1" r:id="rId1"/>
    <sheet name="AQL2.5验货" sheetId="2" r:id="rId2"/>
    <sheet name="首期" sheetId="3" r:id="rId3"/>
    <sheet name="验货尺寸表 " sheetId="13" r:id="rId4"/>
    <sheet name="中期" sheetId="4" r:id="rId5"/>
    <sheet name="验货尺寸表 （中期洗水）" sheetId="14" r:id="rId6"/>
    <sheet name="尾期" sheetId="5" r:id="rId7"/>
    <sheet name="验货尺寸表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5.特殊工艺测试" sheetId="11" r:id="rId13"/>
    <sheet name="6.织带类缩率测试" sheetId="12" r:id="rId14"/>
  </sheets>
  <calcPr calcId="144525" concurrentCalc="0"/>
</workbook>
</file>

<file path=xl/sharedStrings.xml><?xml version="1.0" encoding="utf-8"?>
<sst xmlns="http://schemas.openxmlformats.org/spreadsheetml/2006/main" count="1383" uniqueCount="396">
  <si>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</si>
  <si>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</si>
  <si>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</si>
  <si>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</si>
  <si>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</si>
  <si>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</si>
  <si>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</si>
  <si>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</si>
  <si>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</si>
  <si>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</si>
  <si>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</si>
  <si>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</si>
  <si>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</si>
  <si>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</si>
  <si>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</si>
  <si>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寄3-5件给QC洗测（熨烫平整），我司留底一件首件，并发OA说明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</si>
  <si>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</si>
  <si>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</si>
  <si>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</si>
  <si>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</si>
  <si>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</si>
  <si>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</si>
  <si>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齐色错码各号型2件给我司QC洗测，并发QA说明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</si>
  <si>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</si>
  <si>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</si>
  <si>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</si>
  <si>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</si>
  <si>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</si>
  <si>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业务员提前5个工作日发OA尾期验货申请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</si>
  <si>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</si>
  <si>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工厂验货过程视频和拍照片（纸箱，未拆袋的产品，合格证及功能吊牌+各色组洗标主标，问题产品，称重照片。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</si>
  <si>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</si>
  <si>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</si>
  <si>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OA申请尾期：格式写明已包装完成款式、数量、自验货时间（直发款约验货时间）、出货箱单。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</si>
  <si>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</si>
  <si>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</si>
  <si>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</si>
  <si>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</si>
  <si>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</si>
  <si>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</si>
  <si>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</si>
  <si>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</si>
  <si>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</si>
  <si>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</si>
  <si>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</si>
  <si>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</si>
  <si>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</si>
  <si>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</si>
  <si>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</si>
  <si>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</si>
  <si>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</si>
  <si>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</si>
  <si>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</si>
  <si>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</si>
  <si>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ODM</t>
  </si>
  <si>
    <t>合同签订方</t>
  </si>
  <si>
    <t>青岛金缕衣服装有限公司</t>
  </si>
  <si>
    <t>生产工厂</t>
  </si>
  <si>
    <t>青岛金缕衣</t>
  </si>
  <si>
    <t>订单基础信息</t>
  </si>
  <si>
    <t>生产•出货进度</t>
  </si>
  <si>
    <t>指示•确认资料</t>
  </si>
  <si>
    <t>款号</t>
  </si>
  <si>
    <t>TAWWAK91521</t>
  </si>
  <si>
    <t>合同交期</t>
  </si>
  <si>
    <t>2023.2.10</t>
  </si>
  <si>
    <t>产前确认样</t>
  </si>
  <si>
    <t>有</t>
  </si>
  <si>
    <t>无</t>
  </si>
  <si>
    <t>品名</t>
  </si>
  <si>
    <t>男式套绒冲锋衣</t>
  </si>
  <si>
    <t>上线日</t>
  </si>
  <si>
    <t>2023.1.12</t>
  </si>
  <si>
    <t>原辅材料卡</t>
  </si>
  <si>
    <t>色/号型数</t>
  </si>
  <si>
    <t>缝制预计完成日</t>
  </si>
  <si>
    <t>2023.2.2</t>
  </si>
  <si>
    <t>大货面料确认样</t>
  </si>
  <si>
    <t>订单数量</t>
  </si>
  <si>
    <t>包装预计完成日</t>
  </si>
  <si>
    <t>2023.2.4</t>
  </si>
  <si>
    <t>印花、刺绣确认样</t>
  </si>
  <si>
    <t>采购凭证编号：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</si>
  <si>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</si>
  <si>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</si>
  <si>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</si>
  <si>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</si>
  <si>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</si>
  <si>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</si>
  <si>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</si>
  <si>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</si>
  <si>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</si>
  <si>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</si>
  <si>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</si>
  <si>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</si>
  <si>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</si>
  <si>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</si>
  <si>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</si>
  <si>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</si>
  <si>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</si>
  <si>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</si>
  <si>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</si>
  <si>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</si>
  <si>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</si>
  <si>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</si>
  <si>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</si>
  <si>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</si>
  <si>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</si>
  <si>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</si>
  <si>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</si>
  <si>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</si>
  <si>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</si>
  <si>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</si>
  <si>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</si>
  <si>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</si>
  <si>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</si>
  <si>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</si>
  <si>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</si>
  <si>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</si>
  <si>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</si>
  <si>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</si>
  <si>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</si>
  <si>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</si>
  <si>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青灰蓝</t>
  </si>
  <si>
    <t>已裁完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</si>
  <si>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</si>
  <si>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青灰蓝色：L--2,XL--2,XXL--2</t>
  </si>
  <si>
    <t>【规格确认】</t>
  </si>
  <si>
    <t>①规格测量明细以插入附件形式列明，并注明洗前洗后规格</t>
  </si>
  <si>
    <t>②规格异常情况</t>
  </si>
  <si>
    <t>备注：后中长超公差，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</si>
  <si>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</si>
  <si>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1.底边不平</t>
  </si>
  <si>
    <t>2.胸斗装饰胶膜不匀</t>
  </si>
  <si>
    <t>3.帽口双面胶褶皱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</si>
  <si>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</si>
  <si>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</si>
  <si>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</si>
  <si>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</si>
  <si>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</si>
  <si>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</si>
  <si>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</si>
  <si>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</si>
  <si>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</si>
  <si>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全昌根</t>
  </si>
  <si>
    <t>查验时间</t>
  </si>
  <si>
    <t>工厂负责人</t>
  </si>
  <si>
    <t>刘慧</t>
  </si>
  <si>
    <t>【整改结果】</t>
  </si>
  <si>
    <t>复核时间</t>
  </si>
  <si>
    <t>QC规格测量表</t>
  </si>
  <si>
    <t>部位名称</t>
  </si>
  <si>
    <t>指示规格  FINAL SPEC</t>
  </si>
  <si>
    <t>样品规格  SAMPLE SPEC</t>
  </si>
  <si>
    <t>4XL</t>
  </si>
  <si>
    <t>165/88B</t>
  </si>
  <si>
    <t>170/92B</t>
  </si>
  <si>
    <t>175/96B</t>
  </si>
  <si>
    <t>180/100B</t>
  </si>
  <si>
    <t>185/104B</t>
  </si>
  <si>
    <t>190/108B</t>
  </si>
  <si>
    <t>195/112B</t>
  </si>
  <si>
    <t>后中长</t>
  </si>
  <si>
    <t>-0.5√</t>
  </si>
  <si>
    <t>前中长</t>
  </si>
  <si>
    <t>√√</t>
  </si>
  <si>
    <t>内主项拉链</t>
  </si>
  <si>
    <t>胸围</t>
  </si>
  <si>
    <t>√+1</t>
  </si>
  <si>
    <t>腰围</t>
  </si>
  <si>
    <t>-2√</t>
  </si>
  <si>
    <t>摆围</t>
  </si>
  <si>
    <t>-1.5-1</t>
  </si>
  <si>
    <t>肩宽</t>
  </si>
  <si>
    <t>肩点袖长</t>
  </si>
  <si>
    <t>-0.5-0.2</t>
  </si>
  <si>
    <t>后中袖长</t>
  </si>
  <si>
    <t>袖肥/2（参考值见注解）</t>
  </si>
  <si>
    <t>+0.3√</t>
  </si>
  <si>
    <t>袖肘围/2</t>
  </si>
  <si>
    <t>袖口围/2</t>
  </si>
  <si>
    <t>前领高</t>
  </si>
  <si>
    <t>-1.5-0.75</t>
  </si>
  <si>
    <t>上领围</t>
  </si>
  <si>
    <t>下领围</t>
  </si>
  <si>
    <t>帽高</t>
  </si>
  <si>
    <t>-1-1</t>
  </si>
  <si>
    <t>帽宽</t>
  </si>
  <si>
    <t>插手袋长</t>
  </si>
  <si>
    <t>胸袋</t>
  </si>
  <si>
    <t>备注：</t>
  </si>
  <si>
    <t xml:space="preserve">     初期请洗测2-3件，有问题的另加测量数量。</t>
  </si>
  <si>
    <t>验货时间：1-19</t>
  </si>
  <si>
    <t>跟单QC:全昌根</t>
  </si>
  <si>
    <t>工厂负责人：刘慧</t>
  </si>
  <si>
    <t>TOREAD-QC中期检验报告书</t>
  </si>
  <si>
    <t>首件检验报告</t>
  </si>
  <si>
    <t>首件检验未尽事项</t>
  </si>
  <si>
    <t>首件检验未尽事项内容</t>
  </si>
  <si>
    <t>【附属资料确认】</t>
  </si>
  <si>
    <t>【检验明细】：检验明细（要求齐色、齐号至少10件检查）</t>
  </si>
  <si>
    <t>青灰蓝3件</t>
  </si>
  <si>
    <t>【耐水洗测试】：耐洗水测试明细（要求齐色、齐号）</t>
  </si>
  <si>
    <t>说明：正常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</si>
  <si>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</si>
  <si>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1.袖子压胶不平</t>
  </si>
  <si>
    <t>2.内胆线毛、脏污问题</t>
  </si>
  <si>
    <t>【整改的严重缺陷及整改复核时间】</t>
  </si>
  <si>
    <t>珲春博杨</t>
  </si>
  <si>
    <t>-1.2-0.3</t>
  </si>
  <si>
    <t>-0.7-1</t>
  </si>
  <si>
    <t>-1-1.5</t>
  </si>
  <si>
    <t>-0.5-0.5</t>
  </si>
  <si>
    <t>验货时间：1-29</t>
  </si>
  <si>
    <t>QC出货报告书</t>
  </si>
  <si>
    <t>产品名称</t>
  </si>
  <si>
    <t>金缕衣</t>
  </si>
  <si>
    <t>合同日期</t>
  </si>
  <si>
    <t>2.10号91件</t>
  </si>
  <si>
    <t>检验资料确认</t>
  </si>
  <si>
    <t>交货形式</t>
  </si>
  <si>
    <t>入天津库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</si>
  <si>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</si>
  <si>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</si>
  <si>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</si>
  <si>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</si>
  <si>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</si>
  <si>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</si>
  <si>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</si>
  <si>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</si>
  <si>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</si>
  <si>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</si>
  <si>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</si>
  <si>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</si>
  <si>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</si>
  <si>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</si>
  <si>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</si>
  <si>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</si>
  <si>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采购凭证编号：CGDD23020200009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</si>
  <si>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</si>
  <si>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</si>
  <si>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</si>
  <si>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</si>
  <si>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</si>
  <si>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</si>
  <si>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</si>
  <si>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</si>
  <si>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</si>
  <si>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</si>
  <si>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</si>
  <si>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</si>
  <si>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</si>
  <si>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</t>
  </si>
  <si>
    <t>②检验明细：</t>
  </si>
  <si>
    <t>2/3/4/5</t>
  </si>
  <si>
    <t>共检验4箱，每箱5件，合计20件</t>
  </si>
  <si>
    <t>情况说明：</t>
  </si>
  <si>
    <t xml:space="preserve">【问题点描述】  </t>
  </si>
  <si>
    <t>外件</t>
  </si>
  <si>
    <t>1.领口掉线1件</t>
  </si>
  <si>
    <t>2.压胶条打折不平1件</t>
  </si>
  <si>
    <t>以上问题已经返修处理。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</si>
  <si>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</si>
  <si>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</si>
  <si>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</si>
  <si>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</si>
  <si>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</si>
  <si>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</si>
  <si>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服装QC部门</t>
  </si>
  <si>
    <t>检验人</t>
  </si>
  <si>
    <t>-1√</t>
  </si>
  <si>
    <t>√-0.5</t>
  </si>
  <si>
    <t>√-1</t>
  </si>
  <si>
    <t>验货时间：2.4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</si>
  <si>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</si>
  <si>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</si>
  <si>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</si>
  <si>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</si>
  <si>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</si>
  <si>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</si>
  <si>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</si>
  <si>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</si>
  <si>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</si>
  <si>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</si>
  <si>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</si>
  <si>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</si>
  <si>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</si>
  <si>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</si>
  <si>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</si>
  <si>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</si>
  <si>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</si>
  <si>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0955</t>
  </si>
  <si>
    <t>莱卡四面弹复合面料，灰色白膜</t>
  </si>
  <si>
    <t>YES</t>
  </si>
  <si>
    <t>0957</t>
  </si>
  <si>
    <t>2615</t>
  </si>
  <si>
    <t>0956</t>
  </si>
  <si>
    <t>高级灰</t>
  </si>
  <si>
    <t>0952</t>
  </si>
  <si>
    <t>0954</t>
  </si>
  <si>
    <t>2616</t>
  </si>
  <si>
    <t>黑色</t>
  </si>
  <si>
    <t>0953</t>
  </si>
  <si>
    <t>0958</t>
  </si>
  <si>
    <t>制表时间：8/20</t>
  </si>
  <si>
    <t>测试人签名：高丽静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</si>
  <si>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</si>
  <si>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</si>
  <si>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</si>
  <si>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</si>
  <si>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</si>
  <si>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</si>
  <si>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</si>
  <si>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</si>
  <si>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</si>
  <si>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1-1.5%</t>
  </si>
  <si>
    <t>制表时间：4-8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</si>
  <si>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</si>
  <si>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</si>
  <si>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</si>
  <si>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</si>
  <si>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</si>
  <si>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</si>
  <si>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</si>
  <si>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</si>
  <si>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</si>
  <si>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</si>
  <si>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</si>
  <si>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ODM面料</t>
  </si>
  <si>
    <t>230T</t>
  </si>
  <si>
    <t>伟星</t>
  </si>
  <si>
    <t>3#尼龙反装闭尾拉链</t>
  </si>
  <si>
    <t>3#尼龙正装开尾拉链</t>
  </si>
  <si>
    <t>合格</t>
  </si>
  <si>
    <t>物料6</t>
  </si>
  <si>
    <t>物料7</t>
  </si>
  <si>
    <t>物料8</t>
  </si>
  <si>
    <t>物料9</t>
  </si>
  <si>
    <t>物料10</t>
  </si>
  <si>
    <t>YKK5#尼龙反装拉链，牙齿顺码带色，葫芦头</t>
  </si>
  <si>
    <t>3#尼龙反装闭尾拉链，葫芦头  不含上下止</t>
  </si>
  <si>
    <t>G20SSLP024</t>
  </si>
  <si>
    <t>塑胶套管拉袢</t>
  </si>
  <si>
    <t>G20FWSD012</t>
  </si>
  <si>
    <t>跳点反光条织带</t>
  </si>
  <si>
    <t>旅行金属双孔卡扣-镭射</t>
  </si>
  <si>
    <t>物料11</t>
  </si>
  <si>
    <t>物料12</t>
  </si>
  <si>
    <t>物料13</t>
  </si>
  <si>
    <t>物料14</t>
  </si>
  <si>
    <t>物料15</t>
  </si>
  <si>
    <t>印花</t>
  </si>
  <si>
    <t>G16FWZD002</t>
  </si>
  <si>
    <t>磁扣</t>
  </si>
  <si>
    <t>魔术贴</t>
  </si>
  <si>
    <t>定卡织带</t>
  </si>
  <si>
    <t xml:space="preserve">顺色喷漆气眼      </t>
  </si>
  <si>
    <t>洗测2次</t>
  </si>
  <si>
    <t>制表时间：4-10</t>
  </si>
  <si>
    <t>测试人签名：宋红丽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</si>
  <si>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</si>
  <si>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</si>
  <si>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</si>
  <si>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批号</t>
  </si>
  <si>
    <t>上午(时间）</t>
  </si>
  <si>
    <t>测试条件</t>
  </si>
  <si>
    <t>下午（时间）</t>
  </si>
  <si>
    <t>加班（时间）</t>
  </si>
  <si>
    <t>3000mm</t>
  </si>
  <si>
    <t>3218</t>
  </si>
  <si>
    <t>T800 棉感，斜纹</t>
  </si>
  <si>
    <t>TAWWAK91505</t>
  </si>
  <si>
    <t>2720</t>
  </si>
  <si>
    <t>2612</t>
  </si>
  <si>
    <t>2732</t>
  </si>
  <si>
    <t>空变T800</t>
  </si>
  <si>
    <t>TAWWAK91509</t>
  </si>
  <si>
    <t>3217</t>
  </si>
  <si>
    <t>灰湖绿</t>
  </si>
  <si>
    <t>制表时间：8/28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</si>
  <si>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</si>
  <si>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</si>
  <si>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</si>
  <si>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</si>
  <si>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</si>
  <si>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</si>
  <si>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斗盖、门襟、袖袢</t>
  </si>
  <si>
    <t>生粘</t>
  </si>
  <si>
    <t>制表时间：9/5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</si>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</sst>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61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sz val="9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8"/>
      <color theme="1"/>
      <name val="微软雅黑"/>
      <charset val="134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sz val="18"/>
      <color theme="1"/>
      <name val="宋体"/>
      <charset val="134"/>
    </font>
    <font>
      <b/>
      <sz val="12"/>
      <color theme="1"/>
      <name val="宋体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trike/>
      <sz val="10"/>
      <name val="微软雅黑"/>
      <charset val="134"/>
    </font>
    <font>
      <sz val="10"/>
      <color theme="0"/>
      <name val="微软雅黑"/>
      <charset val="134"/>
    </font>
    <font>
      <b/>
      <sz val="10"/>
      <color theme="0"/>
      <name val="微软雅黑"/>
      <charset val="134"/>
    </font>
    <font>
      <sz val="12"/>
      <name val="仿宋_GB2312"/>
      <charset val="134"/>
    </font>
    <font>
      <b/>
      <sz val="11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40" fillId="0" borderId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74" applyNumberFormat="0" applyAlignment="0" applyProtection="0">
      <alignment vertical="center"/>
    </xf>
    <xf numFmtId="44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9" fontId="4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12" borderId="75" applyNumberFormat="0" applyFon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76" applyNumberFormat="0" applyFill="0" applyAlignment="0" applyProtection="0">
      <alignment vertical="center"/>
    </xf>
    <xf numFmtId="0" fontId="52" fillId="0" borderId="76" applyNumberFormat="0" applyFill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7" fillId="0" borderId="77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3" fillId="16" borderId="78" applyNumberFormat="0" applyAlignment="0" applyProtection="0">
      <alignment vertical="center"/>
    </xf>
    <xf numFmtId="0" fontId="54" fillId="16" borderId="74" applyNumberFormat="0" applyAlignment="0" applyProtection="0">
      <alignment vertical="center"/>
    </xf>
    <xf numFmtId="0" fontId="55" fillId="17" borderId="79" applyNumberFormat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6" fillId="0" borderId="80" applyNumberFormat="0" applyFill="0" applyAlignment="0" applyProtection="0">
      <alignment vertical="center"/>
    </xf>
    <xf numFmtId="0" fontId="57" fillId="0" borderId="81" applyNumberFormat="0" applyFill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60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40" fillId="0" borderId="0">
      <alignment vertical="center"/>
    </xf>
    <xf numFmtId="0" fontId="0" fillId="0" borderId="0"/>
  </cellStyleXfs>
  <cellXfs count="456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7" fillId="0" borderId="0" xfId="0" applyFont="1"/>
    <xf numFmtId="49" fontId="0" fillId="0" borderId="0" xfId="0" applyNumberFormat="1"/>
    <xf numFmtId="49" fontId="2" fillId="0" borderId="1" xfId="0" applyNumberFormat="1" applyFont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9" fillId="0" borderId="2" xfId="0" applyFont="1" applyFill="1" applyBorder="1" applyAlignment="1">
      <alignment horizontal="center" wrapText="1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Fill="1" applyBorder="1" applyAlignment="1"/>
    <xf numFmtId="0" fontId="7" fillId="0" borderId="2" xfId="0" applyFont="1" applyBorder="1"/>
    <xf numFmtId="49" fontId="7" fillId="0" borderId="2" xfId="0" applyNumberFormat="1" applyFont="1" applyBorder="1"/>
    <xf numFmtId="49" fontId="0" fillId="0" borderId="2" xfId="0" applyNumberFormat="1" applyBorder="1"/>
    <xf numFmtId="49" fontId="5" fillId="0" borderId="6" xfId="0" applyNumberFormat="1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left" vertical="top"/>
    </xf>
    <xf numFmtId="0" fontId="10" fillId="0" borderId="2" xfId="0" applyFont="1" applyBorder="1"/>
    <xf numFmtId="49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58" fontId="7" fillId="0" borderId="2" xfId="0" applyNumberFormat="1" applyFont="1" applyBorder="1"/>
    <xf numFmtId="0" fontId="8" fillId="0" borderId="2" xfId="0" applyFont="1" applyBorder="1" applyAlignment="1">
      <alignment wrapText="1"/>
    </xf>
    <xf numFmtId="20" fontId="7" fillId="0" borderId="2" xfId="54" applyNumberFormat="1" applyFont="1" applyBorder="1" applyAlignment="1">
      <alignment horizontal="center"/>
    </xf>
    <xf numFmtId="0" fontId="7" fillId="0" borderId="2" xfId="54" applyFont="1" applyBorder="1" applyAlignment="1">
      <alignment horizontal="center"/>
    </xf>
    <xf numFmtId="20" fontId="7" fillId="0" borderId="2" xfId="0" applyNumberFormat="1" applyFont="1" applyFill="1" applyBorder="1" applyAlignment="1">
      <alignment horizontal="center"/>
    </xf>
    <xf numFmtId="58" fontId="0" fillId="0" borderId="2" xfId="0" applyNumberFormat="1" applyBorder="1"/>
    <xf numFmtId="20" fontId="7" fillId="0" borderId="2" xfId="0" applyNumberFormat="1" applyFont="1" applyBorder="1" applyAlignment="1">
      <alignment horizontal="center"/>
    </xf>
    <xf numFmtId="49" fontId="11" fillId="3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wrapText="1"/>
    </xf>
    <xf numFmtId="0" fontId="0" fillId="3" borderId="2" xfId="0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8" fillId="0" borderId="0" xfId="0" applyFont="1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9" fontId="8" fillId="0" borderId="2" xfId="0" applyNumberFormat="1" applyFont="1" applyBorder="1" applyAlignment="1">
      <alignment horizontal="center"/>
    </xf>
    <xf numFmtId="10" fontId="8" fillId="0" borderId="2" xfId="0" applyNumberFormat="1" applyFont="1" applyBorder="1" applyAlignment="1">
      <alignment horizontal="center"/>
    </xf>
    <xf numFmtId="0" fontId="8" fillId="0" borderId="2" xfId="0" applyFont="1" applyBorder="1"/>
    <xf numFmtId="0" fontId="8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49" fontId="3" fillId="2" borderId="4" xfId="0" applyNumberFormat="1" applyFont="1" applyFill="1" applyBorder="1" applyAlignment="1">
      <alignment horizontal="center" vertical="center"/>
    </xf>
    <xf numFmtId="0" fontId="13" fillId="3" borderId="0" xfId="52" applyFont="1" applyFill="1"/>
    <xf numFmtId="49" fontId="13" fillId="3" borderId="0" xfId="52" applyNumberFormat="1" applyFont="1" applyFill="1"/>
    <xf numFmtId="0" fontId="14" fillId="3" borderId="0" xfId="52" applyFont="1" applyFill="1" applyBorder="1" applyAlignment="1">
      <alignment horizontal="center"/>
    </xf>
    <xf numFmtId="0" fontId="15" fillId="3" borderId="0" xfId="52" applyFont="1" applyFill="1" applyBorder="1" applyAlignment="1">
      <alignment horizontal="center"/>
    </xf>
    <xf numFmtId="0" fontId="16" fillId="3" borderId="9" xfId="51" applyFont="1" applyFill="1" applyBorder="1" applyAlignment="1">
      <alignment horizontal="left" vertical="center"/>
    </xf>
    <xf numFmtId="0" fontId="13" fillId="3" borderId="10" xfId="51" applyFont="1" applyFill="1" applyBorder="1" applyAlignment="1">
      <alignment horizontal="center" vertical="center"/>
    </xf>
    <xf numFmtId="0" fontId="16" fillId="3" borderId="10" xfId="51" applyFont="1" applyFill="1" applyBorder="1" applyAlignment="1">
      <alignment vertical="center"/>
    </xf>
    <xf numFmtId="0" fontId="13" fillId="3" borderId="10" xfId="52" applyFont="1" applyFill="1" applyBorder="1" applyAlignment="1">
      <alignment horizontal="center"/>
    </xf>
    <xf numFmtId="0" fontId="16" fillId="3" borderId="11" xfId="52" applyFont="1" applyFill="1" applyBorder="1" applyAlignment="1" applyProtection="1">
      <alignment horizontal="center" vertical="center"/>
    </xf>
    <xf numFmtId="0" fontId="16" fillId="3" borderId="5" xfId="52" applyFont="1" applyFill="1" applyBorder="1" applyAlignment="1">
      <alignment horizontal="center" vertical="center"/>
    </xf>
    <xf numFmtId="0" fontId="16" fillId="3" borderId="6" xfId="52" applyFont="1" applyFill="1" applyBorder="1" applyAlignment="1">
      <alignment horizontal="center" vertical="center"/>
    </xf>
    <xf numFmtId="0" fontId="16" fillId="3" borderId="7" xfId="52" applyFont="1" applyFill="1" applyBorder="1" applyAlignment="1">
      <alignment horizontal="center" vertical="center"/>
    </xf>
    <xf numFmtId="0" fontId="16" fillId="3" borderId="12" xfId="52" applyFont="1" applyFill="1" applyBorder="1" applyAlignment="1" applyProtection="1">
      <alignment horizontal="center" vertical="center"/>
    </xf>
    <xf numFmtId="0" fontId="17" fillId="0" borderId="2" xfId="38" applyNumberFormat="1" applyFont="1" applyFill="1" applyBorder="1" applyAlignment="1">
      <alignment horizontal="center" vertical="center"/>
    </xf>
    <xf numFmtId="0" fontId="16" fillId="3" borderId="13" xfId="52" applyFont="1" applyFill="1" applyBorder="1" applyAlignment="1" applyProtection="1">
      <alignment horizontal="center" vertical="center"/>
    </xf>
    <xf numFmtId="0" fontId="18" fillId="0" borderId="2" xfId="38" applyNumberFormat="1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8" fillId="3" borderId="2" xfId="38" applyNumberFormat="1" applyFont="1" applyFill="1" applyBorder="1" applyAlignment="1">
      <alignment horizontal="center" vertical="center"/>
    </xf>
    <xf numFmtId="0" fontId="19" fillId="0" borderId="2" xfId="38" applyNumberFormat="1" applyFont="1" applyFill="1" applyBorder="1" applyAlignment="1">
      <alignment horizontal="left" vertical="center"/>
    </xf>
    <xf numFmtId="0" fontId="20" fillId="0" borderId="2" xfId="38" applyNumberFormat="1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14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left"/>
    </xf>
    <xf numFmtId="49" fontId="13" fillId="3" borderId="2" xfId="53" applyNumberFormat="1" applyFont="1" applyFill="1" applyBorder="1" applyAlignment="1">
      <alignment horizontal="center" vertical="center"/>
    </xf>
    <xf numFmtId="49" fontId="13" fillId="3" borderId="2" xfId="53" applyNumberFormat="1" applyFont="1" applyFill="1" applyBorder="1" applyAlignment="1">
      <alignment horizontal="right" vertical="center"/>
    </xf>
    <xf numFmtId="0" fontId="13" fillId="3" borderId="2" xfId="52" applyFont="1" applyFill="1" applyBorder="1" applyAlignment="1">
      <alignment horizontal="center"/>
    </xf>
    <xf numFmtId="0" fontId="13" fillId="3" borderId="2" xfId="52" applyFont="1" applyFill="1" applyBorder="1" applyAlignment="1"/>
    <xf numFmtId="49" fontId="13" fillId="3" borderId="2" xfId="52" applyNumberFormat="1" applyFont="1" applyFill="1" applyBorder="1" applyAlignment="1">
      <alignment horizontal="center"/>
    </xf>
    <xf numFmtId="49" fontId="13" fillId="3" borderId="2" xfId="52" applyNumberFormat="1" applyFont="1" applyFill="1" applyBorder="1" applyAlignment="1">
      <alignment horizontal="right"/>
    </xf>
    <xf numFmtId="49" fontId="13" fillId="3" borderId="2" xfId="52" applyNumberFormat="1" applyFont="1" applyFill="1" applyBorder="1" applyAlignment="1">
      <alignment horizontal="right" vertical="center"/>
    </xf>
    <xf numFmtId="0" fontId="16" fillId="3" borderId="0" xfId="52" applyFont="1" applyFill="1"/>
    <xf numFmtId="0" fontId="0" fillId="3" borderId="0" xfId="53" applyFont="1" applyFill="1">
      <alignment vertical="center"/>
    </xf>
    <xf numFmtId="49" fontId="15" fillId="3" borderId="0" xfId="52" applyNumberFormat="1" applyFont="1" applyFill="1" applyBorder="1" applyAlignment="1">
      <alignment horizontal="center"/>
    </xf>
    <xf numFmtId="0" fontId="16" fillId="3" borderId="10" xfId="51" applyFont="1" applyFill="1" applyBorder="1" applyAlignment="1">
      <alignment horizontal="left" vertical="center"/>
    </xf>
    <xf numFmtId="49" fontId="13" fillId="3" borderId="10" xfId="51" applyNumberFormat="1" applyFont="1" applyFill="1" applyBorder="1" applyAlignment="1">
      <alignment horizontal="center" vertical="center"/>
    </xf>
    <xf numFmtId="49" fontId="13" fillId="3" borderId="15" xfId="51" applyNumberFormat="1" applyFont="1" applyFill="1" applyBorder="1" applyAlignment="1">
      <alignment horizontal="center" vertical="center"/>
    </xf>
    <xf numFmtId="0" fontId="16" fillId="3" borderId="2" xfId="52" applyFont="1" applyFill="1" applyBorder="1" applyAlignment="1" applyProtection="1">
      <alignment horizontal="center" vertical="center"/>
    </xf>
    <xf numFmtId="49" fontId="16" fillId="3" borderId="2" xfId="52" applyNumberFormat="1" applyFont="1" applyFill="1" applyBorder="1" applyAlignment="1" applyProtection="1">
      <alignment horizontal="center" vertical="center"/>
    </xf>
    <xf numFmtId="49" fontId="16" fillId="3" borderId="5" xfId="52" applyNumberFormat="1" applyFont="1" applyFill="1" applyBorder="1" applyAlignment="1" applyProtection="1">
      <alignment horizontal="center" vertical="center"/>
    </xf>
    <xf numFmtId="0" fontId="13" fillId="3" borderId="2" xfId="52" applyFont="1" applyFill="1" applyBorder="1" applyAlignment="1" applyProtection="1">
      <alignment horizontal="center" vertical="center"/>
    </xf>
    <xf numFmtId="49" fontId="0" fillId="3" borderId="2" xfId="0" applyNumberFormat="1" applyFont="1" applyFill="1" applyBorder="1" applyAlignment="1">
      <alignment horizontal="center"/>
    </xf>
    <xf numFmtId="49" fontId="23" fillId="3" borderId="2" xfId="0" applyNumberFormat="1" applyFont="1" applyFill="1" applyBorder="1" applyAlignment="1">
      <alignment horizontal="center"/>
    </xf>
    <xf numFmtId="49" fontId="17" fillId="0" borderId="2" xfId="38" applyNumberFormat="1" applyFont="1" applyFill="1" applyBorder="1" applyAlignment="1">
      <alignment horizontal="center" vertical="center"/>
    </xf>
    <xf numFmtId="49" fontId="16" fillId="3" borderId="2" xfId="53" applyNumberFormat="1" applyFont="1" applyFill="1" applyBorder="1" applyAlignment="1">
      <alignment horizontal="center" vertical="center"/>
    </xf>
    <xf numFmtId="49" fontId="16" fillId="3" borderId="5" xfId="53" applyNumberFormat="1" applyFont="1" applyFill="1" applyBorder="1" applyAlignment="1">
      <alignment horizontal="center" vertical="center"/>
    </xf>
    <xf numFmtId="49" fontId="13" fillId="3" borderId="5" xfId="53" applyNumberFormat="1" applyFont="1" applyFill="1" applyBorder="1" applyAlignment="1">
      <alignment horizontal="center" vertical="center"/>
    </xf>
    <xf numFmtId="49" fontId="0" fillId="3" borderId="0" xfId="53" applyNumberFormat="1" applyFont="1" applyFill="1">
      <alignment vertical="center"/>
    </xf>
    <xf numFmtId="49" fontId="16" fillId="3" borderId="0" xfId="52" applyNumberFormat="1" applyFont="1" applyFill="1"/>
    <xf numFmtId="49" fontId="13" fillId="3" borderId="16" xfId="51" applyNumberFormat="1" applyFont="1" applyFill="1" applyBorder="1" applyAlignment="1">
      <alignment horizontal="center" vertical="center"/>
    </xf>
    <xf numFmtId="49" fontId="16" fillId="3" borderId="17" xfId="52" applyNumberFormat="1" applyFont="1" applyFill="1" applyBorder="1" applyAlignment="1" applyProtection="1">
      <alignment horizontal="center" vertical="center"/>
    </xf>
    <xf numFmtId="0" fontId="13" fillId="3" borderId="2" xfId="52" applyFont="1" applyFill="1" applyBorder="1"/>
    <xf numFmtId="0" fontId="11" fillId="0" borderId="0" xfId="51" applyFill="1" applyBorder="1" applyAlignment="1">
      <alignment horizontal="left" vertical="center"/>
    </xf>
    <xf numFmtId="0" fontId="11" fillId="0" borderId="0" xfId="51" applyFont="1" applyFill="1" applyAlignment="1">
      <alignment horizontal="left" vertical="center"/>
    </xf>
    <xf numFmtId="0" fontId="11" fillId="0" borderId="0" xfId="51" applyFill="1" applyAlignment="1">
      <alignment horizontal="left" vertical="center"/>
    </xf>
    <xf numFmtId="0" fontId="24" fillId="0" borderId="18" xfId="51" applyFont="1" applyFill="1" applyBorder="1" applyAlignment="1">
      <alignment horizontal="center" vertical="top"/>
    </xf>
    <xf numFmtId="0" fontId="25" fillId="0" borderId="19" xfId="51" applyFont="1" applyFill="1" applyBorder="1" applyAlignment="1">
      <alignment horizontal="left" vertical="center"/>
    </xf>
    <xf numFmtId="0" fontId="26" fillId="0" borderId="20" xfId="51" applyFont="1" applyFill="1" applyBorder="1" applyAlignment="1">
      <alignment horizontal="center" vertical="center"/>
    </xf>
    <xf numFmtId="0" fontId="25" fillId="0" borderId="20" xfId="51" applyFont="1" applyFill="1" applyBorder="1" applyAlignment="1">
      <alignment horizontal="center" vertical="center"/>
    </xf>
    <xf numFmtId="0" fontId="27" fillId="0" borderId="20" xfId="51" applyFont="1" applyFill="1" applyBorder="1" applyAlignment="1">
      <alignment vertical="center"/>
    </xf>
    <xf numFmtId="0" fontId="25" fillId="0" borderId="20" xfId="51" applyFont="1" applyFill="1" applyBorder="1" applyAlignment="1">
      <alignment vertical="center"/>
    </xf>
    <xf numFmtId="0" fontId="27" fillId="0" borderId="20" xfId="51" applyFont="1" applyFill="1" applyBorder="1" applyAlignment="1">
      <alignment horizontal="center" vertical="center"/>
    </xf>
    <xf numFmtId="0" fontId="25" fillId="0" borderId="21" xfId="51" applyFont="1" applyFill="1" applyBorder="1" applyAlignment="1">
      <alignment vertical="center"/>
    </xf>
    <xf numFmtId="0" fontId="26" fillId="0" borderId="22" xfId="51" applyFont="1" applyFill="1" applyBorder="1" applyAlignment="1">
      <alignment horizontal="center" vertical="center"/>
    </xf>
    <xf numFmtId="0" fontId="25" fillId="0" borderId="22" xfId="51" applyFont="1" applyFill="1" applyBorder="1" applyAlignment="1">
      <alignment vertical="center"/>
    </xf>
    <xf numFmtId="58" fontId="27" fillId="0" borderId="22" xfId="51" applyNumberFormat="1" applyFont="1" applyFill="1" applyBorder="1" applyAlignment="1">
      <alignment horizontal="center" vertical="center" wrapText="1"/>
    </xf>
    <xf numFmtId="0" fontId="27" fillId="0" borderId="22" xfId="51" applyFont="1" applyFill="1" applyBorder="1" applyAlignment="1">
      <alignment horizontal="center" vertical="center" wrapText="1"/>
    </xf>
    <xf numFmtId="0" fontId="25" fillId="0" borderId="22" xfId="51" applyFont="1" applyFill="1" applyBorder="1" applyAlignment="1">
      <alignment horizontal="center" vertical="center"/>
    </xf>
    <xf numFmtId="0" fontId="25" fillId="0" borderId="21" xfId="51" applyFont="1" applyFill="1" applyBorder="1" applyAlignment="1">
      <alignment horizontal="left" vertical="center"/>
    </xf>
    <xf numFmtId="0" fontId="26" fillId="0" borderId="22" xfId="51" applyFont="1" applyFill="1" applyBorder="1" applyAlignment="1">
      <alignment horizontal="right" vertical="center"/>
    </xf>
    <xf numFmtId="0" fontId="25" fillId="0" borderId="22" xfId="51" applyFont="1" applyFill="1" applyBorder="1" applyAlignment="1">
      <alignment horizontal="left" vertical="center"/>
    </xf>
    <xf numFmtId="0" fontId="27" fillId="0" borderId="22" xfId="51" applyFont="1" applyFill="1" applyBorder="1" applyAlignment="1">
      <alignment horizontal="center" vertical="center"/>
    </xf>
    <xf numFmtId="0" fontId="25" fillId="0" borderId="23" xfId="51" applyFont="1" applyFill="1" applyBorder="1" applyAlignment="1">
      <alignment vertical="center"/>
    </xf>
    <xf numFmtId="0" fontId="26" fillId="0" borderId="24" xfId="51" applyFont="1" applyFill="1" applyBorder="1" applyAlignment="1">
      <alignment horizontal="right" vertical="center"/>
    </xf>
    <xf numFmtId="0" fontId="25" fillId="0" borderId="24" xfId="51" applyFont="1" applyFill="1" applyBorder="1" applyAlignment="1">
      <alignment vertical="center"/>
    </xf>
    <xf numFmtId="0" fontId="27" fillId="0" borderId="24" xfId="51" applyFont="1" applyFill="1" applyBorder="1" applyAlignment="1">
      <alignment vertical="center"/>
    </xf>
    <xf numFmtId="0" fontId="27" fillId="0" borderId="24" xfId="51" applyFont="1" applyFill="1" applyBorder="1" applyAlignment="1">
      <alignment horizontal="left" vertical="center"/>
    </xf>
    <xf numFmtId="0" fontId="25" fillId="0" borderId="24" xfId="51" applyFont="1" applyFill="1" applyBorder="1" applyAlignment="1">
      <alignment horizontal="left" vertical="center"/>
    </xf>
    <xf numFmtId="0" fontId="25" fillId="0" borderId="0" xfId="51" applyFont="1" applyFill="1" applyBorder="1" applyAlignment="1">
      <alignment vertical="center"/>
    </xf>
    <xf numFmtId="0" fontId="27" fillId="0" borderId="0" xfId="51" applyFont="1" applyFill="1" applyBorder="1" applyAlignment="1">
      <alignment vertical="center"/>
    </xf>
    <xf numFmtId="0" fontId="27" fillId="0" borderId="0" xfId="51" applyFont="1" applyFill="1" applyAlignment="1">
      <alignment horizontal="left" vertical="center"/>
    </xf>
    <xf numFmtId="0" fontId="25" fillId="0" borderId="19" xfId="51" applyFont="1" applyFill="1" applyBorder="1" applyAlignment="1">
      <alignment vertical="center"/>
    </xf>
    <xf numFmtId="0" fontId="25" fillId="0" borderId="25" xfId="51" applyFont="1" applyFill="1" applyBorder="1" applyAlignment="1">
      <alignment horizontal="left" vertical="center"/>
    </xf>
    <xf numFmtId="0" fontId="25" fillId="0" borderId="26" xfId="51" applyFont="1" applyFill="1" applyBorder="1" applyAlignment="1">
      <alignment horizontal="left" vertical="center"/>
    </xf>
    <xf numFmtId="0" fontId="27" fillId="0" borderId="22" xfId="51" applyFont="1" applyFill="1" applyBorder="1" applyAlignment="1">
      <alignment horizontal="left" vertical="center"/>
    </xf>
    <xf numFmtId="0" fontId="27" fillId="0" borderId="22" xfId="51" applyFont="1" applyFill="1" applyBorder="1" applyAlignment="1">
      <alignment vertical="center"/>
    </xf>
    <xf numFmtId="0" fontId="27" fillId="0" borderId="27" xfId="51" applyFont="1" applyFill="1" applyBorder="1" applyAlignment="1">
      <alignment horizontal="center" vertical="center"/>
    </xf>
    <xf numFmtId="0" fontId="27" fillId="0" borderId="28" xfId="51" applyFont="1" applyFill="1" applyBorder="1" applyAlignment="1">
      <alignment horizontal="center" vertical="center"/>
    </xf>
    <xf numFmtId="0" fontId="23" fillId="0" borderId="29" xfId="51" applyFont="1" applyFill="1" applyBorder="1" applyAlignment="1">
      <alignment horizontal="left" vertical="center"/>
    </xf>
    <xf numFmtId="0" fontId="23" fillId="0" borderId="28" xfId="51" applyFont="1" applyFill="1" applyBorder="1" applyAlignment="1">
      <alignment horizontal="left" vertical="center"/>
    </xf>
    <xf numFmtId="0" fontId="27" fillId="0" borderId="0" xfId="51" applyFont="1" applyFill="1" applyBorder="1" applyAlignment="1">
      <alignment horizontal="left" vertical="center"/>
    </xf>
    <xf numFmtId="0" fontId="25" fillId="0" borderId="20" xfId="51" applyFont="1" applyFill="1" applyBorder="1" applyAlignment="1">
      <alignment horizontal="left" vertical="center"/>
    </xf>
    <xf numFmtId="49" fontId="27" fillId="0" borderId="21" xfId="51" applyNumberFormat="1" applyFont="1" applyFill="1" applyBorder="1" applyAlignment="1">
      <alignment horizontal="left" vertical="center"/>
    </xf>
    <xf numFmtId="49" fontId="27" fillId="0" borderId="22" xfId="51" applyNumberFormat="1" applyFont="1" applyFill="1" applyBorder="1" applyAlignment="1">
      <alignment horizontal="left" vertical="center"/>
    </xf>
    <xf numFmtId="0" fontId="27" fillId="0" borderId="29" xfId="51" applyFont="1" applyFill="1" applyBorder="1" applyAlignment="1">
      <alignment horizontal="left" vertical="center"/>
    </xf>
    <xf numFmtId="0" fontId="27" fillId="0" borderId="28" xfId="51" applyFont="1" applyFill="1" applyBorder="1" applyAlignment="1">
      <alignment horizontal="left" vertical="center"/>
    </xf>
    <xf numFmtId="0" fontId="27" fillId="0" borderId="21" xfId="51" applyFont="1" applyFill="1" applyBorder="1" applyAlignment="1">
      <alignment horizontal="left" vertical="center" wrapText="1"/>
    </xf>
    <xf numFmtId="0" fontId="27" fillId="0" borderId="22" xfId="51" applyFont="1" applyFill="1" applyBorder="1" applyAlignment="1">
      <alignment horizontal="left" vertical="center" wrapText="1"/>
    </xf>
    <xf numFmtId="0" fontId="25" fillId="0" borderId="23" xfId="51" applyFont="1" applyFill="1" applyBorder="1" applyAlignment="1">
      <alignment horizontal="left" vertical="center"/>
    </xf>
    <xf numFmtId="0" fontId="11" fillId="0" borderId="24" xfId="51" applyFill="1" applyBorder="1" applyAlignment="1">
      <alignment horizontal="center" vertical="center"/>
    </xf>
    <xf numFmtId="0" fontId="25" fillId="0" borderId="30" xfId="51" applyFont="1" applyFill="1" applyBorder="1" applyAlignment="1">
      <alignment horizontal="center" vertical="center"/>
    </xf>
    <xf numFmtId="0" fontId="25" fillId="0" borderId="31" xfId="51" applyFont="1" applyFill="1" applyBorder="1" applyAlignment="1">
      <alignment horizontal="left" vertical="center"/>
    </xf>
    <xf numFmtId="0" fontId="25" fillId="0" borderId="32" xfId="51" applyFont="1" applyFill="1" applyBorder="1" applyAlignment="1">
      <alignment horizontal="left" vertical="center"/>
    </xf>
    <xf numFmtId="0" fontId="25" fillId="0" borderId="33" xfId="51" applyFont="1" applyFill="1" applyBorder="1" applyAlignment="1">
      <alignment horizontal="left" vertical="center"/>
    </xf>
    <xf numFmtId="0" fontId="11" fillId="0" borderId="29" xfId="51" applyFont="1" applyFill="1" applyBorder="1" applyAlignment="1">
      <alignment horizontal="left" vertical="center"/>
    </xf>
    <xf numFmtId="0" fontId="11" fillId="0" borderId="28" xfId="51" applyFont="1" applyFill="1" applyBorder="1" applyAlignment="1">
      <alignment horizontal="left" vertical="center"/>
    </xf>
    <xf numFmtId="0" fontId="28" fillId="0" borderId="29" xfId="51" applyFont="1" applyFill="1" applyBorder="1" applyAlignment="1">
      <alignment horizontal="left" vertical="center"/>
    </xf>
    <xf numFmtId="0" fontId="27" fillId="0" borderId="34" xfId="51" applyFont="1" applyFill="1" applyBorder="1" applyAlignment="1">
      <alignment horizontal="left" vertical="center"/>
    </xf>
    <xf numFmtId="0" fontId="27" fillId="0" borderId="35" xfId="51" applyFont="1" applyFill="1" applyBorder="1" applyAlignment="1">
      <alignment horizontal="left" vertical="center"/>
    </xf>
    <xf numFmtId="0" fontId="23" fillId="0" borderId="19" xfId="51" applyFont="1" applyFill="1" applyBorder="1" applyAlignment="1">
      <alignment horizontal="left" vertical="center"/>
    </xf>
    <xf numFmtId="0" fontId="23" fillId="0" borderId="20" xfId="51" applyFont="1" applyFill="1" applyBorder="1" applyAlignment="1">
      <alignment horizontal="left" vertical="center"/>
    </xf>
    <xf numFmtId="0" fontId="25" fillId="0" borderId="27" xfId="51" applyFont="1" applyFill="1" applyBorder="1" applyAlignment="1">
      <alignment horizontal="left" vertical="center"/>
    </xf>
    <xf numFmtId="0" fontId="25" fillId="0" borderId="36" xfId="51" applyFont="1" applyFill="1" applyBorder="1" applyAlignment="1">
      <alignment horizontal="left" vertical="center"/>
    </xf>
    <xf numFmtId="0" fontId="27" fillId="0" borderId="24" xfId="51" applyFont="1" applyFill="1" applyBorder="1" applyAlignment="1">
      <alignment horizontal="center" vertical="center"/>
    </xf>
    <xf numFmtId="49" fontId="27" fillId="0" borderId="24" xfId="51" applyNumberFormat="1" applyFont="1" applyFill="1" applyBorder="1" applyAlignment="1">
      <alignment vertical="center"/>
    </xf>
    <xf numFmtId="0" fontId="25" fillId="0" borderId="24" xfId="51" applyFont="1" applyFill="1" applyBorder="1" applyAlignment="1">
      <alignment horizontal="center" vertical="center"/>
    </xf>
    <xf numFmtId="0" fontId="27" fillId="0" borderId="37" xfId="51" applyFont="1" applyFill="1" applyBorder="1" applyAlignment="1">
      <alignment horizontal="center" vertical="center"/>
    </xf>
    <xf numFmtId="0" fontId="25" fillId="0" borderId="38" xfId="51" applyFont="1" applyFill="1" applyBorder="1" applyAlignment="1">
      <alignment horizontal="center" vertical="center"/>
    </xf>
    <xf numFmtId="0" fontId="27" fillId="0" borderId="38" xfId="51" applyFont="1" applyFill="1" applyBorder="1" applyAlignment="1">
      <alignment horizontal="left" vertical="center"/>
    </xf>
    <xf numFmtId="0" fontId="27" fillId="0" borderId="39" xfId="51" applyFont="1" applyFill="1" applyBorder="1" applyAlignment="1">
      <alignment horizontal="left" vertical="center"/>
    </xf>
    <xf numFmtId="0" fontId="25" fillId="0" borderId="40" xfId="51" applyFont="1" applyFill="1" applyBorder="1" applyAlignment="1">
      <alignment horizontal="left" vertical="center"/>
    </xf>
    <xf numFmtId="0" fontId="27" fillId="0" borderId="41" xfId="51" applyFont="1" applyFill="1" applyBorder="1" applyAlignment="1">
      <alignment horizontal="center" vertical="center"/>
    </xf>
    <xf numFmtId="0" fontId="23" fillId="0" borderId="41" xfId="51" applyFont="1" applyFill="1" applyBorder="1" applyAlignment="1">
      <alignment horizontal="left" vertical="center"/>
    </xf>
    <xf numFmtId="0" fontId="25" fillId="0" borderId="37" xfId="51" applyFont="1" applyFill="1" applyBorder="1" applyAlignment="1">
      <alignment horizontal="left" vertical="center"/>
    </xf>
    <xf numFmtId="0" fontId="25" fillId="0" borderId="38" xfId="51" applyFont="1" applyFill="1" applyBorder="1" applyAlignment="1">
      <alignment horizontal="left" vertical="center"/>
    </xf>
    <xf numFmtId="49" fontId="27" fillId="0" borderId="38" xfId="51" applyNumberFormat="1" applyFont="1" applyFill="1" applyBorder="1" applyAlignment="1">
      <alignment horizontal="left" vertical="center"/>
    </xf>
    <xf numFmtId="0" fontId="27" fillId="0" borderId="41" xfId="51" applyFont="1" applyFill="1" applyBorder="1" applyAlignment="1">
      <alignment horizontal="left" vertical="center"/>
    </xf>
    <xf numFmtId="0" fontId="27" fillId="0" borderId="38" xfId="51" applyFont="1" applyFill="1" applyBorder="1" applyAlignment="1">
      <alignment horizontal="left" vertical="center" wrapText="1"/>
    </xf>
    <xf numFmtId="0" fontId="11" fillId="0" borderId="39" xfId="51" applyFill="1" applyBorder="1" applyAlignment="1">
      <alignment horizontal="center" vertical="center"/>
    </xf>
    <xf numFmtId="0" fontId="25" fillId="0" borderId="42" xfId="51" applyFont="1" applyFill="1" applyBorder="1" applyAlignment="1">
      <alignment horizontal="left" vertical="center"/>
    </xf>
    <xf numFmtId="0" fontId="11" fillId="0" borderId="41" xfId="51" applyFont="1" applyFill="1" applyBorder="1" applyAlignment="1">
      <alignment horizontal="left" vertical="center"/>
    </xf>
    <xf numFmtId="0" fontId="27" fillId="0" borderId="43" xfId="51" applyFont="1" applyFill="1" applyBorder="1" applyAlignment="1">
      <alignment horizontal="left" vertical="center"/>
    </xf>
    <xf numFmtId="0" fontId="23" fillId="0" borderId="37" xfId="51" applyFont="1" applyFill="1" applyBorder="1" applyAlignment="1">
      <alignment horizontal="left" vertical="center"/>
    </xf>
    <xf numFmtId="0" fontId="27" fillId="0" borderId="39" xfId="51" applyFont="1" applyFill="1" applyBorder="1" applyAlignment="1">
      <alignment horizontal="center" vertical="center"/>
    </xf>
    <xf numFmtId="0" fontId="18" fillId="0" borderId="2" xfId="38" applyNumberFormat="1" applyFont="1" applyFill="1" applyBorder="1" applyAlignment="1">
      <alignment horizontal="left" vertical="center"/>
    </xf>
    <xf numFmtId="0" fontId="17" fillId="0" borderId="2" xfId="38" applyNumberFormat="1" applyFont="1" applyFill="1" applyBorder="1" applyAlignment="1">
      <alignment horizontal="left" vertical="center"/>
    </xf>
    <xf numFmtId="0" fontId="11" fillId="0" borderId="0" xfId="51" applyFont="1" applyAlignment="1">
      <alignment horizontal="left" vertical="center"/>
    </xf>
    <xf numFmtId="0" fontId="29" fillId="0" borderId="18" xfId="51" applyFont="1" applyBorder="1" applyAlignment="1">
      <alignment horizontal="center" vertical="top"/>
    </xf>
    <xf numFmtId="0" fontId="28" fillId="0" borderId="44" xfId="51" applyFont="1" applyBorder="1" applyAlignment="1">
      <alignment horizontal="left" vertical="center"/>
    </xf>
    <xf numFmtId="0" fontId="26" fillId="0" borderId="45" xfId="51" applyFont="1" applyBorder="1" applyAlignment="1">
      <alignment horizontal="center" vertical="center"/>
    </xf>
    <xf numFmtId="0" fontId="28" fillId="0" borderId="45" xfId="51" applyFont="1" applyBorder="1" applyAlignment="1">
      <alignment horizontal="center" vertical="center"/>
    </xf>
    <xf numFmtId="0" fontId="23" fillId="0" borderId="45" xfId="51" applyFont="1" applyBorder="1" applyAlignment="1">
      <alignment horizontal="left" vertical="center"/>
    </xf>
    <xf numFmtId="0" fontId="23" fillId="0" borderId="19" xfId="51" applyFont="1" applyBorder="1" applyAlignment="1">
      <alignment horizontal="center" vertical="center"/>
    </xf>
    <xf numFmtId="0" fontId="23" fillId="0" borderId="20" xfId="51" applyFont="1" applyBorder="1" applyAlignment="1">
      <alignment horizontal="center" vertical="center"/>
    </xf>
    <xf numFmtId="0" fontId="23" fillId="0" borderId="37" xfId="51" applyFont="1" applyBorder="1" applyAlignment="1">
      <alignment horizontal="center" vertical="center"/>
    </xf>
    <xf numFmtId="0" fontId="28" fillId="0" borderId="19" xfId="51" applyFont="1" applyBorder="1" applyAlignment="1">
      <alignment horizontal="center" vertical="center"/>
    </xf>
    <xf numFmtId="0" fontId="28" fillId="0" borderId="20" xfId="51" applyFont="1" applyBorder="1" applyAlignment="1">
      <alignment horizontal="center" vertical="center"/>
    </xf>
    <xf numFmtId="0" fontId="28" fillId="0" borderId="37" xfId="51" applyFont="1" applyBorder="1" applyAlignment="1">
      <alignment horizontal="center" vertical="center"/>
    </xf>
    <xf numFmtId="0" fontId="23" fillId="0" borderId="21" xfId="51" applyFont="1" applyBorder="1" applyAlignment="1">
      <alignment horizontal="left" vertical="center"/>
    </xf>
    <xf numFmtId="0" fontId="26" fillId="0" borderId="22" xfId="51" applyFont="1" applyBorder="1" applyAlignment="1">
      <alignment horizontal="left" vertical="center"/>
    </xf>
    <xf numFmtId="0" fontId="26" fillId="0" borderId="38" xfId="51" applyFont="1" applyBorder="1" applyAlignment="1">
      <alignment horizontal="left" vertical="center"/>
    </xf>
    <xf numFmtId="0" fontId="23" fillId="0" borderId="22" xfId="51" applyFont="1" applyBorder="1" applyAlignment="1">
      <alignment horizontal="left" vertical="center"/>
    </xf>
    <xf numFmtId="14" fontId="26" fillId="0" borderId="22" xfId="51" applyNumberFormat="1" applyFont="1" applyBorder="1" applyAlignment="1">
      <alignment horizontal="center" vertical="center"/>
    </xf>
    <xf numFmtId="14" fontId="26" fillId="0" borderId="38" xfId="51" applyNumberFormat="1" applyFont="1" applyBorder="1" applyAlignment="1">
      <alignment horizontal="center" vertical="center"/>
    </xf>
    <xf numFmtId="0" fontId="23" fillId="0" borderId="21" xfId="51" applyFont="1" applyBorder="1" applyAlignment="1">
      <alignment vertical="center"/>
    </xf>
    <xf numFmtId="0" fontId="26" fillId="0" borderId="22" xfId="51" applyFont="1" applyBorder="1" applyAlignment="1">
      <alignment vertical="center"/>
    </xf>
    <xf numFmtId="0" fontId="26" fillId="0" borderId="38" xfId="51" applyFont="1" applyBorder="1" applyAlignment="1">
      <alignment vertical="center"/>
    </xf>
    <xf numFmtId="0" fontId="23" fillId="0" borderId="22" xfId="51" applyFont="1" applyBorder="1" applyAlignment="1">
      <alignment vertical="center"/>
    </xf>
    <xf numFmtId="14" fontId="26" fillId="0" borderId="22" xfId="51" applyNumberFormat="1" applyFont="1" applyFill="1" applyBorder="1" applyAlignment="1">
      <alignment horizontal="center" vertical="center"/>
    </xf>
    <xf numFmtId="14" fontId="26" fillId="0" borderId="38" xfId="51" applyNumberFormat="1" applyFont="1" applyFill="1" applyBorder="1" applyAlignment="1">
      <alignment horizontal="center" vertical="center"/>
    </xf>
    <xf numFmtId="0" fontId="23" fillId="0" borderId="21" xfId="51" applyFont="1" applyBorder="1" applyAlignment="1">
      <alignment horizontal="center" vertical="center"/>
    </xf>
    <xf numFmtId="0" fontId="26" fillId="0" borderId="27" xfId="51" applyFont="1" applyBorder="1" applyAlignment="1">
      <alignment horizontal="left" vertical="center"/>
    </xf>
    <xf numFmtId="0" fontId="26" fillId="0" borderId="41" xfId="51" applyFont="1" applyBorder="1" applyAlignment="1">
      <alignment horizontal="left" vertical="center"/>
    </xf>
    <xf numFmtId="0" fontId="11" fillId="0" borderId="22" xfId="51" applyFont="1" applyBorder="1" applyAlignment="1">
      <alignment vertical="center"/>
    </xf>
    <xf numFmtId="0" fontId="26" fillId="0" borderId="21" xfId="51" applyFont="1" applyBorder="1" applyAlignment="1">
      <alignment horizontal="left" vertical="center"/>
    </xf>
    <xf numFmtId="0" fontId="30" fillId="0" borderId="23" xfId="51" applyFont="1" applyBorder="1" applyAlignment="1">
      <alignment vertical="center"/>
    </xf>
    <xf numFmtId="0" fontId="26" fillId="0" borderId="24" xfId="51" applyFont="1" applyBorder="1" applyAlignment="1">
      <alignment horizontal="center" vertical="center"/>
    </xf>
    <xf numFmtId="0" fontId="26" fillId="0" borderId="39" xfId="51" applyFont="1" applyBorder="1" applyAlignment="1">
      <alignment horizontal="center" vertical="center"/>
    </xf>
    <xf numFmtId="0" fontId="23" fillId="0" borderId="23" xfId="51" applyFont="1" applyBorder="1" applyAlignment="1">
      <alignment horizontal="left" vertical="center"/>
    </xf>
    <xf numFmtId="0" fontId="23" fillId="0" borderId="24" xfId="51" applyFont="1" applyBorder="1" applyAlignment="1">
      <alignment horizontal="left" vertical="center"/>
    </xf>
    <xf numFmtId="14" fontId="26" fillId="0" borderId="24" xfId="51" applyNumberFormat="1" applyFont="1" applyFill="1" applyBorder="1" applyAlignment="1">
      <alignment horizontal="center" vertical="center"/>
    </xf>
    <xf numFmtId="14" fontId="26" fillId="0" borderId="39" xfId="51" applyNumberFormat="1" applyFont="1" applyFill="1" applyBorder="1" applyAlignment="1">
      <alignment horizontal="center" vertical="center"/>
    </xf>
    <xf numFmtId="0" fontId="28" fillId="0" borderId="0" xfId="51" applyFont="1" applyBorder="1" applyAlignment="1">
      <alignment horizontal="left" vertical="center"/>
    </xf>
    <xf numFmtId="0" fontId="23" fillId="0" borderId="19" xfId="51" applyFont="1" applyBorder="1" applyAlignment="1">
      <alignment vertical="center"/>
    </xf>
    <xf numFmtId="0" fontId="11" fillId="0" borderId="20" xfId="51" applyFont="1" applyBorder="1" applyAlignment="1">
      <alignment horizontal="left" vertical="center"/>
    </xf>
    <xf numFmtId="0" fontId="26" fillId="0" borderId="20" xfId="51" applyFont="1" applyBorder="1" applyAlignment="1">
      <alignment horizontal="left" vertical="center"/>
    </xf>
    <xf numFmtId="0" fontId="11" fillId="0" borderId="20" xfId="51" applyFont="1" applyBorder="1" applyAlignment="1">
      <alignment vertical="center"/>
    </xf>
    <xf numFmtId="0" fontId="23" fillId="0" borderId="20" xfId="51" applyFont="1" applyBorder="1" applyAlignment="1">
      <alignment vertical="center"/>
    </xf>
    <xf numFmtId="0" fontId="11" fillId="0" borderId="22" xfId="51" applyFont="1" applyBorder="1" applyAlignment="1">
      <alignment horizontal="left" vertical="center"/>
    </xf>
    <xf numFmtId="0" fontId="23" fillId="0" borderId="0" xfId="51" applyFont="1" applyBorder="1" applyAlignment="1">
      <alignment horizontal="left" vertical="center"/>
    </xf>
    <xf numFmtId="0" fontId="27" fillId="0" borderId="19" xfId="51" applyFont="1" applyBorder="1" applyAlignment="1">
      <alignment horizontal="left" vertical="center"/>
    </xf>
    <xf numFmtId="0" fontId="27" fillId="0" borderId="20" xfId="51" applyFont="1" applyBorder="1" applyAlignment="1">
      <alignment horizontal="left" vertical="center"/>
    </xf>
    <xf numFmtId="0" fontId="27" fillId="0" borderId="29" xfId="51" applyFont="1" applyBorder="1" applyAlignment="1">
      <alignment horizontal="left" vertical="center"/>
    </xf>
    <xf numFmtId="0" fontId="27" fillId="0" borderId="28" xfId="51" applyFont="1" applyBorder="1" applyAlignment="1">
      <alignment horizontal="left" vertical="center"/>
    </xf>
    <xf numFmtId="0" fontId="27" fillId="0" borderId="36" xfId="51" applyFont="1" applyBorder="1" applyAlignment="1">
      <alignment horizontal="left" vertical="center"/>
    </xf>
    <xf numFmtId="0" fontId="27" fillId="0" borderId="27" xfId="51" applyFont="1" applyBorder="1" applyAlignment="1">
      <alignment horizontal="left" vertical="center"/>
    </xf>
    <xf numFmtId="0" fontId="27" fillId="0" borderId="46" xfId="51" applyFont="1" applyBorder="1" applyAlignment="1">
      <alignment horizontal="left" vertical="center"/>
    </xf>
    <xf numFmtId="0" fontId="27" fillId="0" borderId="47" xfId="51" applyFont="1" applyBorder="1" applyAlignment="1">
      <alignment horizontal="left" vertical="center"/>
    </xf>
    <xf numFmtId="0" fontId="27" fillId="0" borderId="48" xfId="51" applyFont="1" applyBorder="1" applyAlignment="1">
      <alignment horizontal="left" vertical="center"/>
    </xf>
    <xf numFmtId="0" fontId="27" fillId="0" borderId="49" xfId="51" applyFont="1" applyBorder="1" applyAlignment="1">
      <alignment horizontal="left" vertical="center"/>
    </xf>
    <xf numFmtId="0" fontId="26" fillId="0" borderId="23" xfId="51" applyFont="1" applyBorder="1" applyAlignment="1">
      <alignment horizontal="left" vertical="center"/>
    </xf>
    <xf numFmtId="0" fontId="26" fillId="0" borderId="24" xfId="51" applyFont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23" fillId="0" borderId="21" xfId="51" applyFont="1" applyFill="1" applyBorder="1" applyAlignment="1">
      <alignment horizontal="left" vertical="center"/>
    </xf>
    <xf numFmtId="0" fontId="26" fillId="0" borderId="22" xfId="51" applyFont="1" applyFill="1" applyBorder="1" applyAlignment="1">
      <alignment horizontal="left" vertical="center"/>
    </xf>
    <xf numFmtId="0" fontId="23" fillId="0" borderId="23" xfId="51" applyFont="1" applyBorder="1" applyAlignment="1">
      <alignment horizontal="center" vertical="center"/>
    </xf>
    <xf numFmtId="0" fontId="23" fillId="0" borderId="24" xfId="51" applyFont="1" applyBorder="1" applyAlignment="1">
      <alignment horizontal="center" vertical="center"/>
    </xf>
    <xf numFmtId="0" fontId="23" fillId="0" borderId="22" xfId="51" applyFont="1" applyBorder="1" applyAlignment="1">
      <alignment horizontal="center" vertical="center"/>
    </xf>
    <xf numFmtId="0" fontId="25" fillId="0" borderId="22" xfId="51" applyFont="1" applyBorder="1" applyAlignment="1">
      <alignment horizontal="left" vertical="center"/>
    </xf>
    <xf numFmtId="0" fontId="23" fillId="0" borderId="34" xfId="51" applyFont="1" applyFill="1" applyBorder="1" applyAlignment="1">
      <alignment horizontal="left" vertical="center"/>
    </xf>
    <xf numFmtId="0" fontId="23" fillId="0" borderId="35" xfId="51" applyFont="1" applyFill="1" applyBorder="1" applyAlignment="1">
      <alignment horizontal="left" vertical="center"/>
    </xf>
    <xf numFmtId="0" fontId="28" fillId="0" borderId="0" xfId="51" applyFont="1" applyFill="1" applyBorder="1" applyAlignment="1">
      <alignment horizontal="left" vertical="center"/>
    </xf>
    <xf numFmtId="0" fontId="26" fillId="0" borderId="31" xfId="51" applyFont="1" applyFill="1" applyBorder="1" applyAlignment="1">
      <alignment horizontal="left" vertical="center"/>
    </xf>
    <xf numFmtId="0" fontId="26" fillId="0" borderId="26" xfId="51" applyFont="1" applyFill="1" applyBorder="1" applyAlignment="1">
      <alignment horizontal="left" vertical="center"/>
    </xf>
    <xf numFmtId="0" fontId="26" fillId="0" borderId="29" xfId="51" applyFont="1" applyFill="1" applyBorder="1" applyAlignment="1">
      <alignment horizontal="left" vertical="center"/>
    </xf>
    <xf numFmtId="0" fontId="26" fillId="0" borderId="28" xfId="51" applyFont="1" applyFill="1" applyBorder="1" applyAlignment="1">
      <alignment horizontal="left" vertical="center"/>
    </xf>
    <xf numFmtId="0" fontId="23" fillId="0" borderId="29" xfId="51" applyFont="1" applyBorder="1" applyAlignment="1">
      <alignment horizontal="left" vertical="center"/>
    </xf>
    <xf numFmtId="0" fontId="23" fillId="0" borderId="28" xfId="51" applyFont="1" applyBorder="1" applyAlignment="1">
      <alignment horizontal="left" vertical="center"/>
    </xf>
    <xf numFmtId="0" fontId="28" fillId="0" borderId="50" xfId="51" applyFont="1" applyBorder="1" applyAlignment="1">
      <alignment vertical="center"/>
    </xf>
    <xf numFmtId="0" fontId="26" fillId="0" borderId="51" xfId="51" applyFont="1" applyBorder="1" applyAlignment="1">
      <alignment horizontal="center" vertical="center"/>
    </xf>
    <xf numFmtId="0" fontId="28" fillId="0" borderId="51" xfId="51" applyFont="1" applyBorder="1" applyAlignment="1">
      <alignment vertical="center"/>
    </xf>
    <xf numFmtId="0" fontId="26" fillId="0" borderId="51" xfId="51" applyFont="1" applyBorder="1" applyAlignment="1">
      <alignment vertical="center"/>
    </xf>
    <xf numFmtId="58" fontId="11" fillId="0" borderId="51" xfId="51" applyNumberFormat="1" applyFont="1" applyBorder="1" applyAlignment="1">
      <alignment vertical="center"/>
    </xf>
    <xf numFmtId="0" fontId="28" fillId="0" borderId="51" xfId="51" applyFont="1" applyBorder="1" applyAlignment="1">
      <alignment horizontal="center" vertical="center"/>
    </xf>
    <xf numFmtId="0" fontId="28" fillId="0" borderId="52" xfId="51" applyFont="1" applyFill="1" applyBorder="1" applyAlignment="1">
      <alignment horizontal="left" vertical="center"/>
    </xf>
    <xf numFmtId="0" fontId="28" fillId="0" borderId="51" xfId="51" applyFont="1" applyFill="1" applyBorder="1" applyAlignment="1">
      <alignment horizontal="left" vertical="center"/>
    </xf>
    <xf numFmtId="0" fontId="28" fillId="0" borderId="53" xfId="51" applyFont="1" applyFill="1" applyBorder="1" applyAlignment="1">
      <alignment horizontal="center" vertical="center"/>
    </xf>
    <xf numFmtId="0" fontId="28" fillId="0" borderId="54" xfId="51" applyFont="1" applyFill="1" applyBorder="1" applyAlignment="1">
      <alignment horizontal="center" vertical="center"/>
    </xf>
    <xf numFmtId="0" fontId="28" fillId="0" borderId="23" xfId="51" applyFont="1" applyFill="1" applyBorder="1" applyAlignment="1">
      <alignment horizontal="center" vertical="center"/>
    </xf>
    <xf numFmtId="0" fontId="28" fillId="0" borderId="24" xfId="51" applyFont="1" applyFill="1" applyBorder="1" applyAlignment="1">
      <alignment horizontal="center" vertical="center"/>
    </xf>
    <xf numFmtId="0" fontId="11" fillId="0" borderId="45" xfId="51" applyFont="1" applyBorder="1" applyAlignment="1">
      <alignment horizontal="center" vertical="center"/>
    </xf>
    <xf numFmtId="0" fontId="11" fillId="0" borderId="55" xfId="51" applyFont="1" applyBorder="1" applyAlignment="1">
      <alignment horizontal="center" vertical="center"/>
    </xf>
    <xf numFmtId="0" fontId="23" fillId="0" borderId="38" xfId="51" applyFont="1" applyBorder="1" applyAlignment="1">
      <alignment horizontal="center" vertical="center"/>
    </xf>
    <xf numFmtId="0" fontId="23" fillId="0" borderId="39" xfId="51" applyFont="1" applyBorder="1" applyAlignment="1">
      <alignment horizontal="left" vertical="center"/>
    </xf>
    <xf numFmtId="0" fontId="26" fillId="0" borderId="37" xfId="51" applyFont="1" applyBorder="1" applyAlignment="1">
      <alignment horizontal="left" vertical="center"/>
    </xf>
    <xf numFmtId="0" fontId="25" fillId="0" borderId="20" xfId="51" applyFont="1" applyBorder="1" applyAlignment="1">
      <alignment horizontal="left" vertical="center"/>
    </xf>
    <xf numFmtId="0" fontId="25" fillId="0" borderId="37" xfId="51" applyFont="1" applyBorder="1" applyAlignment="1">
      <alignment horizontal="left" vertical="center"/>
    </xf>
    <xf numFmtId="0" fontId="25" fillId="0" borderId="27" xfId="51" applyFont="1" applyBorder="1" applyAlignment="1">
      <alignment horizontal="left" vertical="center"/>
    </xf>
    <xf numFmtId="0" fontId="25" fillId="0" borderId="28" xfId="51" applyFont="1" applyBorder="1" applyAlignment="1">
      <alignment horizontal="left" vertical="center"/>
    </xf>
    <xf numFmtId="0" fontId="25" fillId="0" borderId="41" xfId="51" applyFont="1" applyBorder="1" applyAlignment="1">
      <alignment horizontal="left" vertical="center"/>
    </xf>
    <xf numFmtId="0" fontId="25" fillId="0" borderId="49" xfId="51" applyFont="1" applyBorder="1" applyAlignment="1">
      <alignment horizontal="left" vertical="center"/>
    </xf>
    <xf numFmtId="0" fontId="25" fillId="0" borderId="47" xfId="51" applyFont="1" applyBorder="1" applyAlignment="1">
      <alignment horizontal="left" vertical="center"/>
    </xf>
    <xf numFmtId="0" fontId="25" fillId="0" borderId="56" xfId="51" applyFont="1" applyBorder="1" applyAlignment="1">
      <alignment horizontal="left" vertical="center"/>
    </xf>
    <xf numFmtId="0" fontId="26" fillId="0" borderId="39" xfId="51" applyFont="1" applyBorder="1" applyAlignment="1">
      <alignment horizontal="left" vertical="center"/>
    </xf>
    <xf numFmtId="0" fontId="26" fillId="0" borderId="38" xfId="51" applyFont="1" applyFill="1" applyBorder="1" applyAlignment="1">
      <alignment horizontal="left" vertical="center"/>
    </xf>
    <xf numFmtId="0" fontId="23" fillId="0" borderId="39" xfId="51" applyFont="1" applyBorder="1" applyAlignment="1">
      <alignment horizontal="center" vertical="center"/>
    </xf>
    <xf numFmtId="0" fontId="25" fillId="0" borderId="38" xfId="51" applyFont="1" applyBorder="1" applyAlignment="1">
      <alignment horizontal="left" vertical="center"/>
    </xf>
    <xf numFmtId="0" fontId="23" fillId="0" borderId="43" xfId="51" applyFont="1" applyFill="1" applyBorder="1" applyAlignment="1">
      <alignment horizontal="left" vertical="center"/>
    </xf>
    <xf numFmtId="0" fontId="26" fillId="0" borderId="40" xfId="51" applyFont="1" applyFill="1" applyBorder="1" applyAlignment="1">
      <alignment horizontal="left" vertical="center"/>
    </xf>
    <xf numFmtId="0" fontId="26" fillId="0" borderId="41" xfId="51" applyFont="1" applyFill="1" applyBorder="1" applyAlignment="1">
      <alignment horizontal="left" vertical="center"/>
    </xf>
    <xf numFmtId="0" fontId="23" fillId="0" borderId="41" xfId="51" applyFont="1" applyBorder="1" applyAlignment="1">
      <alignment horizontal="left" vertical="center"/>
    </xf>
    <xf numFmtId="0" fontId="26" fillId="0" borderId="57" xfId="51" applyFont="1" applyBorder="1" applyAlignment="1">
      <alignment horizontal="center" vertical="center"/>
    </xf>
    <xf numFmtId="0" fontId="28" fillId="0" borderId="58" xfId="51" applyFont="1" applyFill="1" applyBorder="1" applyAlignment="1">
      <alignment horizontal="left" vertical="center"/>
    </xf>
    <xf numFmtId="0" fontId="28" fillId="0" borderId="59" xfId="51" applyFont="1" applyFill="1" applyBorder="1" applyAlignment="1">
      <alignment horizontal="center" vertical="center"/>
    </xf>
    <xf numFmtId="0" fontId="28" fillId="0" borderId="39" xfId="51" applyFont="1" applyFill="1" applyBorder="1" applyAlignment="1">
      <alignment horizontal="center" vertical="center"/>
    </xf>
    <xf numFmtId="0" fontId="11" fillId="0" borderId="51" xfId="51" applyFont="1" applyBorder="1" applyAlignment="1">
      <alignment horizontal="center" vertical="center"/>
    </xf>
    <xf numFmtId="0" fontId="11" fillId="0" borderId="57" xfId="51" applyFont="1" applyBorder="1" applyAlignment="1">
      <alignment horizontal="center" vertical="center"/>
    </xf>
    <xf numFmtId="0" fontId="11" fillId="0" borderId="0" xfId="51" applyFont="1" applyBorder="1" applyAlignment="1">
      <alignment horizontal="left" vertical="center"/>
    </xf>
    <xf numFmtId="0" fontId="31" fillId="0" borderId="18" xfId="51" applyFont="1" applyBorder="1" applyAlignment="1">
      <alignment horizontal="center" vertical="top"/>
    </xf>
    <xf numFmtId="0" fontId="28" fillId="0" borderId="19" xfId="51" applyFont="1" applyFill="1" applyBorder="1" applyAlignment="1">
      <alignment horizontal="center" vertical="center"/>
    </xf>
    <xf numFmtId="0" fontId="23" fillId="0" borderId="23" xfId="51" applyFont="1" applyFill="1" applyBorder="1" applyAlignment="1">
      <alignment horizontal="left" vertical="center"/>
    </xf>
    <xf numFmtId="0" fontId="23" fillId="0" borderId="60" xfId="51" applyFont="1" applyBorder="1" applyAlignment="1">
      <alignment horizontal="left" vertical="center"/>
    </xf>
    <xf numFmtId="0" fontId="23" fillId="0" borderId="30" xfId="51" applyFont="1" applyBorder="1" applyAlignment="1">
      <alignment horizontal="left" vertical="center"/>
    </xf>
    <xf numFmtId="0" fontId="28" fillId="0" borderId="52" xfId="51" applyFont="1" applyBorder="1" applyAlignment="1">
      <alignment horizontal="left" vertical="center"/>
    </xf>
    <xf numFmtId="0" fontId="28" fillId="0" borderId="51" xfId="51" applyFont="1" applyBorder="1" applyAlignment="1">
      <alignment horizontal="left" vertical="center"/>
    </xf>
    <xf numFmtId="0" fontId="23" fillId="0" borderId="53" xfId="51" applyFont="1" applyBorder="1" applyAlignment="1">
      <alignment vertical="center"/>
    </xf>
    <xf numFmtId="0" fontId="11" fillId="0" borderId="54" xfId="51" applyFont="1" applyBorder="1" applyAlignment="1">
      <alignment horizontal="left" vertical="center"/>
    </xf>
    <xf numFmtId="0" fontId="26" fillId="0" borderId="54" xfId="51" applyFont="1" applyBorder="1" applyAlignment="1">
      <alignment horizontal="left" vertical="center"/>
    </xf>
    <xf numFmtId="0" fontId="11" fillId="0" borderId="54" xfId="51" applyFont="1" applyBorder="1" applyAlignment="1">
      <alignment vertical="center"/>
    </xf>
    <xf numFmtId="0" fontId="23" fillId="0" borderId="54" xfId="51" applyFont="1" applyBorder="1" applyAlignment="1">
      <alignment vertical="center"/>
    </xf>
    <xf numFmtId="0" fontId="23" fillId="0" borderId="53" xfId="51" applyFont="1" applyBorder="1" applyAlignment="1">
      <alignment horizontal="center" vertical="center"/>
    </xf>
    <xf numFmtId="0" fontId="26" fillId="0" borderId="54" xfId="51" applyFont="1" applyBorder="1" applyAlignment="1">
      <alignment horizontal="center" vertical="center"/>
    </xf>
    <xf numFmtId="0" fontId="23" fillId="0" borderId="54" xfId="51" applyFont="1" applyBorder="1" applyAlignment="1">
      <alignment horizontal="center" vertical="center"/>
    </xf>
    <xf numFmtId="0" fontId="11" fillId="0" borderId="54" xfId="51" applyFont="1" applyBorder="1" applyAlignment="1">
      <alignment horizontal="center" vertical="center"/>
    </xf>
    <xf numFmtId="0" fontId="26" fillId="0" borderId="22" xfId="51" applyFont="1" applyBorder="1" applyAlignment="1">
      <alignment horizontal="center" vertical="center"/>
    </xf>
    <xf numFmtId="0" fontId="11" fillId="0" borderId="22" xfId="51" applyFont="1" applyBorder="1" applyAlignment="1">
      <alignment horizontal="center" vertical="center"/>
    </xf>
    <xf numFmtId="0" fontId="23" fillId="0" borderId="34" xfId="51" applyFont="1" applyBorder="1" applyAlignment="1">
      <alignment horizontal="left" vertical="center" wrapText="1"/>
    </xf>
    <xf numFmtId="0" fontId="23" fillId="0" borderId="35" xfId="51" applyFont="1" applyBorder="1" applyAlignment="1">
      <alignment horizontal="left" vertical="center" wrapText="1"/>
    </xf>
    <xf numFmtId="0" fontId="23" fillId="0" borderId="53" xfId="51" applyFont="1" applyBorder="1" applyAlignment="1">
      <alignment horizontal="left" vertical="center"/>
    </xf>
    <xf numFmtId="0" fontId="23" fillId="0" borderId="54" xfId="51" applyFont="1" applyBorder="1" applyAlignment="1">
      <alignment horizontal="left" vertical="center"/>
    </xf>
    <xf numFmtId="0" fontId="32" fillId="0" borderId="61" xfId="51" applyFont="1" applyBorder="1" applyAlignment="1">
      <alignment horizontal="left" vertical="center" wrapText="1"/>
    </xf>
    <xf numFmtId="9" fontId="26" fillId="0" borderId="22" xfId="51" applyNumberFormat="1" applyFont="1" applyBorder="1" applyAlignment="1">
      <alignment horizontal="center" vertical="center"/>
    </xf>
    <xf numFmtId="0" fontId="28" fillId="0" borderId="52" xfId="0" applyFont="1" applyBorder="1" applyAlignment="1">
      <alignment horizontal="left" vertical="center"/>
    </xf>
    <xf numFmtId="0" fontId="28" fillId="0" borderId="51" xfId="0" applyFont="1" applyBorder="1" applyAlignment="1">
      <alignment horizontal="left" vertical="center"/>
    </xf>
    <xf numFmtId="9" fontId="26" fillId="0" borderId="31" xfId="51" applyNumberFormat="1" applyFont="1" applyBorder="1" applyAlignment="1">
      <alignment horizontal="left" vertical="center"/>
    </xf>
    <xf numFmtId="9" fontId="26" fillId="0" borderId="26" xfId="51" applyNumberFormat="1" applyFont="1" applyBorder="1" applyAlignment="1">
      <alignment horizontal="left" vertical="center"/>
    </xf>
    <xf numFmtId="9" fontId="26" fillId="0" borderId="34" xfId="51" applyNumberFormat="1" applyFont="1" applyBorder="1" applyAlignment="1">
      <alignment horizontal="left" vertical="center"/>
    </xf>
    <xf numFmtId="9" fontId="26" fillId="0" borderId="35" xfId="51" applyNumberFormat="1" applyFont="1" applyBorder="1" applyAlignment="1">
      <alignment horizontal="left" vertical="center"/>
    </xf>
    <xf numFmtId="0" fontId="25" fillId="0" borderId="53" xfId="51" applyFont="1" applyFill="1" applyBorder="1" applyAlignment="1">
      <alignment horizontal="left" vertical="center"/>
    </xf>
    <xf numFmtId="0" fontId="25" fillId="0" borderId="54" xfId="51" applyFont="1" applyFill="1" applyBorder="1" applyAlignment="1">
      <alignment horizontal="left" vertical="center"/>
    </xf>
    <xf numFmtId="0" fontId="25" fillId="0" borderId="62" xfId="51" applyFont="1" applyFill="1" applyBorder="1" applyAlignment="1">
      <alignment horizontal="left" vertical="center"/>
    </xf>
    <xf numFmtId="0" fontId="25" fillId="0" borderId="35" xfId="51" applyFont="1" applyFill="1" applyBorder="1" applyAlignment="1">
      <alignment horizontal="left" vertical="center"/>
    </xf>
    <xf numFmtId="0" fontId="28" fillId="0" borderId="30" xfId="51" applyFont="1" applyFill="1" applyBorder="1" applyAlignment="1">
      <alignment horizontal="left" vertical="center"/>
    </xf>
    <xf numFmtId="0" fontId="26" fillId="0" borderId="32" xfId="51" applyFont="1" applyFill="1" applyBorder="1" applyAlignment="1">
      <alignment horizontal="left" vertical="center"/>
    </xf>
    <xf numFmtId="0" fontId="26" fillId="0" borderId="33" xfId="51" applyFont="1" applyFill="1" applyBorder="1" applyAlignment="1">
      <alignment horizontal="left" vertical="center"/>
    </xf>
    <xf numFmtId="0" fontId="28" fillId="0" borderId="44" xfId="51" applyFont="1" applyBorder="1" applyAlignment="1">
      <alignment vertical="center"/>
    </xf>
    <xf numFmtId="0" fontId="33" fillId="0" borderId="51" xfId="51" applyFont="1" applyBorder="1" applyAlignment="1">
      <alignment horizontal="center" vertical="center"/>
    </xf>
    <xf numFmtId="0" fontId="28" fillId="0" borderId="45" xfId="51" applyFont="1" applyBorder="1" applyAlignment="1">
      <alignment vertical="center"/>
    </xf>
    <xf numFmtId="0" fontId="26" fillId="0" borderId="63" xfId="51" applyFont="1" applyBorder="1" applyAlignment="1">
      <alignment vertical="center"/>
    </xf>
    <xf numFmtId="0" fontId="28" fillId="0" borderId="63" xfId="51" applyFont="1" applyBorder="1" applyAlignment="1">
      <alignment vertical="center"/>
    </xf>
    <xf numFmtId="176" fontId="11" fillId="0" borderId="45" xfId="51" applyNumberFormat="1" applyFont="1" applyBorder="1" applyAlignment="1">
      <alignment vertical="center"/>
    </xf>
    <xf numFmtId="0" fontId="28" fillId="0" borderId="30" xfId="51" applyFont="1" applyBorder="1" applyAlignment="1">
      <alignment horizontal="center" vertical="center"/>
    </xf>
    <xf numFmtId="0" fontId="26" fillId="0" borderId="60" xfId="51" applyFont="1" applyFill="1" applyBorder="1" applyAlignment="1">
      <alignment horizontal="left" vertical="center"/>
    </xf>
    <xf numFmtId="0" fontId="26" fillId="0" borderId="30" xfId="51" applyFont="1" applyFill="1" applyBorder="1" applyAlignment="1">
      <alignment horizontal="left" vertical="center"/>
    </xf>
    <xf numFmtId="0" fontId="11" fillId="0" borderId="63" xfId="51" applyFont="1" applyBorder="1" applyAlignment="1">
      <alignment vertical="center"/>
    </xf>
    <xf numFmtId="58" fontId="11" fillId="0" borderId="45" xfId="51" applyNumberFormat="1" applyFont="1" applyBorder="1" applyAlignment="1">
      <alignment vertical="center"/>
    </xf>
    <xf numFmtId="0" fontId="28" fillId="0" borderId="20" xfId="51" applyFont="1" applyFill="1" applyBorder="1" applyAlignment="1">
      <alignment horizontal="center" vertical="center"/>
    </xf>
    <xf numFmtId="0" fontId="28" fillId="0" borderId="37" xfId="51" applyFont="1" applyFill="1" applyBorder="1" applyAlignment="1">
      <alignment horizontal="center" vertical="center"/>
    </xf>
    <xf numFmtId="0" fontId="23" fillId="0" borderId="22" xfId="51" applyFont="1" applyFill="1" applyBorder="1" applyAlignment="1">
      <alignment horizontal="left" vertical="center"/>
    </xf>
    <xf numFmtId="0" fontId="23" fillId="0" borderId="24" xfId="51" applyFont="1" applyFill="1" applyBorder="1" applyAlignment="1">
      <alignment horizontal="left" vertical="center"/>
    </xf>
    <xf numFmtId="0" fontId="26" fillId="0" borderId="24" xfId="51" applyFont="1" applyFill="1" applyBorder="1" applyAlignment="1">
      <alignment horizontal="left" vertical="center"/>
    </xf>
    <xf numFmtId="0" fontId="26" fillId="0" borderId="39" xfId="51" applyFont="1" applyFill="1" applyBorder="1" applyAlignment="1">
      <alignment horizontal="left" vertical="center"/>
    </xf>
    <xf numFmtId="0" fontId="23" fillId="0" borderId="64" xfId="51" applyFont="1" applyBorder="1" applyAlignment="1">
      <alignment horizontal="left" vertical="center"/>
    </xf>
    <xf numFmtId="0" fontId="28" fillId="0" borderId="58" xfId="51" applyFont="1" applyBorder="1" applyAlignment="1">
      <alignment horizontal="left" vertical="center"/>
    </xf>
    <xf numFmtId="0" fontId="26" fillId="0" borderId="59" xfId="51" applyFont="1" applyBorder="1" applyAlignment="1">
      <alignment horizontal="left" vertical="center"/>
    </xf>
    <xf numFmtId="0" fontId="23" fillId="0" borderId="0" xfId="51" applyFont="1" applyBorder="1" applyAlignment="1">
      <alignment vertical="center"/>
    </xf>
    <xf numFmtId="0" fontId="23" fillId="0" borderId="43" xfId="51" applyFont="1" applyBorder="1" applyAlignment="1">
      <alignment horizontal="left" vertical="center" wrapText="1"/>
    </xf>
    <xf numFmtId="0" fontId="23" fillId="0" borderId="59" xfId="51" applyFont="1" applyBorder="1" applyAlignment="1">
      <alignment horizontal="left" vertical="center"/>
    </xf>
    <xf numFmtId="0" fontId="34" fillId="0" borderId="38" xfId="51" applyFont="1" applyBorder="1" applyAlignment="1">
      <alignment horizontal="left" vertical="center"/>
    </xf>
    <xf numFmtId="0" fontId="27" fillId="0" borderId="38" xfId="51" applyFont="1" applyBorder="1" applyAlignment="1">
      <alignment horizontal="left" vertical="center"/>
    </xf>
    <xf numFmtId="0" fontId="28" fillId="0" borderId="58" xfId="0" applyFont="1" applyBorder="1" applyAlignment="1">
      <alignment horizontal="left" vertical="center"/>
    </xf>
    <xf numFmtId="9" fontId="26" fillId="0" borderId="40" xfId="51" applyNumberFormat="1" applyFont="1" applyBorder="1" applyAlignment="1">
      <alignment horizontal="left" vertical="center"/>
    </xf>
    <xf numFmtId="9" fontId="26" fillId="0" borderId="43" xfId="51" applyNumberFormat="1" applyFont="1" applyBorder="1" applyAlignment="1">
      <alignment horizontal="left" vertical="center"/>
    </xf>
    <xf numFmtId="0" fontId="25" fillId="0" borderId="59" xfId="51" applyFont="1" applyFill="1" applyBorder="1" applyAlignment="1">
      <alignment horizontal="left" vertical="center"/>
    </xf>
    <xf numFmtId="0" fontId="25" fillId="0" borderId="43" xfId="51" applyFont="1" applyFill="1" applyBorder="1" applyAlignment="1">
      <alignment horizontal="left" vertical="center"/>
    </xf>
    <xf numFmtId="0" fontId="26" fillId="0" borderId="42" xfId="51" applyFont="1" applyFill="1" applyBorder="1" applyAlignment="1">
      <alignment horizontal="left" vertical="center"/>
    </xf>
    <xf numFmtId="0" fontId="28" fillId="0" borderId="65" xfId="51" applyFont="1" applyBorder="1" applyAlignment="1">
      <alignment horizontal="center" vertical="center"/>
    </xf>
    <xf numFmtId="0" fontId="26" fillId="0" borderId="63" xfId="51" applyFont="1" applyBorder="1" applyAlignment="1">
      <alignment horizontal="center" vertical="center"/>
    </xf>
    <xf numFmtId="0" fontId="26" fillId="0" borderId="64" xfId="51" applyFont="1" applyBorder="1" applyAlignment="1">
      <alignment horizontal="center" vertical="center"/>
    </xf>
    <xf numFmtId="0" fontId="26" fillId="0" borderId="64" xfId="51" applyFont="1" applyFill="1" applyBorder="1" applyAlignment="1">
      <alignment horizontal="left" vertical="center"/>
    </xf>
    <xf numFmtId="0" fontId="35" fillId="0" borderId="66" xfId="0" applyFont="1" applyBorder="1" applyAlignment="1">
      <alignment horizontal="center" vertical="center" wrapText="1"/>
    </xf>
    <xf numFmtId="0" fontId="35" fillId="0" borderId="67" xfId="0" applyFont="1" applyBorder="1" applyAlignment="1">
      <alignment horizontal="center" vertical="center" wrapText="1"/>
    </xf>
    <xf numFmtId="0" fontId="36" fillId="0" borderId="68" xfId="0" applyFont="1" applyBorder="1"/>
    <xf numFmtId="0" fontId="36" fillId="0" borderId="2" xfId="0" applyFont="1" applyBorder="1"/>
    <xf numFmtId="0" fontId="36" fillId="0" borderId="5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6" fillId="4" borderId="5" xfId="0" applyFont="1" applyFill="1" applyBorder="1" applyAlignment="1">
      <alignment horizontal="center" vertical="center"/>
    </xf>
    <xf numFmtId="0" fontId="36" fillId="4" borderId="7" xfId="0" applyFont="1" applyFill="1" applyBorder="1" applyAlignment="1">
      <alignment horizontal="center" vertical="center"/>
    </xf>
    <xf numFmtId="0" fontId="36" fillId="4" borderId="2" xfId="0" applyFont="1" applyFill="1" applyBorder="1"/>
    <xf numFmtId="0" fontId="0" fillId="0" borderId="68" xfId="0" applyBorder="1"/>
    <xf numFmtId="0" fontId="0" fillId="4" borderId="2" xfId="0" applyFill="1" applyBorder="1"/>
    <xf numFmtId="0" fontId="0" fillId="0" borderId="69" xfId="0" applyBorder="1"/>
    <xf numFmtId="0" fontId="0" fillId="0" borderId="14" xfId="0" applyBorder="1"/>
    <xf numFmtId="0" fontId="0" fillId="4" borderId="14" xfId="0" applyFill="1" applyBorder="1"/>
    <xf numFmtId="0" fontId="0" fillId="5" borderId="0" xfId="0" applyFill="1"/>
    <xf numFmtId="0" fontId="35" fillId="0" borderId="70" xfId="0" applyFont="1" applyBorder="1" applyAlignment="1">
      <alignment horizontal="center" vertical="center" wrapText="1"/>
    </xf>
    <xf numFmtId="0" fontId="36" fillId="0" borderId="71" xfId="0" applyFont="1" applyBorder="1" applyAlignment="1">
      <alignment horizontal="center" vertical="center"/>
    </xf>
    <xf numFmtId="0" fontId="36" fillId="0" borderId="72" xfId="0" applyFont="1" applyBorder="1"/>
    <xf numFmtId="0" fontId="0" fillId="0" borderId="72" xfId="0" applyBorder="1"/>
    <xf numFmtId="0" fontId="0" fillId="0" borderId="73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6" borderId="2" xfId="0" applyFill="1" applyBorder="1"/>
    <xf numFmtId="0" fontId="37" fillId="6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36" fillId="6" borderId="2" xfId="0" applyFont="1" applyFill="1" applyBorder="1" applyAlignment="1">
      <alignment vertical="top" wrapText="1"/>
    </xf>
    <xf numFmtId="0" fontId="38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39" fillId="0" borderId="0" xfId="0" applyFont="1"/>
    <xf numFmtId="0" fontId="39" fillId="0" borderId="0" xfId="0" applyFont="1" applyAlignment="1">
      <alignment vertical="top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2 2 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checked="Checked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checked="Checked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checked="Checked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checked="Checked" noThreeD="1" val="0"/>
</file>

<file path=xl/ctrlProps/ctrlProp121.xml><?xml version="1.0" encoding="utf-8"?>
<formControlPr xmlns="http://schemas.microsoft.com/office/spreadsheetml/2009/9/main" objectType="CheckBox" checked="Checked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checked="Checked" noThreeD="1" val="0"/>
</file>

<file path=xl/ctrlProps/ctrlProp128.xml><?xml version="1.0" encoding="utf-8"?>
<formControlPr xmlns="http://schemas.microsoft.com/office/spreadsheetml/2009/9/main" objectType="CheckBox" checked="Checked" noThreeD="1" val="0"/>
</file>

<file path=xl/ctrlProps/ctrlProp129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noThreeD="1" val="0"/>
</file>

<file path=xl/ctrlProps/ctrlProp132.xml><?xml version="1.0" encoding="utf-8"?>
<formControlPr xmlns="http://schemas.microsoft.com/office/spreadsheetml/2009/9/main" objectType="CheckBox" checked="Checked" noThreeD="1" val="0"/>
</file>

<file path=xl/ctrlProps/ctrlProp133.xml><?xml version="1.0" encoding="utf-8"?>
<formControlPr xmlns="http://schemas.microsoft.com/office/spreadsheetml/2009/9/main" objectType="CheckBox" noThreeD="1" val="0"/>
</file>

<file path=xl/ctrlProps/ctrlProp134.xml><?xml version="1.0" encoding="utf-8"?>
<formControlPr xmlns="http://schemas.microsoft.com/office/spreadsheetml/2009/9/main" objectType="CheckBox" checked="Checked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noThreeD="1" val="0"/>
</file>

<file path=xl/ctrlProps/ctrlProp137.xml><?xml version="1.0" encoding="utf-8"?>
<formControlPr xmlns="http://schemas.microsoft.com/office/spreadsheetml/2009/9/main" objectType="CheckBox" noThreeD="1" val="0"/>
</file>

<file path=xl/ctrlProps/ctrlProp138.xml><?xml version="1.0" encoding="utf-8"?>
<formControlPr xmlns="http://schemas.microsoft.com/office/spreadsheetml/2009/9/main" objectType="CheckBox" checked="Checked" noThreeD="1" val="0"/>
</file>

<file path=xl/ctrlProps/ctrlProp139.xml><?xml version="1.0" encoding="utf-8"?>
<formControlPr xmlns="http://schemas.microsoft.com/office/spreadsheetml/2009/9/main" objectType="CheckBox" checked="Checked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40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checked="Checked" noThreeD="1" val="0"/>
</file>

<file path=xl/ctrlProps/ctrlProp43.xml><?xml version="1.0" encoding="utf-8"?>
<formControlPr xmlns="http://schemas.microsoft.com/office/spreadsheetml/2009/9/main" objectType="CheckBox" checked="Checked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checked="Checked" noThreeD="1" val="0"/>
</file>

<file path=xl/ctrlProps/ctrlProp47.xml><?xml version="1.0" encoding="utf-8"?>
<formControlPr xmlns="http://schemas.microsoft.com/office/spreadsheetml/2009/9/main" objectType="CheckBox" checked="Checked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checked="Checked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checked="Checked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checked="Checked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checked="Checked" noThreeD="1" val="0"/>
</file>

<file path=xl/ctrlProps/ctrlProp63.xml><?xml version="1.0" encoding="utf-8"?>
<formControlPr xmlns="http://schemas.microsoft.com/office/spreadsheetml/2009/9/main" objectType="CheckBox" checked="Checked" noThreeD="1" val="0"/>
</file>

<file path=xl/ctrlProps/ctrlProp64.xml><?xml version="1.0" encoding="utf-8"?>
<formControlPr xmlns="http://schemas.microsoft.com/office/spreadsheetml/2009/9/main" objectType="CheckBox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noThreeD="1" val="0"/>
</file>

<file path=xl/ctrlProps/ctrlProp74.xml><?xml version="1.0" encoding="utf-8"?>
<formControlPr xmlns="http://schemas.microsoft.com/office/spreadsheetml/2009/9/main" objectType="CheckBox" noThreeD="1" val="0"/>
</file>

<file path=xl/ctrlProps/ctrlProp75.xml><?xml version="1.0" encoding="utf-8"?>
<formControlPr xmlns="http://schemas.microsoft.com/office/spreadsheetml/2009/9/main" objectType="CheckBox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checked="Checked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checked="Checked" noThreeD="1" val="0"/>
</file>

<file path=xl/ctrlProps/ctrlProp85.xml><?xml version="1.0" encoding="utf-8"?>
<formControlPr xmlns="http://schemas.microsoft.com/office/spreadsheetml/2009/9/main" objectType="CheckBox" noThreeD="1" val="0"/>
</file>

<file path=xl/ctrlProps/ctrlProp86.xml><?xml version="1.0" encoding="utf-8"?>
<formControlPr xmlns="http://schemas.microsoft.com/office/spreadsheetml/2009/9/main" objectType="CheckBox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819275" y="211455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45</xdr:row>
          <xdr:rowOff>0</xdr:rowOff>
        </xdr:from>
        <xdr:to>
          <xdr:col>252</xdr:col>
          <xdr:colOff>304800</xdr:colOff>
          <xdr:row>45</xdr:row>
          <xdr:rowOff>104775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199396350" y="8953500"/>
              <a:ext cx="304800" cy="1047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5000625" y="205740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1028700" y="21145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8153400" y="205740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819275" y="1933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45</xdr:row>
          <xdr:rowOff>0</xdr:rowOff>
        </xdr:from>
        <xdr:to>
          <xdr:col>252</xdr:col>
          <xdr:colOff>390525</xdr:colOff>
          <xdr:row>46</xdr:row>
          <xdr:rowOff>9525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199396350" y="8953500"/>
              <a:ext cx="39052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229100" y="19335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5000625" y="19240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210050" y="2114550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1028700" y="1933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7458075" y="19335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8143875" y="1857375"/>
              <a:ext cx="390525" cy="3238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7467600" y="21145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1047750" y="28670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1047750" y="30480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828800" y="30384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83832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200525" y="30384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191000" y="28575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5000625" y="30384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500062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7477125" y="30384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172450" y="30384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747712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172450" y="285750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7</xdr:row>
          <xdr:rowOff>9525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7515225" y="11811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8</xdr:row>
          <xdr:rowOff>9525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7515225" y="136207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6</xdr:row>
          <xdr:rowOff>9525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7515225" y="10001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4</xdr:row>
          <xdr:rowOff>104775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7505700" y="800100"/>
              <a:ext cx="390525" cy="1238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3</xdr:row>
          <xdr:rowOff>142875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7496175" y="638175"/>
              <a:ext cx="390525" cy="1428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3</xdr:row>
          <xdr:rowOff>133350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8143875" y="6000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4</xdr:row>
          <xdr:rowOff>114300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8153400" y="790575"/>
              <a:ext cx="400050" cy="1428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172450" y="10001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9525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172450" y="118110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172450" y="13620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819275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1028700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229100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5000625" y="2295525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276975" y="22955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40</xdr:row>
          <xdr:rowOff>9525</xdr:rowOff>
        </xdr:from>
        <xdr:to>
          <xdr:col>1</xdr:col>
          <xdr:colOff>600075</xdr:colOff>
          <xdr:row>41</xdr:row>
          <xdr:rowOff>28575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1047750" y="802957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41</xdr:row>
          <xdr:rowOff>0</xdr:rowOff>
        </xdr:from>
        <xdr:to>
          <xdr:col>1</xdr:col>
          <xdr:colOff>600075</xdr:colOff>
          <xdr:row>42</xdr:row>
          <xdr:rowOff>9525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1047750" y="82010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41</xdr:row>
          <xdr:rowOff>0</xdr:rowOff>
        </xdr:from>
        <xdr:to>
          <xdr:col>2</xdr:col>
          <xdr:colOff>600075</xdr:colOff>
          <xdr:row>42</xdr:row>
          <xdr:rowOff>0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838325" y="8201025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40</xdr:row>
          <xdr:rowOff>0</xdr:rowOff>
        </xdr:from>
        <xdr:to>
          <xdr:col>2</xdr:col>
          <xdr:colOff>600075</xdr:colOff>
          <xdr:row>41</xdr:row>
          <xdr:rowOff>9525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838325" y="80200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41</xdr:row>
          <xdr:rowOff>0</xdr:rowOff>
        </xdr:from>
        <xdr:to>
          <xdr:col>5</xdr:col>
          <xdr:colOff>638175</xdr:colOff>
          <xdr:row>42</xdr:row>
          <xdr:rowOff>9525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248150" y="82010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40</xdr:row>
          <xdr:rowOff>0</xdr:rowOff>
        </xdr:from>
        <xdr:to>
          <xdr:col>5</xdr:col>
          <xdr:colOff>619125</xdr:colOff>
          <xdr:row>41</xdr:row>
          <xdr:rowOff>0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238625" y="80200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41</xdr:row>
          <xdr:rowOff>0</xdr:rowOff>
        </xdr:from>
        <xdr:to>
          <xdr:col>6</xdr:col>
          <xdr:colOff>571500</xdr:colOff>
          <xdr:row>42</xdr:row>
          <xdr:rowOff>0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981575" y="82010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40</xdr:row>
          <xdr:rowOff>0</xdr:rowOff>
        </xdr:from>
        <xdr:to>
          <xdr:col>6</xdr:col>
          <xdr:colOff>571500</xdr:colOff>
          <xdr:row>41</xdr:row>
          <xdr:rowOff>0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981575" y="80200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41</xdr:row>
          <xdr:rowOff>0</xdr:rowOff>
        </xdr:from>
        <xdr:to>
          <xdr:col>9</xdr:col>
          <xdr:colOff>600075</xdr:colOff>
          <xdr:row>42</xdr:row>
          <xdr:rowOff>9525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7477125" y="82010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41</xdr:row>
          <xdr:rowOff>0</xdr:rowOff>
        </xdr:from>
        <xdr:to>
          <xdr:col>10</xdr:col>
          <xdr:colOff>609600</xdr:colOff>
          <xdr:row>42</xdr:row>
          <xdr:rowOff>9525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172450" y="82010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40</xdr:row>
          <xdr:rowOff>0</xdr:rowOff>
        </xdr:from>
        <xdr:to>
          <xdr:col>9</xdr:col>
          <xdr:colOff>581025</xdr:colOff>
          <xdr:row>41</xdr:row>
          <xdr:rowOff>0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7467600" y="80200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40</xdr:row>
          <xdr:rowOff>0</xdr:rowOff>
        </xdr:from>
        <xdr:to>
          <xdr:col>10</xdr:col>
          <xdr:colOff>609600</xdr:colOff>
          <xdr:row>41</xdr:row>
          <xdr:rowOff>0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172450" y="80200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41</xdr:row>
          <xdr:rowOff>0</xdr:rowOff>
        </xdr:from>
        <xdr:to>
          <xdr:col>8</xdr:col>
          <xdr:colOff>190500</xdr:colOff>
          <xdr:row>42</xdr:row>
          <xdr:rowOff>9525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276975" y="82010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40</xdr:row>
          <xdr:rowOff>0</xdr:rowOff>
        </xdr:from>
        <xdr:to>
          <xdr:col>8</xdr:col>
          <xdr:colOff>190500</xdr:colOff>
          <xdr:row>41</xdr:row>
          <xdr:rowOff>9525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276975" y="80200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41</xdr:row>
          <xdr:rowOff>0</xdr:rowOff>
        </xdr:from>
        <xdr:to>
          <xdr:col>4</xdr:col>
          <xdr:colOff>190500</xdr:colOff>
          <xdr:row>42</xdr:row>
          <xdr:rowOff>9525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3009900" y="82010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40</xdr:row>
          <xdr:rowOff>0</xdr:rowOff>
        </xdr:from>
        <xdr:to>
          <xdr:col>4</xdr:col>
          <xdr:colOff>190500</xdr:colOff>
          <xdr:row>41</xdr:row>
          <xdr:rowOff>9525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3009900" y="80200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8153400" y="2257425"/>
              <a:ext cx="400050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7458075" y="22955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276975" y="21145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276975" y="19335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41</xdr:row>
          <xdr:rowOff>0</xdr:rowOff>
        </xdr:from>
        <xdr:to>
          <xdr:col>8</xdr:col>
          <xdr:colOff>190500</xdr:colOff>
          <xdr:row>42</xdr:row>
          <xdr:rowOff>9525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276975" y="82010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31</xdr:row>
          <xdr:rowOff>0</xdr:rowOff>
        </xdr:from>
        <xdr:to>
          <xdr:col>2</xdr:col>
          <xdr:colOff>600075</xdr:colOff>
          <xdr:row>32</xdr:row>
          <xdr:rowOff>9525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838325" y="635317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31</xdr:row>
          <xdr:rowOff>0</xdr:rowOff>
        </xdr:from>
        <xdr:to>
          <xdr:col>3</xdr:col>
          <xdr:colOff>600075</xdr:colOff>
          <xdr:row>32</xdr:row>
          <xdr:rowOff>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628900" y="63531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19</xdr:row>
      <xdr:rowOff>0</xdr:rowOff>
    </xdr:from>
    <xdr:to>
      <xdr:col>9</xdr:col>
      <xdr:colOff>367665</xdr:colOff>
      <xdr:row>19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70332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18</xdr:row>
      <xdr:rowOff>0</xdr:rowOff>
    </xdr:from>
    <xdr:to>
      <xdr:col>9</xdr:col>
      <xdr:colOff>367665</xdr:colOff>
      <xdr:row>18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666369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18</xdr:row>
      <xdr:rowOff>0</xdr:rowOff>
    </xdr:from>
    <xdr:to>
      <xdr:col>9</xdr:col>
      <xdr:colOff>367665</xdr:colOff>
      <xdr:row>18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666369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18</xdr:row>
      <xdr:rowOff>0</xdr:rowOff>
    </xdr:from>
    <xdr:to>
      <xdr:col>9</xdr:col>
      <xdr:colOff>367665</xdr:colOff>
      <xdr:row>18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66636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19</xdr:row>
      <xdr:rowOff>0</xdr:rowOff>
    </xdr:from>
    <xdr:to>
      <xdr:col>9</xdr:col>
      <xdr:colOff>367665</xdr:colOff>
      <xdr:row>19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703326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90675" y="10106025"/>
              <a:ext cx="304800" cy="1047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9</xdr:row>
          <xdr:rowOff>171450</xdr:rowOff>
        </xdr:from>
        <xdr:to>
          <xdr:col>6</xdr:col>
          <xdr:colOff>657225</xdr:colOff>
          <xdr:row>11</xdr:row>
          <xdr:rowOff>66675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905375" y="2143125"/>
              <a:ext cx="390525" cy="3143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9</xdr:row>
          <xdr:rowOff>0</xdr:rowOff>
        </xdr:from>
        <xdr:to>
          <xdr:col>2</xdr:col>
          <xdr:colOff>723900</xdr:colOff>
          <xdr:row>10</xdr:row>
          <xdr:rowOff>0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905000" y="1971675"/>
              <a:ext cx="4095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90675" y="10106025"/>
              <a:ext cx="390525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10</xdr:row>
          <xdr:rowOff>28575</xdr:rowOff>
        </xdr:from>
        <xdr:to>
          <xdr:col>2</xdr:col>
          <xdr:colOff>733425</xdr:colOff>
          <xdr:row>11</xdr:row>
          <xdr:rowOff>28575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895475" y="2209800"/>
              <a:ext cx="4286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8</xdr:row>
          <xdr:rowOff>200025</xdr:rowOff>
        </xdr:from>
        <xdr:to>
          <xdr:col>6</xdr:col>
          <xdr:colOff>9525</xdr:colOff>
          <xdr:row>10</xdr:row>
          <xdr:rowOff>47625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4238625" y="1962150"/>
              <a:ext cx="409575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8</xdr:row>
          <xdr:rowOff>161925</xdr:rowOff>
        </xdr:from>
        <xdr:to>
          <xdr:col>6</xdr:col>
          <xdr:colOff>666750</xdr:colOff>
          <xdr:row>10</xdr:row>
          <xdr:rowOff>47625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905375" y="192405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10</xdr:row>
          <xdr:rowOff>28575</xdr:rowOff>
        </xdr:from>
        <xdr:to>
          <xdr:col>6</xdr:col>
          <xdr:colOff>9525</xdr:colOff>
          <xdr:row>11</xdr:row>
          <xdr:rowOff>28575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4229100" y="2209800"/>
              <a:ext cx="41910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9</xdr:row>
          <xdr:rowOff>0</xdr:rowOff>
        </xdr:from>
        <xdr:to>
          <xdr:col>2</xdr:col>
          <xdr:colOff>0</xdr:colOff>
          <xdr:row>10</xdr:row>
          <xdr:rowOff>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1181100" y="1971675"/>
              <a:ext cx="4095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10</xdr:row>
          <xdr:rowOff>28575</xdr:rowOff>
        </xdr:from>
        <xdr:to>
          <xdr:col>2</xdr:col>
          <xdr:colOff>19050</xdr:colOff>
          <xdr:row>11</xdr:row>
          <xdr:rowOff>38100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1181100" y="2209800"/>
              <a:ext cx="428625" cy="219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8</xdr:row>
          <xdr:rowOff>209550</xdr:rowOff>
        </xdr:from>
        <xdr:to>
          <xdr:col>10</xdr:col>
          <xdr:colOff>0</xdr:colOff>
          <xdr:row>10</xdr:row>
          <xdr:rowOff>38100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7277100" y="1971675"/>
              <a:ext cx="409575" cy="2476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8</xdr:row>
          <xdr:rowOff>180975</xdr:rowOff>
        </xdr:from>
        <xdr:to>
          <xdr:col>10</xdr:col>
          <xdr:colOff>723900</xdr:colOff>
          <xdr:row>10</xdr:row>
          <xdr:rowOff>66675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8001000" y="1943100"/>
              <a:ext cx="409575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10</xdr:row>
          <xdr:rowOff>19050</xdr:rowOff>
        </xdr:from>
        <xdr:to>
          <xdr:col>10</xdr:col>
          <xdr:colOff>0</xdr:colOff>
          <xdr:row>11</xdr:row>
          <xdr:rowOff>19050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7277100" y="2200275"/>
              <a:ext cx="4095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9</xdr:row>
          <xdr:rowOff>171450</xdr:rowOff>
        </xdr:from>
        <xdr:to>
          <xdr:col>10</xdr:col>
          <xdr:colOff>723900</xdr:colOff>
          <xdr:row>11</xdr:row>
          <xdr:rowOff>38100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8001000" y="2143125"/>
              <a:ext cx="4095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2</xdr:row>
          <xdr:rowOff>180975</xdr:rowOff>
        </xdr:from>
        <xdr:to>
          <xdr:col>9</xdr:col>
          <xdr:colOff>714375</xdr:colOff>
          <xdr:row>4</xdr:row>
          <xdr:rowOff>38100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7229475" y="685800"/>
              <a:ext cx="40957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3</xdr:row>
          <xdr:rowOff>19050</xdr:rowOff>
        </xdr:from>
        <xdr:to>
          <xdr:col>10</xdr:col>
          <xdr:colOff>752475</xdr:colOff>
          <xdr:row>4</xdr:row>
          <xdr:rowOff>28575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8020050" y="733425"/>
              <a:ext cx="419100" cy="219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3</xdr:row>
          <xdr:rowOff>171450</xdr:rowOff>
        </xdr:from>
        <xdr:to>
          <xdr:col>9</xdr:col>
          <xdr:colOff>723900</xdr:colOff>
          <xdr:row>5</xdr:row>
          <xdr:rowOff>38100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239000" y="885825"/>
              <a:ext cx="4095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323850</xdr:colOff>
          <xdr:row>3</xdr:row>
          <xdr:rowOff>161925</xdr:rowOff>
        </xdr:from>
        <xdr:to>
          <xdr:col>11</xdr:col>
          <xdr:colOff>0</xdr:colOff>
          <xdr:row>5</xdr:row>
          <xdr:rowOff>38100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8010525" y="876300"/>
              <a:ext cx="438150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781175" y="4667250"/>
              <a:ext cx="390525" cy="2476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543175" y="4667250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1028700" y="554355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10191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77165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771650" y="5543550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4076700" y="57245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4076700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838700" y="57435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829175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14375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886700" y="57531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124700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886700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600075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6000750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95275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952750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600075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9</xdr:col>
      <xdr:colOff>367665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367665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33375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367665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33375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367665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370713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367665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9</xdr:col>
      <xdr:colOff>367665</xdr:colOff>
      <xdr:row>23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85115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22</xdr:row>
      <xdr:rowOff>0</xdr:rowOff>
    </xdr:from>
    <xdr:to>
      <xdr:col>9</xdr:col>
      <xdr:colOff>367665</xdr:colOff>
      <xdr:row>22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814197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22</xdr:row>
      <xdr:rowOff>0</xdr:rowOff>
    </xdr:from>
    <xdr:to>
      <xdr:col>9</xdr:col>
      <xdr:colOff>367665</xdr:colOff>
      <xdr:row>22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814197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22</xdr:row>
      <xdr:rowOff>0</xdr:rowOff>
    </xdr:from>
    <xdr:to>
      <xdr:col>9</xdr:col>
      <xdr:colOff>367665</xdr:colOff>
      <xdr:row>22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814197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9</xdr:col>
      <xdr:colOff>367665</xdr:colOff>
      <xdr:row>23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85115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190500</xdr:rowOff>
        </xdr:from>
        <xdr:to>
          <xdr:col>3</xdr:col>
          <xdr:colOff>457200</xdr:colOff>
          <xdr:row>12</xdr:row>
          <xdr:rowOff>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952625" y="2286000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38</xdr:row>
          <xdr:rowOff>0</xdr:rowOff>
        </xdr:from>
        <xdr:to>
          <xdr:col>2</xdr:col>
          <xdr:colOff>76200</xdr:colOff>
          <xdr:row>38</xdr:row>
          <xdr:rowOff>190500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266825" y="76104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6</xdr:row>
          <xdr:rowOff>171450</xdr:rowOff>
        </xdr:from>
        <xdr:to>
          <xdr:col>2</xdr:col>
          <xdr:colOff>28575</xdr:colOff>
          <xdr:row>8</xdr:row>
          <xdr:rowOff>76200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1200150" y="1543050"/>
              <a:ext cx="40957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38</xdr:row>
          <xdr:rowOff>0</xdr:rowOff>
        </xdr:from>
        <xdr:to>
          <xdr:col>6</xdr:col>
          <xdr:colOff>447675</xdr:colOff>
          <xdr:row>38</xdr:row>
          <xdr:rowOff>190500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724400" y="76104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38</xdr:row>
          <xdr:rowOff>0</xdr:rowOff>
        </xdr:from>
        <xdr:to>
          <xdr:col>8</xdr:col>
          <xdr:colOff>485775</xdr:colOff>
          <xdr:row>38</xdr:row>
          <xdr:rowOff>190500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6181725" y="76104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38</xdr:row>
          <xdr:rowOff>9525</xdr:rowOff>
        </xdr:from>
        <xdr:to>
          <xdr:col>10</xdr:col>
          <xdr:colOff>457200</xdr:colOff>
          <xdr:row>38</xdr:row>
          <xdr:rowOff>190500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581900" y="76200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962150" y="2647950"/>
              <a:ext cx="781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190500</xdr:rowOff>
        </xdr:from>
        <xdr:to>
          <xdr:col>5</xdr:col>
          <xdr:colOff>771525</xdr:colOff>
          <xdr:row>12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257675" y="2286000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5095875" y="2171700"/>
              <a:ext cx="638175" cy="3714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5095875" y="2352675"/>
              <a:ext cx="63817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190500</xdr:rowOff>
        </xdr:from>
        <xdr:to>
          <xdr:col>5</xdr:col>
          <xdr:colOff>771525</xdr:colOff>
          <xdr:row>13</xdr:row>
          <xdr:rowOff>161925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257675" y="264795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5095875" y="2552700"/>
              <a:ext cx="6381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934325" y="2152650"/>
              <a:ext cx="352425" cy="3905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934325" y="2352675"/>
              <a:ext cx="3524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190500</xdr:rowOff>
        </xdr:from>
        <xdr:to>
          <xdr:col>9</xdr:col>
          <xdr:colOff>771525</xdr:colOff>
          <xdr:row>13</xdr:row>
          <xdr:rowOff>161925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7086600" y="264795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934325" y="2495550"/>
              <a:ext cx="352425" cy="4857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95250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943725" y="1190625"/>
              <a:ext cx="39052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743825" y="8286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743825" y="10096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952625" y="174307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609850" y="175260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609850" y="1933575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276225</xdr:colOff>
          <xdr:row>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90900" y="1562100"/>
              <a:ext cx="771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705100" y="1562100"/>
              <a:ext cx="6667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371975" y="1562100"/>
              <a:ext cx="3429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514600" y="4457700"/>
              <a:ext cx="4000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7086600" y="228600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7086600" y="2466975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95250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743825" y="1190625"/>
              <a:ext cx="39052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943725" y="10096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943725" y="8286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409575</xdr:colOff>
          <xdr:row>11</xdr:row>
          <xdr:rowOff>161925</xdr:rowOff>
        </xdr:from>
        <xdr:to>
          <xdr:col>2</xdr:col>
          <xdr:colOff>76200</xdr:colOff>
          <xdr:row>13</xdr:row>
          <xdr:rowOff>47625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143000" y="2447925"/>
              <a:ext cx="514350" cy="2476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62125" y="4276725"/>
              <a:ext cx="1019175" cy="600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952625" y="2438400"/>
              <a:ext cx="781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400050</xdr:colOff>
          <xdr:row>12</xdr:row>
          <xdr:rowOff>190500</xdr:rowOff>
        </xdr:from>
        <xdr:to>
          <xdr:col>2</xdr:col>
          <xdr:colOff>180975</xdr:colOff>
          <xdr:row>14</xdr:row>
          <xdr:rowOff>0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133475" y="2647950"/>
              <a:ext cx="6286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123950" y="2286000"/>
              <a:ext cx="6381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229100" y="2447925"/>
              <a:ext cx="7048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6</xdr:row>
          <xdr:rowOff>152400</xdr:rowOff>
        </xdr:from>
        <xdr:to>
          <xdr:col>3</xdr:col>
          <xdr:colOff>123825</xdr:colOff>
          <xdr:row>8</xdr:row>
          <xdr:rowOff>57150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990725" y="1524000"/>
              <a:ext cx="40957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190500</xdr:rowOff>
        </xdr:from>
        <xdr:to>
          <xdr:col>3</xdr:col>
          <xdr:colOff>85725</xdr:colOff>
          <xdr:row>10</xdr:row>
          <xdr:rowOff>19050</xdr:rowOff>
        </xdr:to>
        <xdr:sp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>
            <a:xfrm>
              <a:off x="1952625" y="1924050"/>
              <a:ext cx="409575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9</xdr:col>
      <xdr:colOff>367665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367665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33375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367665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33375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367665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370713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367665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367665</xdr:colOff>
      <xdr:row>13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367665</xdr:colOff>
      <xdr:row>9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33375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367665</xdr:colOff>
      <xdr:row>9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33375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367665</xdr:colOff>
      <xdr:row>10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370713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367665</xdr:colOff>
      <xdr:row>13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9</xdr:col>
      <xdr:colOff>367665</xdr:colOff>
      <xdr:row>24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501900" y="88811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18</xdr:row>
      <xdr:rowOff>0</xdr:rowOff>
    </xdr:from>
    <xdr:to>
      <xdr:col>9</xdr:col>
      <xdr:colOff>367665</xdr:colOff>
      <xdr:row>18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2451100" y="666369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18</xdr:row>
      <xdr:rowOff>0</xdr:rowOff>
    </xdr:from>
    <xdr:to>
      <xdr:col>9</xdr:col>
      <xdr:colOff>367665</xdr:colOff>
      <xdr:row>18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2374900" y="666369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18</xdr:row>
      <xdr:rowOff>0</xdr:rowOff>
    </xdr:from>
    <xdr:to>
      <xdr:col>9</xdr:col>
      <xdr:colOff>367665</xdr:colOff>
      <xdr:row>18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501900" y="66636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9</xdr:col>
      <xdr:colOff>367665</xdr:colOff>
      <xdr:row>24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501900" y="88811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" Type="http://schemas.openxmlformats.org/officeDocument/2006/relationships/ctrlProp" Target="../ctrlProps/ctrlProp106.xml"/><Relationship Id="rId6" Type="http://schemas.openxmlformats.org/officeDocument/2006/relationships/ctrlProp" Target="../ctrlProps/ctrlProp105.xml"/><Relationship Id="rId5" Type="http://schemas.openxmlformats.org/officeDocument/2006/relationships/ctrlProp" Target="../ctrlProps/ctrlProp104.xml"/><Relationship Id="rId41" Type="http://schemas.openxmlformats.org/officeDocument/2006/relationships/ctrlProp" Target="../ctrlProps/ctrlProp140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9"/>
  <sheetViews>
    <sheetView workbookViewId="0">
      <selection activeCell="D27" sqref="D27"/>
    </sheetView>
  </sheetViews>
  <sheetFormatPr defaultColWidth="11" defaultRowHeight="14.25" outlineLevelCol="1"/>
  <cols>
    <col min="1" max="1" width="5.5" customWidth="1"/>
    <col min="2" max="2" width="96.375" style="445" customWidth="1"/>
    <col min="3" max="3" width="10.125" customWidth="1"/>
  </cols>
  <sheetData>
    <row r="1" ht="21" customHeight="1" spans="1:2">
      <c r="A1" s="446"/>
      <c r="B1" s="447" t="s">
        <v>0</v>
      </c>
    </row>
    <row r="2" spans="1:2">
      <c r="A2" s="9">
        <v>1</v>
      </c>
      <c r="B2" s="448" t="s">
        <v>1</v>
      </c>
    </row>
    <row r="3" spans="1:2">
      <c r="A3" s="9">
        <v>2</v>
      </c>
      <c r="B3" s="448" t="s">
        <v>2</v>
      </c>
    </row>
    <row r="4" spans="1:2">
      <c r="A4" s="9">
        <v>3</v>
      </c>
      <c r="B4" s="448" t="s">
        <v>3</v>
      </c>
    </row>
    <row r="5" spans="1:2">
      <c r="A5" s="9">
        <v>4</v>
      </c>
      <c r="B5" s="448" t="s">
        <v>4</v>
      </c>
    </row>
    <row r="6" spans="1:2">
      <c r="A6" s="9">
        <v>5</v>
      </c>
      <c r="B6" s="448" t="s">
        <v>5</v>
      </c>
    </row>
    <row r="7" spans="1:2">
      <c r="A7" s="9">
        <v>6</v>
      </c>
      <c r="B7" s="448" t="s">
        <v>6</v>
      </c>
    </row>
    <row r="8" s="444" customFormat="1" ht="15" customHeight="1" spans="1:2">
      <c r="A8" s="449">
        <v>7</v>
      </c>
      <c r="B8" s="450" t="s">
        <v>7</v>
      </c>
    </row>
    <row r="9" ht="18.95" customHeight="1" spans="1:2">
      <c r="A9" s="446"/>
      <c r="B9" s="451" t="s">
        <v>8</v>
      </c>
    </row>
    <row r="10" ht="15.95" customHeight="1" spans="1:2">
      <c r="A10" s="9">
        <v>1</v>
      </c>
      <c r="B10" s="452" t="s">
        <v>9</v>
      </c>
    </row>
    <row r="11" spans="1:2">
      <c r="A11" s="9">
        <v>2</v>
      </c>
      <c r="B11" s="448" t="s">
        <v>10</v>
      </c>
    </row>
    <row r="12" spans="1:2">
      <c r="A12" s="9">
        <v>3</v>
      </c>
      <c r="B12" s="450" t="s">
        <v>11</v>
      </c>
    </row>
    <row r="13" spans="1:2">
      <c r="A13" s="9">
        <v>4</v>
      </c>
      <c r="B13" s="448" t="s">
        <v>12</v>
      </c>
    </row>
    <row r="14" spans="1:2">
      <c r="A14" s="9">
        <v>5</v>
      </c>
      <c r="B14" s="448" t="s">
        <v>13</v>
      </c>
    </row>
    <row r="15" spans="1:2">
      <c r="A15" s="9">
        <v>6</v>
      </c>
      <c r="B15" s="448" t="s">
        <v>14</v>
      </c>
    </row>
    <row r="16" spans="1:2">
      <c r="A16" s="9">
        <v>7</v>
      </c>
      <c r="B16" s="448" t="s">
        <v>15</v>
      </c>
    </row>
    <row r="17" spans="1:2">
      <c r="A17" s="9">
        <v>8</v>
      </c>
      <c r="B17" s="448" t="s">
        <v>16</v>
      </c>
    </row>
    <row r="18" spans="1:2">
      <c r="A18" s="9">
        <v>9</v>
      </c>
      <c r="B18" s="448" t="s">
        <v>17</v>
      </c>
    </row>
    <row r="19" spans="1:2">
      <c r="A19" s="9"/>
      <c r="B19" s="448"/>
    </row>
    <row r="20" ht="20.25" spans="1:2">
      <c r="A20" s="446"/>
      <c r="B20" s="447" t="s">
        <v>18</v>
      </c>
    </row>
    <row r="21" spans="1:2">
      <c r="A21" s="9">
        <v>1</v>
      </c>
      <c r="B21" s="453" t="s">
        <v>19</v>
      </c>
    </row>
    <row r="22" spans="1:2">
      <c r="A22" s="9">
        <v>2</v>
      </c>
      <c r="B22" s="448" t="s">
        <v>20</v>
      </c>
    </row>
    <row r="23" spans="1:2">
      <c r="A23" s="9">
        <v>3</v>
      </c>
      <c r="B23" s="448" t="s">
        <v>21</v>
      </c>
    </row>
    <row r="24" spans="1:2">
      <c r="A24" s="9">
        <v>4</v>
      </c>
      <c r="B24" s="448" t="s">
        <v>22</v>
      </c>
    </row>
    <row r="25" spans="1:2">
      <c r="A25" s="9">
        <v>5</v>
      </c>
      <c r="B25" s="448" t="s">
        <v>23</v>
      </c>
    </row>
    <row r="26" spans="1:2">
      <c r="A26" s="9">
        <v>6</v>
      </c>
      <c r="B26" s="448" t="s">
        <v>24</v>
      </c>
    </row>
    <row r="27" spans="1:2">
      <c r="A27" s="9">
        <v>7</v>
      </c>
      <c r="B27" s="448" t="s">
        <v>25</v>
      </c>
    </row>
    <row r="28" spans="1:2">
      <c r="A28" s="9"/>
      <c r="B28" s="448"/>
    </row>
    <row r="29" ht="20.25" spans="1:2">
      <c r="A29" s="446"/>
      <c r="B29" s="447" t="s">
        <v>26</v>
      </c>
    </row>
    <row r="30" spans="1:2">
      <c r="A30" s="9">
        <v>1</v>
      </c>
      <c r="B30" s="453" t="s">
        <v>27</v>
      </c>
    </row>
    <row r="31" spans="1:2">
      <c r="A31" s="9">
        <v>2</v>
      </c>
      <c r="B31" s="448" t="s">
        <v>28</v>
      </c>
    </row>
    <row r="32" spans="1:2">
      <c r="A32" s="9">
        <v>3</v>
      </c>
      <c r="B32" s="448" t="s">
        <v>29</v>
      </c>
    </row>
    <row r="33" ht="28.5" spans="1:2">
      <c r="A33" s="9">
        <v>4</v>
      </c>
      <c r="B33" s="448" t="s">
        <v>30</v>
      </c>
    </row>
    <row r="34" spans="1:2">
      <c r="A34" s="9">
        <v>5</v>
      </c>
      <c r="B34" s="448" t="s">
        <v>31</v>
      </c>
    </row>
    <row r="35" spans="1:2">
      <c r="A35" s="9">
        <v>6</v>
      </c>
      <c r="B35" s="448" t="s">
        <v>32</v>
      </c>
    </row>
    <row r="36" spans="1:2">
      <c r="A36" s="9">
        <v>7</v>
      </c>
      <c r="B36" s="448" t="s">
        <v>33</v>
      </c>
    </row>
    <row r="37" spans="1:2">
      <c r="A37" s="9"/>
      <c r="B37" s="448"/>
    </row>
    <row r="39" spans="1:2">
      <c r="A39" s="454" t="s">
        <v>34</v>
      </c>
      <c r="B39" s="455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zoomScale="125" zoomScaleNormal="125" workbookViewId="0">
      <selection activeCell="D4" sqref="D4"/>
    </sheetView>
  </sheetViews>
  <sheetFormatPr defaultColWidth="9" defaultRowHeight="14.25"/>
  <cols>
    <col min="1" max="1" width="7" style="56" customWidth="1"/>
    <col min="2" max="2" width="9.625" customWidth="1"/>
    <col min="3" max="3" width="8.125" style="92" customWidth="1"/>
    <col min="4" max="4" width="24.375" customWidth="1"/>
    <col min="5" max="5" width="12.125" customWidth="1"/>
    <col min="6" max="6" width="14.375" style="56" customWidth="1"/>
    <col min="7" max="10" width="10" customWidth="1"/>
    <col min="11" max="11" width="9.125" customWidth="1"/>
    <col min="12" max="13" width="10.625" customWidth="1"/>
  </cols>
  <sheetData>
    <row r="1" ht="29.25" spans="1:13">
      <c r="A1" s="3" t="s">
        <v>307</v>
      </c>
      <c r="B1" s="3"/>
      <c r="C1" s="9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6.5" spans="1:13">
      <c r="A2" s="4" t="s">
        <v>275</v>
      </c>
      <c r="B2" s="5" t="s">
        <v>280</v>
      </c>
      <c r="C2" s="94" t="s">
        <v>276</v>
      </c>
      <c r="D2" s="5" t="s">
        <v>277</v>
      </c>
      <c r="E2" s="5" t="s">
        <v>278</v>
      </c>
      <c r="F2" s="5" t="s">
        <v>279</v>
      </c>
      <c r="G2" s="4" t="s">
        <v>308</v>
      </c>
      <c r="H2" s="4"/>
      <c r="I2" s="4" t="s">
        <v>309</v>
      </c>
      <c r="J2" s="4"/>
      <c r="K2" s="6" t="s">
        <v>310</v>
      </c>
      <c r="L2" s="101" t="s">
        <v>311</v>
      </c>
      <c r="M2" s="17" t="s">
        <v>312</v>
      </c>
    </row>
    <row r="3" s="1" customFormat="1" ht="16.5" spans="1:13">
      <c r="A3" s="4"/>
      <c r="B3" s="7"/>
      <c r="C3" s="95"/>
      <c r="D3" s="7"/>
      <c r="E3" s="7"/>
      <c r="F3" s="7"/>
      <c r="G3" s="4" t="s">
        <v>313</v>
      </c>
      <c r="H3" s="4" t="s">
        <v>314</v>
      </c>
      <c r="I3" s="4" t="s">
        <v>313</v>
      </c>
      <c r="J3" s="4" t="s">
        <v>314</v>
      </c>
      <c r="K3" s="8"/>
      <c r="L3" s="102"/>
      <c r="M3" s="18"/>
    </row>
    <row r="4" s="91" customFormat="1" spans="1:13">
      <c r="A4" s="65">
        <v>1</v>
      </c>
      <c r="B4" s="26" t="s">
        <v>54</v>
      </c>
      <c r="C4" s="25" t="s">
        <v>291</v>
      </c>
      <c r="D4" s="26" t="s">
        <v>292</v>
      </c>
      <c r="E4" s="26" t="s">
        <v>123</v>
      </c>
      <c r="F4" s="44" t="s">
        <v>63</v>
      </c>
      <c r="G4" s="96">
        <v>0.01</v>
      </c>
      <c r="H4" s="97" t="s">
        <v>315</v>
      </c>
      <c r="I4" s="97">
        <v>0.01</v>
      </c>
      <c r="J4" s="97">
        <v>0.01</v>
      </c>
      <c r="K4" s="97"/>
      <c r="L4" s="26"/>
      <c r="M4" s="26" t="s">
        <v>293</v>
      </c>
    </row>
    <row r="5" s="91" customFormat="1" spans="1:13">
      <c r="A5" s="65">
        <v>2</v>
      </c>
      <c r="B5" s="26" t="s">
        <v>54</v>
      </c>
      <c r="C5" s="25" t="s">
        <v>294</v>
      </c>
      <c r="D5" s="26" t="s">
        <v>292</v>
      </c>
      <c r="E5" s="26" t="s">
        <v>123</v>
      </c>
      <c r="F5" s="44" t="s">
        <v>63</v>
      </c>
      <c r="G5" s="96">
        <v>0.01</v>
      </c>
      <c r="H5" s="97" t="s">
        <v>315</v>
      </c>
      <c r="I5" s="97">
        <v>0.01</v>
      </c>
      <c r="J5" s="97">
        <v>0.01</v>
      </c>
      <c r="K5" s="97"/>
      <c r="L5" s="26"/>
      <c r="M5" s="26" t="s">
        <v>293</v>
      </c>
    </row>
    <row r="6" s="91" customFormat="1" spans="1:13">
      <c r="A6" s="65">
        <v>3</v>
      </c>
      <c r="B6" s="26" t="s">
        <v>54</v>
      </c>
      <c r="C6" s="25" t="s">
        <v>295</v>
      </c>
      <c r="D6" s="26" t="s">
        <v>292</v>
      </c>
      <c r="E6" s="26" t="s">
        <v>123</v>
      </c>
      <c r="F6" s="44" t="s">
        <v>63</v>
      </c>
      <c r="G6" s="96">
        <v>0.01</v>
      </c>
      <c r="H6" s="97" t="s">
        <v>315</v>
      </c>
      <c r="I6" s="97">
        <v>0.01</v>
      </c>
      <c r="J6" s="97">
        <v>0.01</v>
      </c>
      <c r="K6" s="98"/>
      <c r="L6" s="98"/>
      <c r="M6" s="26" t="s">
        <v>293</v>
      </c>
    </row>
    <row r="7" s="91" customFormat="1" spans="1:13">
      <c r="A7" s="65">
        <v>4</v>
      </c>
      <c r="B7" s="26" t="s">
        <v>54</v>
      </c>
      <c r="C7" s="25" t="s">
        <v>296</v>
      </c>
      <c r="D7" s="26" t="s">
        <v>292</v>
      </c>
      <c r="E7" s="26" t="s">
        <v>297</v>
      </c>
      <c r="F7" s="44" t="s">
        <v>63</v>
      </c>
      <c r="G7" s="96">
        <v>0.01</v>
      </c>
      <c r="H7" s="97" t="s">
        <v>315</v>
      </c>
      <c r="I7" s="97">
        <v>0.01</v>
      </c>
      <c r="J7" s="97">
        <v>0.01</v>
      </c>
      <c r="K7" s="98"/>
      <c r="L7" s="98"/>
      <c r="M7" s="26" t="s">
        <v>293</v>
      </c>
    </row>
    <row r="8" s="91" customFormat="1" spans="1:13">
      <c r="A8" s="65">
        <v>5</v>
      </c>
      <c r="B8" s="26" t="s">
        <v>54</v>
      </c>
      <c r="C8" s="25" t="s">
        <v>298</v>
      </c>
      <c r="D8" s="26" t="s">
        <v>292</v>
      </c>
      <c r="E8" s="26" t="s">
        <v>297</v>
      </c>
      <c r="F8" s="44" t="s">
        <v>63</v>
      </c>
      <c r="G8" s="96">
        <v>0.01</v>
      </c>
      <c r="H8" s="97" t="s">
        <v>315</v>
      </c>
      <c r="I8" s="97">
        <v>0.01</v>
      </c>
      <c r="J8" s="97">
        <v>0.01</v>
      </c>
      <c r="K8" s="98"/>
      <c r="L8" s="98"/>
      <c r="M8" s="26" t="s">
        <v>293</v>
      </c>
    </row>
    <row r="9" s="91" customFormat="1" spans="1:13">
      <c r="A9" s="65">
        <v>6</v>
      </c>
      <c r="B9" s="26" t="s">
        <v>54</v>
      </c>
      <c r="C9" s="25" t="s">
        <v>299</v>
      </c>
      <c r="D9" s="26" t="s">
        <v>292</v>
      </c>
      <c r="E9" s="26" t="s">
        <v>297</v>
      </c>
      <c r="F9" s="44" t="s">
        <v>63</v>
      </c>
      <c r="G9" s="96">
        <v>0.01</v>
      </c>
      <c r="H9" s="97" t="s">
        <v>315</v>
      </c>
      <c r="I9" s="97">
        <v>0.01</v>
      </c>
      <c r="J9" s="97">
        <v>0.01</v>
      </c>
      <c r="K9" s="98"/>
      <c r="L9" s="98"/>
      <c r="M9" s="26" t="s">
        <v>293</v>
      </c>
    </row>
    <row r="10" s="91" customFormat="1" spans="1:13">
      <c r="A10" s="65">
        <v>7</v>
      </c>
      <c r="B10" s="26" t="s">
        <v>54</v>
      </c>
      <c r="C10" s="25" t="s">
        <v>300</v>
      </c>
      <c r="D10" s="26" t="s">
        <v>292</v>
      </c>
      <c r="E10" s="26" t="s">
        <v>301</v>
      </c>
      <c r="F10" s="44" t="s">
        <v>63</v>
      </c>
      <c r="G10" s="96">
        <v>0.01</v>
      </c>
      <c r="H10" s="97" t="s">
        <v>315</v>
      </c>
      <c r="I10" s="97">
        <v>0.01</v>
      </c>
      <c r="J10" s="97">
        <v>0.01</v>
      </c>
      <c r="K10" s="98"/>
      <c r="L10" s="98"/>
      <c r="M10" s="26" t="s">
        <v>293</v>
      </c>
    </row>
    <row r="11" s="91" customFormat="1" spans="1:13">
      <c r="A11" s="65">
        <v>8</v>
      </c>
      <c r="B11" s="26" t="s">
        <v>54</v>
      </c>
      <c r="C11" s="25" t="s">
        <v>302</v>
      </c>
      <c r="D11" s="26" t="s">
        <v>292</v>
      </c>
      <c r="E11" s="26" t="s">
        <v>301</v>
      </c>
      <c r="F11" s="44" t="s">
        <v>63</v>
      </c>
      <c r="G11" s="96">
        <v>0.01</v>
      </c>
      <c r="H11" s="97" t="s">
        <v>315</v>
      </c>
      <c r="I11" s="97">
        <v>0.01</v>
      </c>
      <c r="J11" s="97">
        <v>0.01</v>
      </c>
      <c r="K11" s="98"/>
      <c r="L11" s="98"/>
      <c r="M11" s="26" t="s">
        <v>293</v>
      </c>
    </row>
    <row r="12" s="91" customFormat="1" spans="1:13">
      <c r="A12" s="65">
        <v>9</v>
      </c>
      <c r="B12" s="26" t="s">
        <v>54</v>
      </c>
      <c r="C12" s="25" t="s">
        <v>303</v>
      </c>
      <c r="D12" s="26" t="s">
        <v>292</v>
      </c>
      <c r="E12" s="26" t="s">
        <v>301</v>
      </c>
      <c r="F12" s="44" t="s">
        <v>63</v>
      </c>
      <c r="G12" s="96">
        <v>0.01</v>
      </c>
      <c r="H12" s="97" t="s">
        <v>315</v>
      </c>
      <c r="I12" s="97">
        <v>0.01</v>
      </c>
      <c r="J12" s="97">
        <v>0.01</v>
      </c>
      <c r="K12" s="98"/>
      <c r="L12" s="98"/>
      <c r="M12" s="26" t="s">
        <v>293</v>
      </c>
    </row>
    <row r="13" s="91" customFormat="1" spans="1:13">
      <c r="A13" s="65"/>
      <c r="B13" s="26"/>
      <c r="C13" s="53"/>
      <c r="D13" s="26"/>
      <c r="E13" s="26"/>
      <c r="F13" s="44"/>
      <c r="G13" s="96"/>
      <c r="H13" s="97"/>
      <c r="I13" s="97"/>
      <c r="J13" s="97"/>
      <c r="K13" s="98"/>
      <c r="L13" s="98"/>
      <c r="M13" s="26"/>
    </row>
    <row r="14" s="91" customFormat="1" spans="1:13">
      <c r="A14" s="65"/>
      <c r="B14" s="26"/>
      <c r="C14" s="53"/>
      <c r="D14" s="26"/>
      <c r="E14" s="26"/>
      <c r="F14" s="44"/>
      <c r="G14" s="96"/>
      <c r="H14" s="97"/>
      <c r="I14" s="97"/>
      <c r="J14" s="97"/>
      <c r="K14" s="98"/>
      <c r="L14" s="98"/>
      <c r="M14" s="26"/>
    </row>
    <row r="15" s="91" customFormat="1" spans="1:13">
      <c r="A15" s="65"/>
      <c r="B15" s="26"/>
      <c r="C15" s="53"/>
      <c r="D15" s="26"/>
      <c r="E15" s="26"/>
      <c r="F15" s="44"/>
      <c r="G15" s="96"/>
      <c r="H15" s="97"/>
      <c r="I15" s="97"/>
      <c r="J15" s="97"/>
      <c r="K15" s="98"/>
      <c r="L15" s="98"/>
      <c r="M15" s="26"/>
    </row>
    <row r="16" s="91" customFormat="1" spans="1:13">
      <c r="A16" s="65"/>
      <c r="B16" s="26"/>
      <c r="C16" s="53"/>
      <c r="D16" s="26"/>
      <c r="E16" s="26"/>
      <c r="F16" s="44"/>
      <c r="G16" s="96"/>
      <c r="H16" s="97"/>
      <c r="I16" s="97"/>
      <c r="J16" s="97"/>
      <c r="K16" s="98"/>
      <c r="L16" s="98"/>
      <c r="M16" s="26"/>
    </row>
    <row r="17" s="91" customFormat="1" spans="1:13">
      <c r="A17" s="65"/>
      <c r="B17" s="26"/>
      <c r="C17" s="98"/>
      <c r="D17" s="26"/>
      <c r="E17" s="26"/>
      <c r="F17" s="65"/>
      <c r="G17" s="96"/>
      <c r="H17" s="97"/>
      <c r="I17" s="97"/>
      <c r="J17" s="97"/>
      <c r="K17" s="98"/>
      <c r="L17" s="98"/>
      <c r="M17" s="26"/>
    </row>
    <row r="18" s="91" customFormat="1" spans="1:13">
      <c r="A18" s="65"/>
      <c r="B18" s="26"/>
      <c r="C18" s="98"/>
      <c r="D18" s="26"/>
      <c r="E18" s="26"/>
      <c r="F18" s="65"/>
      <c r="G18" s="96"/>
      <c r="H18" s="97"/>
      <c r="I18" s="97"/>
      <c r="J18" s="97"/>
      <c r="K18" s="98"/>
      <c r="L18" s="98"/>
      <c r="M18" s="26"/>
    </row>
    <row r="19" s="91" customFormat="1" spans="1:13">
      <c r="A19" s="65"/>
      <c r="B19" s="98"/>
      <c r="C19" s="99"/>
      <c r="D19" s="98"/>
      <c r="E19" s="98"/>
      <c r="F19" s="65"/>
      <c r="G19" s="98"/>
      <c r="H19" s="98"/>
      <c r="I19" s="98"/>
      <c r="J19" s="98"/>
      <c r="K19" s="98"/>
      <c r="L19" s="98"/>
      <c r="M19" s="98"/>
    </row>
    <row r="20" s="91" customFormat="1" spans="1:13">
      <c r="A20" s="65"/>
      <c r="B20" s="98"/>
      <c r="C20" s="99"/>
      <c r="D20" s="98"/>
      <c r="E20" s="98"/>
      <c r="F20" s="65"/>
      <c r="G20" s="98"/>
      <c r="H20" s="98"/>
      <c r="I20" s="98"/>
      <c r="J20" s="98"/>
      <c r="K20" s="98"/>
      <c r="L20" s="98"/>
      <c r="M20" s="98"/>
    </row>
    <row r="21" s="2" customFormat="1" ht="18.75" spans="1:13">
      <c r="A21" s="11" t="s">
        <v>316</v>
      </c>
      <c r="B21" s="12"/>
      <c r="C21" s="12"/>
      <c r="D21" s="12"/>
      <c r="E21" s="13"/>
      <c r="F21" s="14"/>
      <c r="G21" s="36"/>
      <c r="H21" s="11" t="s">
        <v>305</v>
      </c>
      <c r="I21" s="12"/>
      <c r="J21" s="12"/>
      <c r="K21" s="13"/>
      <c r="L21" s="82"/>
      <c r="M21" s="19"/>
    </row>
    <row r="22" ht="16.5" spans="1:13">
      <c r="A22" s="100" t="s">
        <v>317</v>
      </c>
      <c r="B22" s="100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</row>
  </sheetData>
  <mergeCells count="17">
    <mergeCell ref="A1:M1"/>
    <mergeCell ref="G2:H2"/>
    <mergeCell ref="I2:J2"/>
    <mergeCell ref="A21:E21"/>
    <mergeCell ref="F21:G21"/>
    <mergeCell ref="H21:K21"/>
    <mergeCell ref="L21:M21"/>
    <mergeCell ref="A22:M22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M1:M12 M13:M1048576">
      <formula1>"YES,NO"</formula1>
    </dataValidation>
  </dataValidation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3"/>
  <sheetViews>
    <sheetView zoomScale="125" zoomScaleNormal="125" topLeftCell="E4" workbookViewId="0">
      <selection activeCell="F11" sqref="F11:F19"/>
    </sheetView>
  </sheetViews>
  <sheetFormatPr defaultColWidth="9" defaultRowHeight="14.25"/>
  <cols>
    <col min="1" max="2" width="8.625" style="56" customWidth="1"/>
    <col min="3" max="3" width="12.125" style="56" customWidth="1"/>
    <col min="4" max="4" width="12.875" style="60" customWidth="1"/>
    <col min="5" max="5" width="12.125" style="56" customWidth="1"/>
    <col min="6" max="6" width="14.375" style="56" customWidth="1"/>
    <col min="7" max="7" width="11.75" style="56" customWidth="1"/>
    <col min="8" max="8" width="13.375" style="56" customWidth="1"/>
    <col min="9" max="9" width="7.75" style="56" customWidth="1"/>
    <col min="10" max="10" width="10.25" style="56" customWidth="1"/>
    <col min="11" max="11" width="10.375" style="56" customWidth="1"/>
    <col min="12" max="12" width="8.125" style="56" customWidth="1"/>
    <col min="13" max="13" width="10.375" style="56" customWidth="1"/>
    <col min="14" max="14" width="10.25" style="56" customWidth="1"/>
    <col min="15" max="15" width="8.125" style="56" customWidth="1"/>
    <col min="16" max="16" width="11.75" style="56" customWidth="1"/>
    <col min="17" max="17" width="11.375" style="56" customWidth="1"/>
    <col min="18" max="20" width="8.125" style="56" customWidth="1"/>
    <col min="21" max="21" width="7.875" style="56" customWidth="1"/>
    <col min="22" max="22" width="7" style="56" customWidth="1"/>
    <col min="23" max="23" width="8.5" style="56" customWidth="1"/>
    <col min="24" max="16384" width="9" style="56"/>
  </cols>
  <sheetData>
    <row r="1" s="56" customFormat="1" ht="29.25" spans="1:23">
      <c r="A1" s="3" t="s">
        <v>318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57" customFormat="1" ht="15.95" customHeight="1" spans="1:23">
      <c r="A2" s="5" t="s">
        <v>319</v>
      </c>
      <c r="B2" s="5" t="s">
        <v>280</v>
      </c>
      <c r="C2" s="5" t="s">
        <v>276</v>
      </c>
      <c r="D2" s="17" t="s">
        <v>277</v>
      </c>
      <c r="E2" s="5" t="s">
        <v>278</v>
      </c>
      <c r="F2" s="5" t="s">
        <v>279</v>
      </c>
      <c r="G2" s="61" t="s">
        <v>320</v>
      </c>
      <c r="H2" s="62"/>
      <c r="I2" s="86"/>
      <c r="J2" s="61" t="s">
        <v>321</v>
      </c>
      <c r="K2" s="62"/>
      <c r="L2" s="86"/>
      <c r="M2" s="61" t="s">
        <v>322</v>
      </c>
      <c r="N2" s="62"/>
      <c r="O2" s="86"/>
      <c r="P2" s="61" t="s">
        <v>323</v>
      </c>
      <c r="Q2" s="62"/>
      <c r="R2" s="86"/>
      <c r="S2" s="62" t="s">
        <v>324</v>
      </c>
      <c r="T2" s="62"/>
      <c r="U2" s="86"/>
      <c r="V2" s="41" t="s">
        <v>325</v>
      </c>
      <c r="W2" s="41" t="s">
        <v>289</v>
      </c>
    </row>
    <row r="3" s="57" customFormat="1" ht="16.5" spans="1:23">
      <c r="A3" s="7"/>
      <c r="B3" s="63"/>
      <c r="C3" s="63"/>
      <c r="D3" s="64"/>
      <c r="E3" s="63"/>
      <c r="F3" s="63"/>
      <c r="G3" s="4" t="s">
        <v>326</v>
      </c>
      <c r="H3" s="4" t="s">
        <v>69</v>
      </c>
      <c r="I3" s="4" t="s">
        <v>280</v>
      </c>
      <c r="J3" s="4" t="s">
        <v>326</v>
      </c>
      <c r="K3" s="4" t="s">
        <v>69</v>
      </c>
      <c r="L3" s="4" t="s">
        <v>280</v>
      </c>
      <c r="M3" s="4" t="s">
        <v>326</v>
      </c>
      <c r="N3" s="4" t="s">
        <v>69</v>
      </c>
      <c r="O3" s="4" t="s">
        <v>280</v>
      </c>
      <c r="P3" s="4" t="s">
        <v>326</v>
      </c>
      <c r="Q3" s="4" t="s">
        <v>69</v>
      </c>
      <c r="R3" s="4" t="s">
        <v>280</v>
      </c>
      <c r="S3" s="4" t="s">
        <v>326</v>
      </c>
      <c r="T3" s="4" t="s">
        <v>69</v>
      </c>
      <c r="U3" s="4" t="s">
        <v>280</v>
      </c>
      <c r="V3" s="87"/>
      <c r="W3" s="87"/>
    </row>
    <row r="4" s="58" customFormat="1" ht="42.75" customHeight="1" spans="1:23">
      <c r="A4" s="65" t="s">
        <v>327</v>
      </c>
      <c r="B4" s="65" t="s">
        <v>328</v>
      </c>
      <c r="C4" s="65">
        <v>2615</v>
      </c>
      <c r="D4" s="66" t="s">
        <v>292</v>
      </c>
      <c r="E4" s="65" t="s">
        <v>123</v>
      </c>
      <c r="F4" s="66" t="s">
        <v>63</v>
      </c>
      <c r="G4" s="67"/>
      <c r="H4" s="68" t="s">
        <v>292</v>
      </c>
      <c r="I4" s="67" t="s">
        <v>328</v>
      </c>
      <c r="J4" s="67"/>
      <c r="K4" s="67" t="s">
        <v>329</v>
      </c>
      <c r="L4" s="67" t="s">
        <v>328</v>
      </c>
      <c r="M4" s="67"/>
      <c r="N4" s="68"/>
      <c r="O4" s="67" t="s">
        <v>330</v>
      </c>
      <c r="P4" s="65"/>
      <c r="Q4" s="66" t="s">
        <v>331</v>
      </c>
      <c r="R4" s="67" t="s">
        <v>330</v>
      </c>
      <c r="S4" s="66"/>
      <c r="T4" s="66" t="s">
        <v>332</v>
      </c>
      <c r="U4" s="67" t="s">
        <v>330</v>
      </c>
      <c r="V4" s="88" t="s">
        <v>333</v>
      </c>
      <c r="W4" s="65"/>
    </row>
    <row r="5" s="58" customFormat="1" ht="18" customHeight="1" spans="1:23">
      <c r="A5" s="65"/>
      <c r="B5" s="65"/>
      <c r="C5" s="65"/>
      <c r="D5" s="66"/>
      <c r="E5" s="65"/>
      <c r="F5" s="66"/>
      <c r="G5" s="61" t="s">
        <v>334</v>
      </c>
      <c r="H5" s="62"/>
      <c r="I5" s="86"/>
      <c r="J5" s="61" t="s">
        <v>335</v>
      </c>
      <c r="K5" s="62"/>
      <c r="L5" s="86"/>
      <c r="M5" s="61" t="s">
        <v>336</v>
      </c>
      <c r="N5" s="62"/>
      <c r="O5" s="86"/>
      <c r="P5" s="61" t="s">
        <v>337</v>
      </c>
      <c r="Q5" s="62"/>
      <c r="R5" s="86"/>
      <c r="S5" s="62" t="s">
        <v>338</v>
      </c>
      <c r="T5" s="62"/>
      <c r="U5" s="86"/>
      <c r="V5" s="89"/>
      <c r="W5" s="65"/>
    </row>
    <row r="6" s="58" customFormat="1" ht="18" customHeight="1" spans="1:23">
      <c r="A6" s="65"/>
      <c r="B6" s="65"/>
      <c r="C6" s="65"/>
      <c r="D6" s="66"/>
      <c r="E6" s="65"/>
      <c r="F6" s="66"/>
      <c r="G6" s="4" t="s">
        <v>326</v>
      </c>
      <c r="H6" s="4" t="s">
        <v>69</v>
      </c>
      <c r="I6" s="4" t="s">
        <v>280</v>
      </c>
      <c r="J6" s="4" t="s">
        <v>326</v>
      </c>
      <c r="K6" s="4" t="s">
        <v>69</v>
      </c>
      <c r="L6" s="4" t="s">
        <v>280</v>
      </c>
      <c r="M6" s="4" t="s">
        <v>326</v>
      </c>
      <c r="N6" s="4" t="s">
        <v>69</v>
      </c>
      <c r="O6" s="4" t="s">
        <v>280</v>
      </c>
      <c r="P6" s="4" t="s">
        <v>326</v>
      </c>
      <c r="Q6" s="4" t="s">
        <v>69</v>
      </c>
      <c r="R6" s="4" t="s">
        <v>280</v>
      </c>
      <c r="S6" s="4" t="s">
        <v>326</v>
      </c>
      <c r="T6" s="4" t="s">
        <v>69</v>
      </c>
      <c r="U6" s="4" t="s">
        <v>280</v>
      </c>
      <c r="V6" s="89"/>
      <c r="W6" s="65"/>
    </row>
    <row r="7" s="58" customFormat="1" ht="42.75" customHeight="1" spans="1:23">
      <c r="A7" s="65"/>
      <c r="B7" s="65"/>
      <c r="C7" s="65"/>
      <c r="D7" s="66"/>
      <c r="E7" s="65"/>
      <c r="F7" s="66"/>
      <c r="G7" s="67"/>
      <c r="H7" s="68" t="s">
        <v>339</v>
      </c>
      <c r="I7" s="67" t="s">
        <v>330</v>
      </c>
      <c r="J7" s="67"/>
      <c r="K7" s="68" t="s">
        <v>340</v>
      </c>
      <c r="L7" s="67" t="s">
        <v>330</v>
      </c>
      <c r="M7" s="67" t="s">
        <v>341</v>
      </c>
      <c r="N7" s="68" t="s">
        <v>342</v>
      </c>
      <c r="O7" s="67" t="s">
        <v>54</v>
      </c>
      <c r="P7" s="65" t="s">
        <v>343</v>
      </c>
      <c r="Q7" s="66" t="s">
        <v>344</v>
      </c>
      <c r="R7" s="67" t="s">
        <v>54</v>
      </c>
      <c r="S7" s="66"/>
      <c r="T7" s="66" t="s">
        <v>345</v>
      </c>
      <c r="U7" s="65" t="s">
        <v>54</v>
      </c>
      <c r="V7" s="89"/>
      <c r="W7" s="65"/>
    </row>
    <row r="8" s="58" customFormat="1" ht="15" customHeight="1" spans="1:23">
      <c r="A8" s="65"/>
      <c r="B8" s="65"/>
      <c r="C8" s="65"/>
      <c r="D8" s="66"/>
      <c r="E8" s="65"/>
      <c r="F8" s="66"/>
      <c r="G8" s="61" t="s">
        <v>346</v>
      </c>
      <c r="H8" s="62"/>
      <c r="I8" s="86"/>
      <c r="J8" s="61" t="s">
        <v>347</v>
      </c>
      <c r="K8" s="62"/>
      <c r="L8" s="86"/>
      <c r="M8" s="61" t="s">
        <v>348</v>
      </c>
      <c r="N8" s="62"/>
      <c r="O8" s="86"/>
      <c r="P8" s="61" t="s">
        <v>349</v>
      </c>
      <c r="Q8" s="62"/>
      <c r="R8" s="86"/>
      <c r="S8" s="62" t="s">
        <v>350</v>
      </c>
      <c r="T8" s="62"/>
      <c r="U8" s="86"/>
      <c r="V8" s="89"/>
      <c r="W8" s="80"/>
    </row>
    <row r="9" s="58" customFormat="1" ht="16.5" spans="1:23">
      <c r="A9" s="65"/>
      <c r="B9" s="65"/>
      <c r="C9" s="65"/>
      <c r="D9" s="66"/>
      <c r="E9" s="65"/>
      <c r="F9" s="66"/>
      <c r="G9" s="4" t="s">
        <v>326</v>
      </c>
      <c r="H9" s="4" t="s">
        <v>69</v>
      </c>
      <c r="I9" s="4" t="s">
        <v>280</v>
      </c>
      <c r="J9" s="4" t="s">
        <v>326</v>
      </c>
      <c r="K9" s="4" t="s">
        <v>69</v>
      </c>
      <c r="L9" s="4" t="s">
        <v>280</v>
      </c>
      <c r="M9" s="4" t="s">
        <v>326</v>
      </c>
      <c r="N9" s="4" t="s">
        <v>69</v>
      </c>
      <c r="O9" s="4" t="s">
        <v>280</v>
      </c>
      <c r="P9" s="4" t="s">
        <v>326</v>
      </c>
      <c r="Q9" s="4" t="s">
        <v>69</v>
      </c>
      <c r="R9" s="4" t="s">
        <v>280</v>
      </c>
      <c r="S9" s="4" t="s">
        <v>326</v>
      </c>
      <c r="T9" s="4" t="s">
        <v>69</v>
      </c>
      <c r="U9" s="4" t="s">
        <v>280</v>
      </c>
      <c r="V9" s="89"/>
      <c r="W9" s="80"/>
    </row>
    <row r="10" s="58" customFormat="1" ht="61" customHeight="1" spans="1:23">
      <c r="A10" s="65"/>
      <c r="B10" s="65"/>
      <c r="C10" s="65"/>
      <c r="D10" s="66"/>
      <c r="E10" s="65"/>
      <c r="F10" s="66"/>
      <c r="G10" s="65"/>
      <c r="H10" s="66" t="s">
        <v>351</v>
      </c>
      <c r="I10" s="65" t="s">
        <v>54</v>
      </c>
      <c r="J10" s="65" t="s">
        <v>352</v>
      </c>
      <c r="K10" s="65" t="s">
        <v>353</v>
      </c>
      <c r="L10" s="67" t="s">
        <v>54</v>
      </c>
      <c r="M10" s="65"/>
      <c r="N10" s="65" t="s">
        <v>354</v>
      </c>
      <c r="O10" s="67" t="s">
        <v>54</v>
      </c>
      <c r="P10" s="65"/>
      <c r="Q10" s="66" t="s">
        <v>355</v>
      </c>
      <c r="R10" s="65"/>
      <c r="S10" s="66"/>
      <c r="T10" s="66" t="s">
        <v>356</v>
      </c>
      <c r="U10" s="65" t="s">
        <v>54</v>
      </c>
      <c r="V10" s="89"/>
      <c r="W10" s="65"/>
    </row>
    <row r="11" s="56" customFormat="1" ht="16.5" customHeight="1" spans="1:23">
      <c r="A11" s="69" t="s">
        <v>357</v>
      </c>
      <c r="B11" s="69" t="s">
        <v>328</v>
      </c>
      <c r="C11" s="70" t="s">
        <v>298</v>
      </c>
      <c r="D11" s="71" t="s">
        <v>292</v>
      </c>
      <c r="E11" s="69" t="s">
        <v>297</v>
      </c>
      <c r="F11" s="72" t="s">
        <v>63</v>
      </c>
      <c r="G11" s="61" t="s">
        <v>320</v>
      </c>
      <c r="H11" s="62"/>
      <c r="I11" s="86"/>
      <c r="J11" s="61" t="s">
        <v>321</v>
      </c>
      <c r="K11" s="62"/>
      <c r="L11" s="86"/>
      <c r="M11" s="61" t="s">
        <v>322</v>
      </c>
      <c r="N11" s="62"/>
      <c r="O11" s="86"/>
      <c r="P11" s="61" t="s">
        <v>323</v>
      </c>
      <c r="Q11" s="62"/>
      <c r="R11" s="86"/>
      <c r="S11" s="62" t="s">
        <v>324</v>
      </c>
      <c r="T11" s="62"/>
      <c r="U11" s="86"/>
      <c r="V11" s="69" t="s">
        <v>333</v>
      </c>
      <c r="W11" s="80"/>
    </row>
    <row r="12" s="56" customFormat="1" ht="16.5" spans="1:23">
      <c r="A12" s="73"/>
      <c r="B12" s="73"/>
      <c r="C12" s="74"/>
      <c r="D12" s="75"/>
      <c r="E12" s="73"/>
      <c r="F12" s="76"/>
      <c r="G12" s="4" t="s">
        <v>326</v>
      </c>
      <c r="H12" s="4" t="s">
        <v>69</v>
      </c>
      <c r="I12" s="4" t="s">
        <v>280</v>
      </c>
      <c r="J12" s="4" t="s">
        <v>326</v>
      </c>
      <c r="K12" s="4" t="s">
        <v>69</v>
      </c>
      <c r="L12" s="4" t="s">
        <v>280</v>
      </c>
      <c r="M12" s="4" t="s">
        <v>326</v>
      </c>
      <c r="N12" s="4" t="s">
        <v>69</v>
      </c>
      <c r="O12" s="4" t="s">
        <v>280</v>
      </c>
      <c r="P12" s="4" t="s">
        <v>326</v>
      </c>
      <c r="Q12" s="4" t="s">
        <v>69</v>
      </c>
      <c r="R12" s="4" t="s">
        <v>280</v>
      </c>
      <c r="S12" s="4" t="s">
        <v>326</v>
      </c>
      <c r="T12" s="4" t="s">
        <v>69</v>
      </c>
      <c r="U12" s="4" t="s">
        <v>280</v>
      </c>
      <c r="V12" s="73"/>
      <c r="W12" s="80"/>
    </row>
    <row r="13" s="59" customFormat="1" ht="49" customHeight="1" spans="1:23">
      <c r="A13" s="73"/>
      <c r="B13" s="73"/>
      <c r="C13" s="74"/>
      <c r="D13" s="75"/>
      <c r="E13" s="73"/>
      <c r="F13" s="76"/>
      <c r="G13" s="67"/>
      <c r="H13" s="68" t="s">
        <v>292</v>
      </c>
      <c r="I13" s="67" t="s">
        <v>328</v>
      </c>
      <c r="J13" s="67"/>
      <c r="K13" s="67" t="s">
        <v>329</v>
      </c>
      <c r="L13" s="67" t="s">
        <v>328</v>
      </c>
      <c r="M13" s="67"/>
      <c r="N13" s="68"/>
      <c r="O13" s="67" t="s">
        <v>330</v>
      </c>
      <c r="P13" s="65"/>
      <c r="Q13" s="66" t="s">
        <v>331</v>
      </c>
      <c r="R13" s="67" t="s">
        <v>330</v>
      </c>
      <c r="S13" s="66"/>
      <c r="T13" s="66" t="s">
        <v>332</v>
      </c>
      <c r="U13" s="67" t="s">
        <v>330</v>
      </c>
      <c r="V13" s="73"/>
      <c r="W13" s="90"/>
    </row>
    <row r="14" s="59" customFormat="1" ht="16.5" spans="1:23">
      <c r="A14" s="73"/>
      <c r="B14" s="73"/>
      <c r="C14" s="74"/>
      <c r="D14" s="75"/>
      <c r="E14" s="73"/>
      <c r="F14" s="76"/>
      <c r="G14" s="61" t="s">
        <v>334</v>
      </c>
      <c r="H14" s="62"/>
      <c r="I14" s="86"/>
      <c r="J14" s="61" t="s">
        <v>335</v>
      </c>
      <c r="K14" s="62"/>
      <c r="L14" s="86"/>
      <c r="M14" s="61" t="s">
        <v>336</v>
      </c>
      <c r="N14" s="62"/>
      <c r="O14" s="86"/>
      <c r="P14" s="61" t="s">
        <v>337</v>
      </c>
      <c r="Q14" s="62"/>
      <c r="R14" s="86"/>
      <c r="S14" s="62" t="s">
        <v>338</v>
      </c>
      <c r="T14" s="62"/>
      <c r="U14" s="86"/>
      <c r="V14" s="73"/>
      <c r="W14" s="90"/>
    </row>
    <row r="15" s="59" customFormat="1" ht="16.5" spans="1:23">
      <c r="A15" s="73"/>
      <c r="B15" s="73"/>
      <c r="C15" s="74"/>
      <c r="D15" s="75"/>
      <c r="E15" s="73"/>
      <c r="F15" s="76"/>
      <c r="G15" s="4" t="s">
        <v>326</v>
      </c>
      <c r="H15" s="4" t="s">
        <v>69</v>
      </c>
      <c r="I15" s="4" t="s">
        <v>280</v>
      </c>
      <c r="J15" s="4" t="s">
        <v>326</v>
      </c>
      <c r="K15" s="4" t="s">
        <v>69</v>
      </c>
      <c r="L15" s="4" t="s">
        <v>280</v>
      </c>
      <c r="M15" s="4" t="s">
        <v>326</v>
      </c>
      <c r="N15" s="4" t="s">
        <v>69</v>
      </c>
      <c r="O15" s="4" t="s">
        <v>280</v>
      </c>
      <c r="P15" s="4" t="s">
        <v>326</v>
      </c>
      <c r="Q15" s="4" t="s">
        <v>69</v>
      </c>
      <c r="R15" s="4" t="s">
        <v>280</v>
      </c>
      <c r="S15" s="4" t="s">
        <v>326</v>
      </c>
      <c r="T15" s="4" t="s">
        <v>69</v>
      </c>
      <c r="U15" s="4" t="s">
        <v>280</v>
      </c>
      <c r="V15" s="73"/>
      <c r="W15" s="90"/>
    </row>
    <row r="16" s="59" customFormat="1" ht="42.75" spans="1:23">
      <c r="A16" s="73"/>
      <c r="B16" s="73"/>
      <c r="C16" s="74"/>
      <c r="D16" s="75"/>
      <c r="E16" s="73"/>
      <c r="F16" s="76"/>
      <c r="G16" s="67"/>
      <c r="H16" s="68" t="s">
        <v>339</v>
      </c>
      <c r="I16" s="67" t="s">
        <v>330</v>
      </c>
      <c r="J16" s="67"/>
      <c r="K16" s="68" t="s">
        <v>340</v>
      </c>
      <c r="L16" s="67" t="s">
        <v>330</v>
      </c>
      <c r="M16" s="67" t="s">
        <v>341</v>
      </c>
      <c r="N16" s="68" t="s">
        <v>342</v>
      </c>
      <c r="O16" s="67" t="s">
        <v>54</v>
      </c>
      <c r="P16" s="65" t="s">
        <v>343</v>
      </c>
      <c r="Q16" s="66" t="s">
        <v>344</v>
      </c>
      <c r="R16" s="67" t="s">
        <v>54</v>
      </c>
      <c r="S16" s="66"/>
      <c r="T16" s="66" t="s">
        <v>345</v>
      </c>
      <c r="U16" s="65" t="s">
        <v>54</v>
      </c>
      <c r="V16" s="73"/>
      <c r="W16" s="90"/>
    </row>
    <row r="17" s="59" customFormat="1" ht="16.5" spans="1:23">
      <c r="A17" s="73"/>
      <c r="B17" s="73"/>
      <c r="C17" s="74"/>
      <c r="D17" s="75"/>
      <c r="E17" s="73"/>
      <c r="F17" s="76"/>
      <c r="G17" s="61" t="s">
        <v>346</v>
      </c>
      <c r="H17" s="62"/>
      <c r="I17" s="86"/>
      <c r="J17" s="61" t="s">
        <v>347</v>
      </c>
      <c r="K17" s="62"/>
      <c r="L17" s="86"/>
      <c r="M17" s="61" t="s">
        <v>348</v>
      </c>
      <c r="N17" s="62"/>
      <c r="O17" s="86"/>
      <c r="P17" s="61" t="s">
        <v>349</v>
      </c>
      <c r="Q17" s="62"/>
      <c r="R17" s="86"/>
      <c r="S17" s="62" t="s">
        <v>350</v>
      </c>
      <c r="T17" s="62"/>
      <c r="U17" s="86"/>
      <c r="V17" s="73"/>
      <c r="W17" s="90"/>
    </row>
    <row r="18" s="59" customFormat="1" ht="16.5" spans="1:23">
      <c r="A18" s="73"/>
      <c r="B18" s="73"/>
      <c r="C18" s="74"/>
      <c r="D18" s="75"/>
      <c r="E18" s="73"/>
      <c r="F18" s="76"/>
      <c r="G18" s="4" t="s">
        <v>326</v>
      </c>
      <c r="H18" s="4" t="s">
        <v>69</v>
      </c>
      <c r="I18" s="4" t="s">
        <v>280</v>
      </c>
      <c r="J18" s="4" t="s">
        <v>326</v>
      </c>
      <c r="K18" s="4" t="s">
        <v>69</v>
      </c>
      <c r="L18" s="4" t="s">
        <v>280</v>
      </c>
      <c r="M18" s="4" t="s">
        <v>326</v>
      </c>
      <c r="N18" s="4" t="s">
        <v>69</v>
      </c>
      <c r="O18" s="4" t="s">
        <v>280</v>
      </c>
      <c r="P18" s="4" t="s">
        <v>326</v>
      </c>
      <c r="Q18" s="4" t="s">
        <v>69</v>
      </c>
      <c r="R18" s="4" t="s">
        <v>280</v>
      </c>
      <c r="S18" s="4" t="s">
        <v>326</v>
      </c>
      <c r="T18" s="4" t="s">
        <v>69</v>
      </c>
      <c r="U18" s="4" t="s">
        <v>280</v>
      </c>
      <c r="V18" s="73"/>
      <c r="W18" s="90"/>
    </row>
    <row r="19" s="59" customFormat="1" ht="28.5" spans="1:23">
      <c r="A19" s="73"/>
      <c r="B19" s="73"/>
      <c r="C19" s="74"/>
      <c r="D19" s="75"/>
      <c r="E19" s="73"/>
      <c r="F19" s="77"/>
      <c r="G19" s="65"/>
      <c r="H19" s="66" t="s">
        <v>351</v>
      </c>
      <c r="I19" s="65" t="s">
        <v>54</v>
      </c>
      <c r="J19" s="65" t="s">
        <v>352</v>
      </c>
      <c r="K19" s="65" t="s">
        <v>353</v>
      </c>
      <c r="L19" s="67" t="s">
        <v>54</v>
      </c>
      <c r="M19" s="65"/>
      <c r="N19" s="65" t="s">
        <v>354</v>
      </c>
      <c r="O19" s="67" t="s">
        <v>54</v>
      </c>
      <c r="P19" s="65"/>
      <c r="Q19" s="66" t="s">
        <v>355</v>
      </c>
      <c r="R19" s="65"/>
      <c r="S19" s="66"/>
      <c r="T19" s="66" t="s">
        <v>356</v>
      </c>
      <c r="U19" s="65" t="s">
        <v>54</v>
      </c>
      <c r="V19" s="73"/>
      <c r="W19" s="90"/>
    </row>
    <row r="20" s="56" customFormat="1" spans="1:23">
      <c r="A20" s="78"/>
      <c r="B20" s="78"/>
      <c r="C20" s="78"/>
      <c r="D20" s="79"/>
      <c r="E20" s="78"/>
      <c r="F20" s="78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</row>
    <row r="21" s="56" customFormat="1" spans="1:23">
      <c r="A21" s="80"/>
      <c r="B21" s="80"/>
      <c r="C21" s="80"/>
      <c r="D21" s="81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</row>
    <row r="22" s="56" customFormat="1" ht="18.75" spans="1:23">
      <c r="A22" s="82" t="s">
        <v>358</v>
      </c>
      <c r="B22" s="83"/>
      <c r="C22" s="83"/>
      <c r="D22" s="83"/>
      <c r="E22" s="19"/>
      <c r="F22" s="14"/>
      <c r="G22" s="36"/>
      <c r="H22" s="55"/>
      <c r="I22" s="55"/>
      <c r="J22" s="82" t="s">
        <v>359</v>
      </c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19"/>
      <c r="V22" s="83"/>
      <c r="W22" s="19"/>
    </row>
    <row r="23" s="56" customFormat="1" ht="65" customHeight="1" spans="1:23">
      <c r="A23" s="84" t="s">
        <v>360</v>
      </c>
      <c r="B23" s="8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</row>
  </sheetData>
  <mergeCells count="57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G8:I8"/>
    <mergeCell ref="J8:L8"/>
    <mergeCell ref="M8:O8"/>
    <mergeCell ref="P8:R8"/>
    <mergeCell ref="S8:U8"/>
    <mergeCell ref="G11:I11"/>
    <mergeCell ref="J11:L11"/>
    <mergeCell ref="M11:O11"/>
    <mergeCell ref="P11:R11"/>
    <mergeCell ref="S11:U11"/>
    <mergeCell ref="G14:I14"/>
    <mergeCell ref="J14:L14"/>
    <mergeCell ref="M14:O14"/>
    <mergeCell ref="P14:R14"/>
    <mergeCell ref="S14:U14"/>
    <mergeCell ref="G17:I17"/>
    <mergeCell ref="J17:L17"/>
    <mergeCell ref="M17:O17"/>
    <mergeCell ref="P17:R17"/>
    <mergeCell ref="S17:U17"/>
    <mergeCell ref="A22:E22"/>
    <mergeCell ref="F22:G22"/>
    <mergeCell ref="J22:U22"/>
    <mergeCell ref="A23:W23"/>
    <mergeCell ref="A2:A3"/>
    <mergeCell ref="A4:A10"/>
    <mergeCell ref="A11:A19"/>
    <mergeCell ref="B2:B3"/>
    <mergeCell ref="B4:B10"/>
    <mergeCell ref="B11:B19"/>
    <mergeCell ref="C2:C3"/>
    <mergeCell ref="C4:C10"/>
    <mergeCell ref="C11:C19"/>
    <mergeCell ref="D2:D3"/>
    <mergeCell ref="D4:D10"/>
    <mergeCell ref="D11:D19"/>
    <mergeCell ref="E2:E3"/>
    <mergeCell ref="E4:E10"/>
    <mergeCell ref="E11:E19"/>
    <mergeCell ref="F2:F3"/>
    <mergeCell ref="F4:F10"/>
    <mergeCell ref="F11:F19"/>
    <mergeCell ref="V2:V3"/>
    <mergeCell ref="V4:V10"/>
    <mergeCell ref="V11:V19"/>
    <mergeCell ref="W2:W3"/>
  </mergeCells>
  <dataValidations count="1">
    <dataValidation type="list" allowBlank="1" showInputMessage="1" showErrorMessage="1" sqref="W1 W4 W5 W6 W7 W8:W10 W11:W13 W14:W19 W20:W1048576">
      <formula1>"YES,NO"</formula1>
    </dataValidation>
  </dataValidation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9"/>
  <sheetViews>
    <sheetView zoomScale="125" zoomScaleNormal="125" workbookViewId="0">
      <selection activeCell="I38" sqref="I38:K38"/>
    </sheetView>
  </sheetViews>
  <sheetFormatPr defaultColWidth="9" defaultRowHeight="14.25"/>
  <cols>
    <col min="1" max="1" width="8.5" customWidth="1"/>
    <col min="2" max="2" width="10.375" customWidth="1"/>
    <col min="3" max="3" width="30.75" customWidth="1"/>
    <col min="4" max="4" width="11.62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9.25" spans="1:14">
      <c r="A1" s="3" t="s">
        <v>361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customFormat="1" ht="16.5" spans="1:14">
      <c r="A2" s="38" t="s">
        <v>362</v>
      </c>
      <c r="B2" s="39" t="s">
        <v>363</v>
      </c>
      <c r="C2" s="40" t="s">
        <v>326</v>
      </c>
      <c r="D2" s="40" t="s">
        <v>278</v>
      </c>
      <c r="E2" s="41" t="s">
        <v>279</v>
      </c>
      <c r="F2" s="41" t="s">
        <v>280</v>
      </c>
      <c r="G2" s="42" t="s">
        <v>364</v>
      </c>
      <c r="H2" s="42" t="s">
        <v>365</v>
      </c>
      <c r="I2" s="42" t="s">
        <v>366</v>
      </c>
      <c r="J2" s="42" t="s">
        <v>365</v>
      </c>
      <c r="K2" s="42" t="s">
        <v>367</v>
      </c>
      <c r="L2" s="42" t="s">
        <v>365</v>
      </c>
      <c r="M2" s="41" t="s">
        <v>325</v>
      </c>
      <c r="N2" s="41" t="s">
        <v>289</v>
      </c>
    </row>
    <row r="3" s="20" customFormat="1" ht="16.5" spans="1:14">
      <c r="A3" s="43">
        <v>44793</v>
      </c>
      <c r="B3" s="25" t="s">
        <v>291</v>
      </c>
      <c r="C3" s="26" t="s">
        <v>292</v>
      </c>
      <c r="D3" s="26" t="s">
        <v>123</v>
      </c>
      <c r="E3" s="44" t="s">
        <v>63</v>
      </c>
      <c r="F3" s="27" t="s">
        <v>54</v>
      </c>
      <c r="G3" s="45">
        <v>0.388888888888889</v>
      </c>
      <c r="H3" s="46" t="s">
        <v>368</v>
      </c>
      <c r="I3" s="45">
        <v>0.625</v>
      </c>
      <c r="J3" s="46" t="s">
        <v>368</v>
      </c>
      <c r="K3" s="27"/>
      <c r="L3" s="27"/>
      <c r="M3" s="27" t="s">
        <v>333</v>
      </c>
      <c r="N3" s="27"/>
    </row>
    <row r="4" s="20" customFormat="1" ht="16.5" spans="1:14">
      <c r="A4" s="43">
        <v>44794</v>
      </c>
      <c r="B4" s="25" t="s">
        <v>294</v>
      </c>
      <c r="C4" s="26" t="s">
        <v>292</v>
      </c>
      <c r="D4" s="26" t="s">
        <v>123</v>
      </c>
      <c r="E4" s="44" t="s">
        <v>63</v>
      </c>
      <c r="F4" s="27" t="s">
        <v>54</v>
      </c>
      <c r="G4" s="45">
        <v>0.375</v>
      </c>
      <c r="H4" s="46" t="s">
        <v>368</v>
      </c>
      <c r="I4" s="45">
        <v>0.635416666666667</v>
      </c>
      <c r="J4" s="46" t="s">
        <v>368</v>
      </c>
      <c r="K4" s="27"/>
      <c r="L4" s="27"/>
      <c r="M4" s="27" t="s">
        <v>333</v>
      </c>
      <c r="N4" s="27"/>
    </row>
    <row r="5" s="20" customFormat="1" ht="16.5" spans="1:14">
      <c r="A5" s="43">
        <v>44795</v>
      </c>
      <c r="B5" s="25" t="s">
        <v>295</v>
      </c>
      <c r="C5" s="26" t="s">
        <v>292</v>
      </c>
      <c r="D5" s="26" t="s">
        <v>123</v>
      </c>
      <c r="E5" s="44" t="s">
        <v>63</v>
      </c>
      <c r="F5" s="27" t="s">
        <v>54</v>
      </c>
      <c r="G5" s="45">
        <v>0.385416666666667</v>
      </c>
      <c r="H5" s="46" t="s">
        <v>368</v>
      </c>
      <c r="I5" s="45">
        <v>0.604166666666667</v>
      </c>
      <c r="J5" s="46" t="s">
        <v>368</v>
      </c>
      <c r="K5" s="27"/>
      <c r="L5" s="27"/>
      <c r="M5" s="27" t="s">
        <v>333</v>
      </c>
      <c r="N5" s="27"/>
    </row>
    <row r="6" s="20" customFormat="1" ht="16.5" spans="1:14">
      <c r="A6" s="43">
        <v>44796</v>
      </c>
      <c r="B6" s="25" t="s">
        <v>296</v>
      </c>
      <c r="C6" s="26" t="s">
        <v>292</v>
      </c>
      <c r="D6" s="26" t="s">
        <v>297</v>
      </c>
      <c r="E6" s="44" t="s">
        <v>63</v>
      </c>
      <c r="F6" s="27" t="s">
        <v>54</v>
      </c>
      <c r="G6" s="45">
        <v>0.395833333333333</v>
      </c>
      <c r="H6" s="46" t="s">
        <v>368</v>
      </c>
      <c r="I6" s="45">
        <v>0.645833333333333</v>
      </c>
      <c r="J6" s="46" t="s">
        <v>368</v>
      </c>
      <c r="K6" s="27"/>
      <c r="L6" s="27"/>
      <c r="M6" s="27" t="s">
        <v>333</v>
      </c>
      <c r="N6" s="27"/>
    </row>
    <row r="7" s="20" customFormat="1" ht="16.5" spans="1:14">
      <c r="A7" s="43">
        <v>44797</v>
      </c>
      <c r="B7" s="25" t="s">
        <v>298</v>
      </c>
      <c r="C7" s="26" t="s">
        <v>292</v>
      </c>
      <c r="D7" s="26" t="s">
        <v>297</v>
      </c>
      <c r="E7" s="44" t="s">
        <v>63</v>
      </c>
      <c r="F7" s="27" t="s">
        <v>54</v>
      </c>
      <c r="G7" s="45">
        <v>0.388888888888889</v>
      </c>
      <c r="H7" s="46" t="s">
        <v>368</v>
      </c>
      <c r="I7" s="45">
        <v>0.666666666666667</v>
      </c>
      <c r="J7" s="46" t="s">
        <v>368</v>
      </c>
      <c r="K7" s="27"/>
      <c r="L7" s="27"/>
      <c r="M7" s="27" t="s">
        <v>333</v>
      </c>
      <c r="N7" s="27"/>
    </row>
    <row r="8" s="20" customFormat="1" ht="16.5" spans="1:14">
      <c r="A8" s="43">
        <v>44798</v>
      </c>
      <c r="B8" s="25" t="s">
        <v>299</v>
      </c>
      <c r="C8" s="26" t="s">
        <v>292</v>
      </c>
      <c r="D8" s="26" t="s">
        <v>297</v>
      </c>
      <c r="E8" s="44" t="s">
        <v>63</v>
      </c>
      <c r="F8" s="27" t="s">
        <v>54</v>
      </c>
      <c r="G8" s="45">
        <v>0.40625</v>
      </c>
      <c r="H8" s="46" t="s">
        <v>368</v>
      </c>
      <c r="I8" s="45">
        <v>0.604166666666667</v>
      </c>
      <c r="J8" s="46" t="s">
        <v>368</v>
      </c>
      <c r="K8" s="27"/>
      <c r="L8" s="27"/>
      <c r="M8" s="27" t="s">
        <v>333</v>
      </c>
      <c r="N8" s="27"/>
    </row>
    <row r="9" s="20" customFormat="1" ht="16.5" spans="1:14">
      <c r="A9" s="43">
        <v>44799</v>
      </c>
      <c r="B9" s="25" t="s">
        <v>300</v>
      </c>
      <c r="C9" s="26" t="s">
        <v>292</v>
      </c>
      <c r="D9" s="26" t="s">
        <v>301</v>
      </c>
      <c r="E9" s="44" t="s">
        <v>63</v>
      </c>
      <c r="F9" s="27" t="s">
        <v>54</v>
      </c>
      <c r="G9" s="45">
        <v>0.385416666666667</v>
      </c>
      <c r="H9" s="46" t="s">
        <v>368</v>
      </c>
      <c r="I9" s="45">
        <v>0.625</v>
      </c>
      <c r="J9" s="46" t="s">
        <v>368</v>
      </c>
      <c r="K9" s="27"/>
      <c r="L9" s="27"/>
      <c r="M9" s="27" t="s">
        <v>333</v>
      </c>
      <c r="N9" s="27"/>
    </row>
    <row r="10" s="20" customFormat="1" ht="16.5" spans="1:14">
      <c r="A10" s="43">
        <v>44800</v>
      </c>
      <c r="B10" s="25" t="s">
        <v>302</v>
      </c>
      <c r="C10" s="26" t="s">
        <v>292</v>
      </c>
      <c r="D10" s="26" t="s">
        <v>301</v>
      </c>
      <c r="E10" s="44" t="s">
        <v>63</v>
      </c>
      <c r="F10" s="27" t="s">
        <v>54</v>
      </c>
      <c r="G10" s="45">
        <v>0.388888888888889</v>
      </c>
      <c r="H10" s="46" t="s">
        <v>368</v>
      </c>
      <c r="I10" s="45">
        <v>0.645833333333333</v>
      </c>
      <c r="J10" s="46" t="s">
        <v>368</v>
      </c>
      <c r="K10" s="27"/>
      <c r="L10" s="27"/>
      <c r="M10" s="27" t="s">
        <v>333</v>
      </c>
      <c r="N10" s="27"/>
    </row>
    <row r="11" s="20" customFormat="1" ht="16.5" spans="1:14">
      <c r="A11" s="43">
        <v>44801</v>
      </c>
      <c r="B11" s="25" t="s">
        <v>303</v>
      </c>
      <c r="C11" s="26" t="s">
        <v>292</v>
      </c>
      <c r="D11" s="26" t="s">
        <v>301</v>
      </c>
      <c r="E11" s="44" t="s">
        <v>63</v>
      </c>
      <c r="F11" s="27" t="s">
        <v>54</v>
      </c>
      <c r="G11" s="47">
        <v>0.458333333333333</v>
      </c>
      <c r="H11" s="46" t="s">
        <v>368</v>
      </c>
      <c r="I11" s="49">
        <v>0.673611111111111</v>
      </c>
      <c r="J11" s="46" t="s">
        <v>368</v>
      </c>
      <c r="K11" s="27"/>
      <c r="L11" s="27"/>
      <c r="M11" s="27" t="s">
        <v>333</v>
      </c>
      <c r="N11" s="27"/>
    </row>
    <row r="12" s="20" customFormat="1" ht="16.5" spans="1:14">
      <c r="A12" s="48"/>
      <c r="B12" s="25"/>
      <c r="C12" s="26"/>
      <c r="D12" s="26"/>
      <c r="E12" s="44"/>
      <c r="F12" s="27"/>
      <c r="G12" s="49"/>
      <c r="H12" s="46"/>
      <c r="I12" s="45"/>
      <c r="J12" s="46"/>
      <c r="K12" s="27"/>
      <c r="L12" s="27"/>
      <c r="M12" s="27"/>
      <c r="N12" s="27"/>
    </row>
    <row r="13" s="20" customFormat="1" ht="16.5" spans="1:14">
      <c r="A13" s="48"/>
      <c r="B13" s="25"/>
      <c r="C13" s="26"/>
      <c r="D13" s="26"/>
      <c r="E13" s="44"/>
      <c r="F13" s="27"/>
      <c r="G13" s="49"/>
      <c r="H13" s="46"/>
      <c r="I13" s="49"/>
      <c r="J13" s="46"/>
      <c r="K13" s="27"/>
      <c r="L13" s="27"/>
      <c r="M13" s="27"/>
      <c r="N13" s="27"/>
    </row>
    <row r="14" s="20" customFormat="1" ht="16.5" spans="1:14">
      <c r="A14" s="48"/>
      <c r="B14" s="25"/>
      <c r="C14" s="26"/>
      <c r="D14" s="26"/>
      <c r="E14" s="44"/>
      <c r="F14" s="27"/>
      <c r="G14" s="49"/>
      <c r="H14" s="46"/>
      <c r="I14" s="49"/>
      <c r="J14" s="46"/>
      <c r="K14" s="27"/>
      <c r="L14" s="27"/>
      <c r="M14" s="27"/>
      <c r="N14" s="27"/>
    </row>
    <row r="15" s="20" customFormat="1" ht="16.5" spans="1:14">
      <c r="A15" s="48"/>
      <c r="B15" s="25"/>
      <c r="C15" s="26"/>
      <c r="D15" s="26"/>
      <c r="E15" s="44"/>
      <c r="F15" s="27"/>
      <c r="G15" s="49"/>
      <c r="H15" s="46"/>
      <c r="I15" s="49"/>
      <c r="J15" s="46"/>
      <c r="K15" s="27"/>
      <c r="L15" s="27"/>
      <c r="M15" s="27"/>
      <c r="N15" s="27"/>
    </row>
    <row r="16" s="20" customFormat="1" ht="16.5" hidden="1" spans="1:14">
      <c r="A16" s="48">
        <v>44321</v>
      </c>
      <c r="B16" s="50" t="s">
        <v>369</v>
      </c>
      <c r="C16" s="26" t="s">
        <v>370</v>
      </c>
      <c r="D16" s="26" t="s">
        <v>301</v>
      </c>
      <c r="E16" s="44" t="s">
        <v>371</v>
      </c>
      <c r="F16" s="27" t="s">
        <v>54</v>
      </c>
      <c r="G16" s="49">
        <v>0.472222222222222</v>
      </c>
      <c r="H16" s="46" t="s">
        <v>368</v>
      </c>
      <c r="I16" s="49">
        <v>0.5625</v>
      </c>
      <c r="J16" s="46" t="s">
        <v>368</v>
      </c>
      <c r="K16" s="27"/>
      <c r="L16" s="27"/>
      <c r="M16" s="27" t="s">
        <v>333</v>
      </c>
      <c r="N16" s="27"/>
    </row>
    <row r="17" s="20" customFormat="1" ht="16.5" hidden="1" spans="1:14">
      <c r="A17" s="48">
        <v>44323</v>
      </c>
      <c r="B17" s="50" t="s">
        <v>372</v>
      </c>
      <c r="C17" s="26" t="s">
        <v>370</v>
      </c>
      <c r="D17" s="26" t="s">
        <v>301</v>
      </c>
      <c r="E17" s="44" t="s">
        <v>371</v>
      </c>
      <c r="F17" s="27" t="s">
        <v>54</v>
      </c>
      <c r="G17" s="49">
        <v>0.333333333333333</v>
      </c>
      <c r="H17" s="46" t="s">
        <v>368</v>
      </c>
      <c r="I17" s="45">
        <v>0.625</v>
      </c>
      <c r="J17" s="46" t="s">
        <v>368</v>
      </c>
      <c r="K17" s="27"/>
      <c r="L17" s="27"/>
      <c r="M17" s="27" t="s">
        <v>333</v>
      </c>
      <c r="N17" s="27"/>
    </row>
    <row r="18" s="20" customFormat="1" ht="16.5" hidden="1" spans="1:14">
      <c r="A18" s="48">
        <v>44326</v>
      </c>
      <c r="B18" s="50" t="s">
        <v>373</v>
      </c>
      <c r="C18" s="26" t="s">
        <v>370</v>
      </c>
      <c r="D18" s="26" t="s">
        <v>301</v>
      </c>
      <c r="E18" s="44" t="s">
        <v>371</v>
      </c>
      <c r="F18" s="27" t="s">
        <v>54</v>
      </c>
      <c r="G18" s="49">
        <v>0.319444444444444</v>
      </c>
      <c r="H18" s="46" t="s">
        <v>368</v>
      </c>
      <c r="I18" s="45">
        <v>0.635416666666667</v>
      </c>
      <c r="J18" s="46" t="s">
        <v>368</v>
      </c>
      <c r="K18" s="27"/>
      <c r="L18" s="27"/>
      <c r="M18" s="27" t="s">
        <v>333</v>
      </c>
      <c r="N18" s="27"/>
    </row>
    <row r="19" s="20" customFormat="1" ht="16.5" hidden="1" spans="1:14">
      <c r="A19" s="48">
        <v>44328</v>
      </c>
      <c r="B19" s="25" t="s">
        <v>374</v>
      </c>
      <c r="C19" s="26" t="s">
        <v>375</v>
      </c>
      <c r="D19" s="26" t="s">
        <v>301</v>
      </c>
      <c r="E19" s="51" t="s">
        <v>376</v>
      </c>
      <c r="F19" s="27" t="s">
        <v>54</v>
      </c>
      <c r="G19" s="49">
        <v>0.420138888888889</v>
      </c>
      <c r="H19" s="46" t="s">
        <v>368</v>
      </c>
      <c r="I19" s="45">
        <v>0.604166666666667</v>
      </c>
      <c r="J19" s="46" t="s">
        <v>368</v>
      </c>
      <c r="K19" s="27"/>
      <c r="L19" s="27"/>
      <c r="M19" s="27" t="s">
        <v>333</v>
      </c>
      <c r="N19" s="27"/>
    </row>
    <row r="20" s="20" customFormat="1" ht="16.5" hidden="1" spans="1:14">
      <c r="A20" s="48">
        <v>44331</v>
      </c>
      <c r="B20" s="25" t="s">
        <v>377</v>
      </c>
      <c r="C20" s="26" t="s">
        <v>375</v>
      </c>
      <c r="D20" s="27" t="s">
        <v>378</v>
      </c>
      <c r="E20" s="51" t="s">
        <v>376</v>
      </c>
      <c r="F20" s="27" t="s">
        <v>54</v>
      </c>
      <c r="G20" s="49">
        <v>0.350694444444444</v>
      </c>
      <c r="H20" s="46" t="s">
        <v>368</v>
      </c>
      <c r="I20" s="45">
        <v>0.645833333333333</v>
      </c>
      <c r="J20" s="46" t="s">
        <v>368</v>
      </c>
      <c r="K20" s="27"/>
      <c r="L20" s="27"/>
      <c r="M20" s="27" t="s">
        <v>333</v>
      </c>
      <c r="N20" s="27"/>
    </row>
    <row r="21" s="20" customFormat="1" ht="16.5" hidden="1" spans="1:14">
      <c r="A21" s="48">
        <v>44333</v>
      </c>
      <c r="B21" s="25" t="s">
        <v>377</v>
      </c>
      <c r="C21" s="26" t="s">
        <v>375</v>
      </c>
      <c r="D21" s="27" t="s">
        <v>378</v>
      </c>
      <c r="E21" s="51" t="s">
        <v>376</v>
      </c>
      <c r="F21" s="27" t="s">
        <v>54</v>
      </c>
      <c r="G21" s="49">
        <v>0.385416666666667</v>
      </c>
      <c r="H21" s="46" t="s">
        <v>368</v>
      </c>
      <c r="I21" s="45">
        <v>0.666666666666667</v>
      </c>
      <c r="J21" s="46" t="s">
        <v>368</v>
      </c>
      <c r="K21" s="27"/>
      <c r="L21" s="27"/>
      <c r="M21" s="27" t="s">
        <v>333</v>
      </c>
      <c r="N21" s="27"/>
    </row>
    <row r="22" s="20" customFormat="1" ht="16.5" hidden="1" spans="1:14">
      <c r="A22" s="48">
        <v>44338</v>
      </c>
      <c r="B22" s="25" t="s">
        <v>377</v>
      </c>
      <c r="C22" s="26" t="s">
        <v>375</v>
      </c>
      <c r="D22" s="27" t="s">
        <v>378</v>
      </c>
      <c r="E22" s="51" t="s">
        <v>376</v>
      </c>
      <c r="F22" s="27" t="s">
        <v>54</v>
      </c>
      <c r="G22" s="49">
        <v>0.357638888888889</v>
      </c>
      <c r="H22" s="46" t="s">
        <v>368</v>
      </c>
      <c r="I22" s="45">
        <v>0.604166666666667</v>
      </c>
      <c r="J22" s="46" t="s">
        <v>368</v>
      </c>
      <c r="K22" s="27"/>
      <c r="L22" s="27"/>
      <c r="M22" s="27" t="s">
        <v>333</v>
      </c>
      <c r="N22" s="27"/>
    </row>
    <row r="23" s="20" customFormat="1" ht="16.5" hidden="1" spans="1:14">
      <c r="A23" s="48">
        <v>44340</v>
      </c>
      <c r="B23" s="25" t="s">
        <v>377</v>
      </c>
      <c r="C23" s="26" t="s">
        <v>375</v>
      </c>
      <c r="D23" s="27" t="s">
        <v>378</v>
      </c>
      <c r="E23" s="51" t="s">
        <v>376</v>
      </c>
      <c r="F23" s="27" t="s">
        <v>54</v>
      </c>
      <c r="G23" s="49">
        <v>0.427083333333333</v>
      </c>
      <c r="H23" s="46" t="s">
        <v>368</v>
      </c>
      <c r="I23" s="45">
        <v>0.625</v>
      </c>
      <c r="J23" s="46" t="s">
        <v>368</v>
      </c>
      <c r="K23" s="27"/>
      <c r="L23" s="27"/>
      <c r="M23" s="27" t="s">
        <v>333</v>
      </c>
      <c r="N23" s="27"/>
    </row>
    <row r="24" s="20" customFormat="1" ht="16.5" hidden="1" spans="1:14">
      <c r="A24" s="48">
        <v>44342</v>
      </c>
      <c r="B24" s="25" t="s">
        <v>377</v>
      </c>
      <c r="C24" s="26" t="s">
        <v>375</v>
      </c>
      <c r="D24" s="27" t="s">
        <v>378</v>
      </c>
      <c r="E24" s="51" t="s">
        <v>376</v>
      </c>
      <c r="F24" s="27" t="s">
        <v>54</v>
      </c>
      <c r="G24" s="49">
        <v>0.357638888888889</v>
      </c>
      <c r="H24" s="46" t="s">
        <v>368</v>
      </c>
      <c r="I24" s="45">
        <v>0.645833333333333</v>
      </c>
      <c r="J24" s="46" t="s">
        <v>368</v>
      </c>
      <c r="K24" s="27"/>
      <c r="L24" s="27"/>
      <c r="M24" s="27" t="s">
        <v>333</v>
      </c>
      <c r="N24" s="27"/>
    </row>
    <row r="25" s="20" customFormat="1" ht="16.5" hidden="1" spans="1:14">
      <c r="A25" s="48">
        <v>44348</v>
      </c>
      <c r="B25" s="25" t="s">
        <v>377</v>
      </c>
      <c r="C25" s="26" t="s">
        <v>375</v>
      </c>
      <c r="D25" s="27" t="s">
        <v>378</v>
      </c>
      <c r="E25" s="51" t="s">
        <v>376</v>
      </c>
      <c r="F25" s="27" t="s">
        <v>54</v>
      </c>
      <c r="G25" s="49">
        <v>0.375</v>
      </c>
      <c r="H25" s="46" t="s">
        <v>368</v>
      </c>
      <c r="I25" s="49">
        <v>0.597222222222222</v>
      </c>
      <c r="J25" s="46" t="s">
        <v>368</v>
      </c>
      <c r="K25" s="27"/>
      <c r="L25" s="27"/>
      <c r="M25" s="27" t="s">
        <v>333</v>
      </c>
      <c r="N25" s="27"/>
    </row>
    <row r="26" s="20" customFormat="1" ht="16.5" hidden="1" spans="1:14">
      <c r="A26" s="48">
        <v>44352</v>
      </c>
      <c r="B26" s="25" t="s">
        <v>377</v>
      </c>
      <c r="C26" s="26" t="s">
        <v>375</v>
      </c>
      <c r="D26" s="27" t="s">
        <v>378</v>
      </c>
      <c r="E26" s="51" t="s">
        <v>376</v>
      </c>
      <c r="F26" s="27" t="s">
        <v>54</v>
      </c>
      <c r="G26" s="49">
        <v>0.388888888888889</v>
      </c>
      <c r="H26" s="46" t="s">
        <v>368</v>
      </c>
      <c r="I26" s="45">
        <v>0.625</v>
      </c>
      <c r="J26" s="46" t="s">
        <v>368</v>
      </c>
      <c r="K26" s="27"/>
      <c r="L26" s="27"/>
      <c r="M26" s="27" t="s">
        <v>333</v>
      </c>
      <c r="N26" s="27"/>
    </row>
    <row r="27" s="20" customFormat="1" ht="16.5" hidden="1" spans="1:14">
      <c r="A27" s="48">
        <v>44355</v>
      </c>
      <c r="B27" s="52"/>
      <c r="C27" s="26" t="s">
        <v>375</v>
      </c>
      <c r="D27" s="27"/>
      <c r="E27" s="51" t="s">
        <v>376</v>
      </c>
      <c r="F27" s="27" t="s">
        <v>54</v>
      </c>
      <c r="G27" s="49">
        <v>0.340277777777778</v>
      </c>
      <c r="H27" s="46" t="s">
        <v>368</v>
      </c>
      <c r="I27" s="45">
        <v>0.635416666666667</v>
      </c>
      <c r="J27" s="46" t="s">
        <v>368</v>
      </c>
      <c r="K27" s="27"/>
      <c r="L27" s="27"/>
      <c r="M27" s="27" t="s">
        <v>333</v>
      </c>
      <c r="N27" s="27"/>
    </row>
    <row r="28" s="20" customFormat="1" ht="16.5" hidden="1" spans="1:14">
      <c r="A28" s="48">
        <v>44357</v>
      </c>
      <c r="B28" s="52"/>
      <c r="C28" s="26" t="s">
        <v>375</v>
      </c>
      <c r="D28" s="27"/>
      <c r="E28" s="51" t="s">
        <v>376</v>
      </c>
      <c r="F28" s="27" t="s">
        <v>54</v>
      </c>
      <c r="G28" s="49">
        <v>0.326388888888889</v>
      </c>
      <c r="H28" s="46" t="s">
        <v>368</v>
      </c>
      <c r="I28" s="45">
        <v>0.604166666666667</v>
      </c>
      <c r="J28" s="46" t="s">
        <v>368</v>
      </c>
      <c r="K28" s="27"/>
      <c r="L28" s="27"/>
      <c r="M28" s="27" t="s">
        <v>333</v>
      </c>
      <c r="N28" s="27"/>
    </row>
    <row r="29" s="20" customFormat="1" ht="16.5" hidden="1" spans="1:14">
      <c r="A29" s="48">
        <v>44359</v>
      </c>
      <c r="B29" s="52"/>
      <c r="C29" s="26" t="s">
        <v>375</v>
      </c>
      <c r="D29" s="27"/>
      <c r="E29" s="51" t="s">
        <v>376</v>
      </c>
      <c r="F29" s="27" t="s">
        <v>54</v>
      </c>
      <c r="G29" s="49">
        <v>0.319444444444444</v>
      </c>
      <c r="H29" s="46" t="s">
        <v>368</v>
      </c>
      <c r="I29" s="45">
        <v>0.645833333333333</v>
      </c>
      <c r="J29" s="46" t="s">
        <v>368</v>
      </c>
      <c r="K29" s="27"/>
      <c r="L29" s="27"/>
      <c r="M29" s="27" t="s">
        <v>333</v>
      </c>
      <c r="N29" s="27"/>
    </row>
    <row r="30" s="20" customFormat="1" ht="16.5" hidden="1" spans="1:14">
      <c r="A30" s="48">
        <v>44361</v>
      </c>
      <c r="B30" s="52"/>
      <c r="C30" s="26" t="s">
        <v>375</v>
      </c>
      <c r="D30" s="27"/>
      <c r="E30" s="51" t="s">
        <v>376</v>
      </c>
      <c r="F30" s="27" t="s">
        <v>54</v>
      </c>
      <c r="G30" s="49">
        <v>0.336805555555556</v>
      </c>
      <c r="H30" s="46" t="s">
        <v>368</v>
      </c>
      <c r="I30" s="45">
        <v>0.666666666666667</v>
      </c>
      <c r="J30" s="46" t="s">
        <v>368</v>
      </c>
      <c r="K30" s="27"/>
      <c r="L30" s="27"/>
      <c r="M30" s="27" t="s">
        <v>333</v>
      </c>
      <c r="N30" s="27"/>
    </row>
    <row r="31" s="20" customFormat="1" ht="16.5" hidden="1" spans="1:14">
      <c r="A31" s="48">
        <v>44363</v>
      </c>
      <c r="B31" s="52"/>
      <c r="C31" s="26" t="s">
        <v>375</v>
      </c>
      <c r="D31" s="27"/>
      <c r="E31" s="51" t="s">
        <v>376</v>
      </c>
      <c r="F31" s="27" t="s">
        <v>54</v>
      </c>
      <c r="G31" s="49">
        <v>0.350694444444444</v>
      </c>
      <c r="H31" s="46" t="s">
        <v>368</v>
      </c>
      <c r="I31" s="45">
        <v>0.604166666666667</v>
      </c>
      <c r="J31" s="46" t="s">
        <v>368</v>
      </c>
      <c r="K31" s="27"/>
      <c r="L31" s="27"/>
      <c r="M31" s="27" t="s">
        <v>333</v>
      </c>
      <c r="N31" s="27"/>
    </row>
    <row r="32" s="20" customFormat="1" ht="16.5" hidden="1" spans="1:14">
      <c r="A32" s="48">
        <v>44367</v>
      </c>
      <c r="B32" s="52"/>
      <c r="C32" s="26" t="s">
        <v>375</v>
      </c>
      <c r="D32" s="27"/>
      <c r="E32" s="51" t="s">
        <v>376</v>
      </c>
      <c r="F32" s="27" t="s">
        <v>54</v>
      </c>
      <c r="G32" s="49">
        <v>0.364583333333333</v>
      </c>
      <c r="H32" s="46" t="s">
        <v>368</v>
      </c>
      <c r="I32" s="45">
        <v>0.625</v>
      </c>
      <c r="J32" s="46" t="s">
        <v>368</v>
      </c>
      <c r="K32" s="27"/>
      <c r="L32" s="27"/>
      <c r="M32" s="27" t="s">
        <v>333</v>
      </c>
      <c r="N32" s="27"/>
    </row>
    <row r="33" s="20" customFormat="1" ht="16.5" hidden="1" spans="1:14">
      <c r="A33" s="48">
        <v>44372</v>
      </c>
      <c r="B33" s="53"/>
      <c r="C33" s="26" t="s">
        <v>375</v>
      </c>
      <c r="D33" s="27"/>
      <c r="E33" s="51" t="s">
        <v>376</v>
      </c>
      <c r="F33" s="27" t="s">
        <v>54</v>
      </c>
      <c r="G33" s="49">
        <v>0.385416666666667</v>
      </c>
      <c r="H33" s="46" t="s">
        <v>368</v>
      </c>
      <c r="I33" s="45">
        <v>0.645833333333333</v>
      </c>
      <c r="J33" s="46" t="s">
        <v>368</v>
      </c>
      <c r="K33" s="27"/>
      <c r="L33" s="27"/>
      <c r="M33" s="27" t="s">
        <v>333</v>
      </c>
      <c r="N33" s="27"/>
    </row>
    <row r="34" s="20" customFormat="1" ht="16.5" hidden="1" spans="1:14">
      <c r="A34" s="48">
        <v>44373</v>
      </c>
      <c r="B34" s="53"/>
      <c r="C34" s="26" t="s">
        <v>375</v>
      </c>
      <c r="D34" s="27"/>
      <c r="E34" s="51" t="s">
        <v>376</v>
      </c>
      <c r="F34" s="27" t="s">
        <v>54</v>
      </c>
      <c r="G34" s="49">
        <v>0.420138888888889</v>
      </c>
      <c r="H34" s="46" t="s">
        <v>368</v>
      </c>
      <c r="I34" s="49">
        <v>0.715277777777778</v>
      </c>
      <c r="J34" s="46" t="s">
        <v>368</v>
      </c>
      <c r="K34" s="27"/>
      <c r="L34" s="27"/>
      <c r="M34" s="27" t="s">
        <v>333</v>
      </c>
      <c r="N34" s="27"/>
    </row>
    <row r="35" s="20" customFormat="1" ht="16.5" hidden="1" spans="1:14">
      <c r="A35" s="48">
        <v>44378</v>
      </c>
      <c r="B35" s="52"/>
      <c r="C35" s="26" t="s">
        <v>375</v>
      </c>
      <c r="D35" s="27"/>
      <c r="E35" s="51" t="s">
        <v>376</v>
      </c>
      <c r="F35" s="27" t="s">
        <v>54</v>
      </c>
      <c r="G35" s="49">
        <v>0.465277777777778</v>
      </c>
      <c r="H35" s="46" t="s">
        <v>368</v>
      </c>
      <c r="I35" s="49">
        <v>0.680555555555555</v>
      </c>
      <c r="J35" s="46" t="s">
        <v>368</v>
      </c>
      <c r="K35" s="27"/>
      <c r="L35" s="27"/>
      <c r="M35" s="27" t="s">
        <v>333</v>
      </c>
      <c r="N35" s="27"/>
    </row>
    <row r="36" s="20" customFormat="1" ht="16.5" hidden="1" spans="1:14">
      <c r="A36" s="48">
        <v>44382</v>
      </c>
      <c r="B36" s="52"/>
      <c r="C36" s="26" t="s">
        <v>375</v>
      </c>
      <c r="D36" s="27"/>
      <c r="E36" s="51" t="s">
        <v>376</v>
      </c>
      <c r="F36" s="27" t="s">
        <v>54</v>
      </c>
      <c r="G36" s="49">
        <v>0.451388888888889</v>
      </c>
      <c r="H36" s="46" t="s">
        <v>368</v>
      </c>
      <c r="I36" s="49">
        <v>0.732638888888889</v>
      </c>
      <c r="J36" s="46" t="s">
        <v>368</v>
      </c>
      <c r="K36" s="27"/>
      <c r="L36" s="27"/>
      <c r="M36" s="27" t="s">
        <v>333</v>
      </c>
      <c r="N36" s="27"/>
    </row>
    <row r="37" s="20" customFormat="1" ht="16.5" spans="1:14">
      <c r="A37" s="48"/>
      <c r="B37" s="54"/>
      <c r="C37" s="27"/>
      <c r="D37" s="27"/>
      <c r="E37" s="51"/>
      <c r="F37" s="27"/>
      <c r="G37" s="49"/>
      <c r="H37" s="46"/>
      <c r="I37" s="49"/>
      <c r="J37" s="46"/>
      <c r="K37" s="27"/>
      <c r="L37" s="27"/>
      <c r="M37" s="27" t="s">
        <v>333</v>
      </c>
      <c r="N37" s="27"/>
    </row>
    <row r="38" s="2" customFormat="1" ht="18.75" spans="1:14">
      <c r="A38" s="11" t="s">
        <v>379</v>
      </c>
      <c r="B38" s="12"/>
      <c r="C38" s="12"/>
      <c r="D38" s="13"/>
      <c r="E38" s="14"/>
      <c r="F38" s="55"/>
      <c r="G38" s="36"/>
      <c r="H38" s="55"/>
      <c r="I38" s="11" t="s">
        <v>359</v>
      </c>
      <c r="J38" s="12"/>
      <c r="K38" s="12"/>
      <c r="L38" s="12"/>
      <c r="M38" s="12"/>
      <c r="N38" s="19"/>
    </row>
    <row r="39" ht="53" customHeight="1" spans="1:14">
      <c r="A39" s="15" t="s">
        <v>380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</row>
  </sheetData>
  <mergeCells count="5">
    <mergeCell ref="A1:N1"/>
    <mergeCell ref="A38:D38"/>
    <mergeCell ref="E38:G38"/>
    <mergeCell ref="I38:K38"/>
    <mergeCell ref="A39:N39"/>
  </mergeCells>
  <dataValidations count="1">
    <dataValidation type="list" allowBlank="1" showInputMessage="1" showErrorMessage="1" sqref="N1 N3:N11 N12:N1048576">
      <formula1>"YES,NO"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zoomScale="125" zoomScaleNormal="125" workbookViewId="0">
      <selection activeCell="H19" sqref="H19"/>
    </sheetView>
  </sheetViews>
  <sheetFormatPr defaultColWidth="9" defaultRowHeight="14.25"/>
  <cols>
    <col min="1" max="1" width="10.625" customWidth="1"/>
    <col min="2" max="2" width="10" customWidth="1"/>
    <col min="3" max="3" width="12.125" style="21" customWidth="1"/>
    <col min="4" max="4" width="29.25" customWidth="1"/>
    <col min="5" max="5" width="12.125" customWidth="1"/>
    <col min="6" max="6" width="14.375" customWidth="1"/>
    <col min="7" max="7" width="13.75" customWidth="1"/>
    <col min="8" max="9" width="14" customWidth="1"/>
    <col min="10" max="10" width="11.5" customWidth="1"/>
  </cols>
  <sheetData>
    <row r="1" ht="29.25" spans="1:10">
      <c r="A1" s="3" t="s">
        <v>381</v>
      </c>
      <c r="B1" s="3"/>
      <c r="C1" s="22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319</v>
      </c>
      <c r="B2" s="5" t="s">
        <v>280</v>
      </c>
      <c r="C2" s="23" t="s">
        <v>276</v>
      </c>
      <c r="D2" s="5" t="s">
        <v>277</v>
      </c>
      <c r="E2" s="5" t="s">
        <v>278</v>
      </c>
      <c r="F2" s="5" t="s">
        <v>279</v>
      </c>
      <c r="G2" s="4" t="s">
        <v>382</v>
      </c>
      <c r="H2" s="4" t="s">
        <v>383</v>
      </c>
      <c r="I2" s="4" t="s">
        <v>384</v>
      </c>
      <c r="J2" s="4" t="s">
        <v>385</v>
      </c>
      <c r="K2" s="5" t="s">
        <v>325</v>
      </c>
      <c r="L2" s="5" t="s">
        <v>289</v>
      </c>
    </row>
    <row r="3" s="20" customFormat="1" ht="16.5" spans="1:12">
      <c r="A3" s="24" t="s">
        <v>327</v>
      </c>
      <c r="B3" s="24" t="s">
        <v>54</v>
      </c>
      <c r="C3" s="25" t="s">
        <v>291</v>
      </c>
      <c r="D3" s="26" t="s">
        <v>292</v>
      </c>
      <c r="E3" s="27" t="s">
        <v>123</v>
      </c>
      <c r="F3" s="28" t="s">
        <v>63</v>
      </c>
      <c r="G3" s="27" t="s">
        <v>386</v>
      </c>
      <c r="H3" s="27" t="s">
        <v>387</v>
      </c>
      <c r="I3" s="27"/>
      <c r="J3" s="27"/>
      <c r="K3" s="27" t="s">
        <v>333</v>
      </c>
      <c r="L3" s="27"/>
    </row>
    <row r="4" s="20" customFormat="1" ht="16.5" spans="1:12">
      <c r="A4" s="29"/>
      <c r="B4" s="29"/>
      <c r="C4" s="25" t="s">
        <v>298</v>
      </c>
      <c r="D4" s="26" t="s">
        <v>292</v>
      </c>
      <c r="E4" s="27" t="s">
        <v>297</v>
      </c>
      <c r="F4" s="28" t="s">
        <v>63</v>
      </c>
      <c r="G4" s="27" t="s">
        <v>386</v>
      </c>
      <c r="H4" s="27" t="s">
        <v>387</v>
      </c>
      <c r="I4" s="27"/>
      <c r="J4" s="27"/>
      <c r="K4" s="27" t="s">
        <v>333</v>
      </c>
      <c r="L4" s="27"/>
    </row>
    <row r="5" s="20" customFormat="1" ht="16.5" spans="1:12">
      <c r="A5" s="29"/>
      <c r="B5" s="29"/>
      <c r="C5" s="25" t="s">
        <v>300</v>
      </c>
      <c r="D5" s="26" t="s">
        <v>292</v>
      </c>
      <c r="E5" s="27" t="s">
        <v>301</v>
      </c>
      <c r="F5" s="28" t="s">
        <v>63</v>
      </c>
      <c r="G5" s="27" t="s">
        <v>386</v>
      </c>
      <c r="H5" s="27" t="s">
        <v>387</v>
      </c>
      <c r="I5" s="27"/>
      <c r="J5" s="27"/>
      <c r="K5" s="27" t="s">
        <v>333</v>
      </c>
      <c r="L5" s="27"/>
    </row>
    <row r="6" s="20" customFormat="1" ht="16.5" spans="1:12">
      <c r="A6" s="30"/>
      <c r="B6" s="30"/>
      <c r="C6" s="25" t="s">
        <v>303</v>
      </c>
      <c r="D6" s="26" t="s">
        <v>292</v>
      </c>
      <c r="E6" s="27" t="s">
        <v>301</v>
      </c>
      <c r="F6" s="28" t="s">
        <v>63</v>
      </c>
      <c r="G6" s="27" t="s">
        <v>386</v>
      </c>
      <c r="H6" s="27" t="s">
        <v>387</v>
      </c>
      <c r="I6" s="27"/>
      <c r="J6" s="27"/>
      <c r="K6" s="27" t="s">
        <v>333</v>
      </c>
      <c r="L6" s="27"/>
    </row>
    <row r="7" s="20" customFormat="1" ht="16.5" spans="1:12">
      <c r="A7" s="31"/>
      <c r="B7" s="32"/>
      <c r="C7" s="33"/>
      <c r="D7" s="32"/>
      <c r="E7" s="32"/>
      <c r="F7" s="28"/>
      <c r="G7" s="32"/>
      <c r="H7" s="32"/>
      <c r="I7" s="32"/>
      <c r="J7" s="32"/>
      <c r="K7" s="32"/>
      <c r="L7" s="32"/>
    </row>
    <row r="8" ht="16.5" spans="1:12">
      <c r="A8" s="31"/>
      <c r="B8" s="9"/>
      <c r="C8" s="34"/>
      <c r="D8" s="9"/>
      <c r="E8" s="9"/>
      <c r="F8" s="9"/>
      <c r="G8" s="9"/>
      <c r="H8" s="9"/>
      <c r="I8" s="9"/>
      <c r="J8" s="9"/>
      <c r="K8" s="9"/>
      <c r="L8" s="9"/>
    </row>
    <row r="9" spans="1:12">
      <c r="A9" s="9"/>
      <c r="B9" s="9"/>
      <c r="C9" s="34"/>
      <c r="D9" s="9"/>
      <c r="E9" s="9"/>
      <c r="F9" s="9"/>
      <c r="G9" s="9"/>
      <c r="H9" s="9"/>
      <c r="I9" s="9"/>
      <c r="J9" s="9"/>
      <c r="K9" s="9"/>
      <c r="L9" s="9"/>
    </row>
    <row r="10" spans="1:12">
      <c r="A10" s="9"/>
      <c r="B10" s="9"/>
      <c r="C10" s="34"/>
      <c r="D10" s="9"/>
      <c r="E10" s="9"/>
      <c r="F10" s="9"/>
      <c r="G10" s="9"/>
      <c r="H10" s="9"/>
      <c r="I10" s="9"/>
      <c r="J10" s="9"/>
      <c r="K10" s="9"/>
      <c r="L10" s="9"/>
    </row>
    <row r="11" s="2" customFormat="1" ht="18.75" spans="1:12">
      <c r="A11" s="11" t="s">
        <v>388</v>
      </c>
      <c r="B11" s="12"/>
      <c r="C11" s="35"/>
      <c r="D11" s="12"/>
      <c r="E11" s="13"/>
      <c r="F11" s="14"/>
      <c r="G11" s="36"/>
      <c r="H11" s="11" t="s">
        <v>359</v>
      </c>
      <c r="I11" s="12"/>
      <c r="J11" s="12"/>
      <c r="K11" s="12"/>
      <c r="L11" s="19"/>
    </row>
    <row r="12" ht="69" customHeight="1" spans="1:12">
      <c r="A12" s="15" t="s">
        <v>389</v>
      </c>
      <c r="B12" s="15"/>
      <c r="C12" s="37"/>
      <c r="D12" s="16"/>
      <c r="E12" s="16"/>
      <c r="F12" s="16"/>
      <c r="G12" s="16"/>
      <c r="H12" s="16"/>
      <c r="I12" s="16"/>
      <c r="J12" s="16"/>
      <c r="K12" s="16"/>
      <c r="L12" s="16"/>
    </row>
  </sheetData>
  <mergeCells count="7">
    <mergeCell ref="A1:J1"/>
    <mergeCell ref="A11:E11"/>
    <mergeCell ref="F11:G11"/>
    <mergeCell ref="H11:J11"/>
    <mergeCell ref="A12:L12"/>
    <mergeCell ref="A3:A6"/>
    <mergeCell ref="B3:B6"/>
  </mergeCells>
  <dataValidations count="1">
    <dataValidation type="list" allowBlank="1" showInputMessage="1" showErrorMessage="1" sqref="L3:L12">
      <formula1>"YES,NO"</formula1>
    </dataValidation>
  </dataValidation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zoomScale="125" zoomScaleNormal="125" workbookViewId="0">
      <selection activeCell="F22" sqref="F22"/>
    </sheetView>
  </sheetViews>
  <sheetFormatPr defaultColWidth="9" defaultRowHeight="14.2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9.25" spans="1:9">
      <c r="A1" s="3" t="s">
        <v>390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275</v>
      </c>
      <c r="B2" s="5" t="s">
        <v>280</v>
      </c>
      <c r="C2" s="5" t="s">
        <v>326</v>
      </c>
      <c r="D2" s="5" t="s">
        <v>278</v>
      </c>
      <c r="E2" s="5" t="s">
        <v>279</v>
      </c>
      <c r="F2" s="4" t="s">
        <v>391</v>
      </c>
      <c r="G2" s="4" t="s">
        <v>309</v>
      </c>
      <c r="H2" s="6" t="s">
        <v>310</v>
      </c>
      <c r="I2" s="17" t="s">
        <v>312</v>
      </c>
    </row>
    <row r="3" s="1" customFormat="1" ht="16.5" spans="1:9">
      <c r="A3" s="4"/>
      <c r="B3" s="7"/>
      <c r="C3" s="7"/>
      <c r="D3" s="7"/>
      <c r="E3" s="7"/>
      <c r="F3" s="4" t="s">
        <v>392</v>
      </c>
      <c r="G3" s="4" t="s">
        <v>313</v>
      </c>
      <c r="H3" s="8"/>
      <c r="I3" s="18"/>
    </row>
    <row r="4" spans="1:9">
      <c r="A4" s="9"/>
      <c r="B4" s="9"/>
      <c r="C4" s="10"/>
      <c r="D4" s="10"/>
      <c r="E4" s="10"/>
      <c r="F4" s="10"/>
      <c r="G4" s="10"/>
      <c r="H4" s="10"/>
      <c r="I4" s="10"/>
    </row>
    <row r="5" spans="1:9">
      <c r="A5" s="9"/>
      <c r="B5" s="9"/>
      <c r="C5" s="10"/>
      <c r="D5" s="10"/>
      <c r="E5" s="10"/>
      <c r="F5" s="10"/>
      <c r="G5" s="10"/>
      <c r="H5" s="10"/>
      <c r="I5" s="10"/>
    </row>
    <row r="6" spans="1:9">
      <c r="A6" s="9"/>
      <c r="B6" s="9"/>
      <c r="C6" s="10"/>
      <c r="D6" s="10"/>
      <c r="E6" s="10"/>
      <c r="F6" s="10"/>
      <c r="G6" s="10"/>
      <c r="H6" s="10"/>
      <c r="I6" s="10"/>
    </row>
    <row r="7" spans="1:9">
      <c r="A7" s="9"/>
      <c r="B7" s="9"/>
      <c r="C7" s="10"/>
      <c r="D7" s="10"/>
      <c r="E7" s="10"/>
      <c r="F7" s="10"/>
      <c r="G7" s="10"/>
      <c r="H7" s="10"/>
      <c r="I7" s="10"/>
    </row>
    <row r="8" spans="1:9">
      <c r="A8" s="9"/>
      <c r="B8" s="9"/>
      <c r="C8" s="9"/>
      <c r="D8" s="9"/>
      <c r="E8" s="9"/>
      <c r="F8" s="9"/>
      <c r="G8" s="9"/>
      <c r="H8" s="9"/>
      <c r="I8" s="9"/>
    </row>
    <row r="9" spans="1:9">
      <c r="A9" s="9"/>
      <c r="B9" s="9"/>
      <c r="C9" s="9"/>
      <c r="D9" s="9"/>
      <c r="E9" s="9"/>
      <c r="F9" s="9"/>
      <c r="G9" s="9"/>
      <c r="H9" s="9"/>
      <c r="I9" s="9"/>
    </row>
    <row r="10" spans="1:9">
      <c r="A10" s="9"/>
      <c r="B10" s="9"/>
      <c r="C10" s="9"/>
      <c r="D10" s="9"/>
      <c r="E10" s="9"/>
      <c r="F10" s="9"/>
      <c r="G10" s="9"/>
      <c r="H10" s="9"/>
      <c r="I10" s="9"/>
    </row>
    <row r="11" spans="1:9">
      <c r="A11" s="9"/>
      <c r="B11" s="9"/>
      <c r="C11" s="9"/>
      <c r="D11" s="9"/>
      <c r="E11" s="9"/>
      <c r="F11" s="9"/>
      <c r="G11" s="9"/>
      <c r="H11" s="9"/>
      <c r="I11" s="9"/>
    </row>
    <row r="12" s="2" customFormat="1" ht="18.75" spans="1:9">
      <c r="A12" s="11" t="s">
        <v>393</v>
      </c>
      <c r="B12" s="12"/>
      <c r="C12" s="12"/>
      <c r="D12" s="13"/>
      <c r="E12" s="14"/>
      <c r="F12" s="11" t="s">
        <v>394</v>
      </c>
      <c r="G12" s="12"/>
      <c r="H12" s="13"/>
      <c r="I12" s="19"/>
    </row>
    <row r="13" ht="16.5" spans="1:9">
      <c r="A13" s="15" t="s">
        <v>395</v>
      </c>
      <c r="B13" s="15"/>
      <c r="C13" s="16"/>
      <c r="D13" s="16"/>
      <c r="E13" s="16"/>
      <c r="F13" s="16"/>
      <c r="G13" s="16"/>
      <c r="H13" s="16"/>
      <c r="I13" s="16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dataValidations count="1">
    <dataValidation type="list" allowBlank="1" showInputMessage="1" showErrorMessage="1" sqref="I$1:I$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workbookViewId="0">
      <selection activeCell="A10" sqref="$A10:$XFD10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5"/>
    <row r="2" ht="41.1" customHeight="1" spans="2:9">
      <c r="B2" s="424" t="s">
        <v>35</v>
      </c>
      <c r="C2" s="425"/>
      <c r="D2" s="425"/>
      <c r="E2" s="425"/>
      <c r="F2" s="425"/>
      <c r="G2" s="425"/>
      <c r="H2" s="425"/>
      <c r="I2" s="439"/>
    </row>
    <row r="3" ht="27.95" customHeight="1" spans="2:9">
      <c r="B3" s="426"/>
      <c r="C3" s="427"/>
      <c r="D3" s="428" t="s">
        <v>36</v>
      </c>
      <c r="E3" s="429"/>
      <c r="F3" s="430" t="s">
        <v>37</v>
      </c>
      <c r="G3" s="431"/>
      <c r="H3" s="428" t="s">
        <v>38</v>
      </c>
      <c r="I3" s="440"/>
    </row>
    <row r="4" ht="27.95" customHeight="1" spans="2:9">
      <c r="B4" s="426" t="s">
        <v>39</v>
      </c>
      <c r="C4" s="427" t="s">
        <v>40</v>
      </c>
      <c r="D4" s="427" t="s">
        <v>41</v>
      </c>
      <c r="E4" s="427" t="s">
        <v>42</v>
      </c>
      <c r="F4" s="432" t="s">
        <v>41</v>
      </c>
      <c r="G4" s="432" t="s">
        <v>42</v>
      </c>
      <c r="H4" s="427" t="s">
        <v>41</v>
      </c>
      <c r="I4" s="441" t="s">
        <v>42</v>
      </c>
    </row>
    <row r="5" ht="27.95" customHeight="1" spans="2:9">
      <c r="B5" s="433" t="s">
        <v>43</v>
      </c>
      <c r="C5" s="9">
        <v>13</v>
      </c>
      <c r="D5" s="9">
        <v>0</v>
      </c>
      <c r="E5" s="9">
        <v>1</v>
      </c>
      <c r="F5" s="434">
        <v>0</v>
      </c>
      <c r="G5" s="434">
        <v>1</v>
      </c>
      <c r="H5" s="9">
        <v>1</v>
      </c>
      <c r="I5" s="442">
        <v>2</v>
      </c>
    </row>
    <row r="6" ht="27.95" customHeight="1" spans="2:9">
      <c r="B6" s="433" t="s">
        <v>44</v>
      </c>
      <c r="C6" s="9">
        <v>20</v>
      </c>
      <c r="D6" s="9">
        <v>0</v>
      </c>
      <c r="E6" s="9">
        <v>1</v>
      </c>
      <c r="F6" s="434">
        <v>1</v>
      </c>
      <c r="G6" s="434">
        <v>2</v>
      </c>
      <c r="H6" s="9">
        <v>2</v>
      </c>
      <c r="I6" s="442">
        <v>3</v>
      </c>
    </row>
    <row r="7" ht="27.95" customHeight="1" spans="2:9">
      <c r="B7" s="433" t="s">
        <v>45</v>
      </c>
      <c r="C7" s="9">
        <v>32</v>
      </c>
      <c r="D7" s="9">
        <v>0</v>
      </c>
      <c r="E7" s="9">
        <v>1</v>
      </c>
      <c r="F7" s="434">
        <v>2</v>
      </c>
      <c r="G7" s="434">
        <v>3</v>
      </c>
      <c r="H7" s="9">
        <v>3</v>
      </c>
      <c r="I7" s="442">
        <v>4</v>
      </c>
    </row>
    <row r="8" ht="27.95" customHeight="1" spans="2:9">
      <c r="B8" s="433" t="s">
        <v>46</v>
      </c>
      <c r="C8" s="9">
        <v>50</v>
      </c>
      <c r="D8" s="9">
        <v>1</v>
      </c>
      <c r="E8" s="9">
        <v>2</v>
      </c>
      <c r="F8" s="434">
        <v>3</v>
      </c>
      <c r="G8" s="434">
        <v>4</v>
      </c>
      <c r="H8" s="9">
        <v>5</v>
      </c>
      <c r="I8" s="442">
        <v>6</v>
      </c>
    </row>
    <row r="9" ht="27.95" customHeight="1" spans="2:9">
      <c r="B9" s="433" t="s">
        <v>47</v>
      </c>
      <c r="C9" s="9">
        <v>80</v>
      </c>
      <c r="D9" s="9">
        <v>2</v>
      </c>
      <c r="E9" s="9">
        <v>3</v>
      </c>
      <c r="F9" s="434">
        <v>5</v>
      </c>
      <c r="G9" s="434">
        <v>6</v>
      </c>
      <c r="H9" s="9">
        <v>7</v>
      </c>
      <c r="I9" s="442">
        <v>8</v>
      </c>
    </row>
    <row r="10" ht="27.95" customHeight="1" spans="2:9">
      <c r="B10" s="433" t="s">
        <v>48</v>
      </c>
      <c r="C10" s="9">
        <v>125</v>
      </c>
      <c r="D10" s="9">
        <v>3</v>
      </c>
      <c r="E10" s="9">
        <v>4</v>
      </c>
      <c r="F10" s="434">
        <v>7</v>
      </c>
      <c r="G10" s="434">
        <v>8</v>
      </c>
      <c r="H10" s="9">
        <v>10</v>
      </c>
      <c r="I10" s="442">
        <v>11</v>
      </c>
    </row>
    <row r="11" ht="27.95" customHeight="1" spans="2:9">
      <c r="B11" s="433" t="s">
        <v>49</v>
      </c>
      <c r="C11" s="9">
        <v>200</v>
      </c>
      <c r="D11" s="9">
        <v>5</v>
      </c>
      <c r="E11" s="9">
        <v>6</v>
      </c>
      <c r="F11" s="434">
        <v>10</v>
      </c>
      <c r="G11" s="434">
        <v>11</v>
      </c>
      <c r="H11" s="9">
        <v>14</v>
      </c>
      <c r="I11" s="442">
        <v>15</v>
      </c>
    </row>
    <row r="12" ht="27.95" customHeight="1" spans="2:9">
      <c r="B12" s="435" t="s">
        <v>50</v>
      </c>
      <c r="C12" s="436">
        <v>315</v>
      </c>
      <c r="D12" s="436">
        <v>7</v>
      </c>
      <c r="E12" s="436">
        <v>8</v>
      </c>
      <c r="F12" s="437">
        <v>14</v>
      </c>
      <c r="G12" s="437">
        <v>15</v>
      </c>
      <c r="H12" s="436">
        <v>21</v>
      </c>
      <c r="I12" s="443">
        <v>22</v>
      </c>
    </row>
    <row r="14" spans="2:4">
      <c r="B14" s="438" t="s">
        <v>51</v>
      </c>
      <c r="C14" s="438"/>
      <c r="D14" s="438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9"/>
  <sheetViews>
    <sheetView workbookViewId="0">
      <selection activeCell="L24" sqref="L24"/>
    </sheetView>
  </sheetViews>
  <sheetFormatPr defaultColWidth="10.375" defaultRowHeight="16.5" customHeight="1"/>
  <cols>
    <col min="1" max="1" width="11.125" style="240" customWidth="1"/>
    <col min="2" max="6" width="10.375" style="240"/>
    <col min="7" max="7" width="11.75" style="240" customWidth="1"/>
    <col min="8" max="9" width="10.375" style="240"/>
    <col min="10" max="10" width="8.875" style="240" customWidth="1"/>
    <col min="11" max="11" width="12" style="240" customWidth="1"/>
    <col min="12" max="16384" width="10.375" style="240"/>
  </cols>
  <sheetData>
    <row r="1" ht="21" spans="1:11">
      <c r="A1" s="352" t="s">
        <v>52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</row>
    <row r="2" ht="15" spans="1:11">
      <c r="A2" s="242" t="s">
        <v>53</v>
      </c>
      <c r="B2" s="243" t="s">
        <v>54</v>
      </c>
      <c r="C2" s="243"/>
      <c r="D2" s="244" t="s">
        <v>55</v>
      </c>
      <c r="E2" s="244"/>
      <c r="F2" s="243" t="s">
        <v>56</v>
      </c>
      <c r="G2" s="243"/>
      <c r="H2" s="245" t="s">
        <v>57</v>
      </c>
      <c r="I2" s="324" t="s">
        <v>58</v>
      </c>
      <c r="J2" s="324"/>
      <c r="K2" s="325"/>
    </row>
    <row r="3" ht="14.25" spans="1:11">
      <c r="A3" s="246" t="s">
        <v>59</v>
      </c>
      <c r="B3" s="247"/>
      <c r="C3" s="248"/>
      <c r="D3" s="249" t="s">
        <v>60</v>
      </c>
      <c r="E3" s="250"/>
      <c r="F3" s="250"/>
      <c r="G3" s="251"/>
      <c r="H3" s="353" t="s">
        <v>61</v>
      </c>
      <c r="I3" s="400"/>
      <c r="J3" s="400"/>
      <c r="K3" s="401"/>
    </row>
    <row r="4" ht="14.25" spans="1:11">
      <c r="A4" s="252" t="s">
        <v>62</v>
      </c>
      <c r="B4" s="253" t="s">
        <v>63</v>
      </c>
      <c r="C4" s="254"/>
      <c r="D4" s="252" t="s">
        <v>64</v>
      </c>
      <c r="E4" s="255"/>
      <c r="F4" s="256" t="s">
        <v>65</v>
      </c>
      <c r="G4" s="257"/>
      <c r="H4" s="297" t="s">
        <v>66</v>
      </c>
      <c r="I4" s="402"/>
      <c r="J4" s="298" t="s">
        <v>67</v>
      </c>
      <c r="K4" s="338" t="s">
        <v>68</v>
      </c>
    </row>
    <row r="5" ht="14.25" spans="1:11">
      <c r="A5" s="258" t="s">
        <v>69</v>
      </c>
      <c r="B5" s="253" t="s">
        <v>70</v>
      </c>
      <c r="C5" s="254"/>
      <c r="D5" s="252" t="s">
        <v>71</v>
      </c>
      <c r="E5" s="255"/>
      <c r="F5" s="256" t="s">
        <v>72</v>
      </c>
      <c r="G5" s="257"/>
      <c r="H5" s="297" t="s">
        <v>73</v>
      </c>
      <c r="I5" s="402"/>
      <c r="J5" s="298" t="s">
        <v>67</v>
      </c>
      <c r="K5" s="338" t="s">
        <v>68</v>
      </c>
    </row>
    <row r="6" ht="14.25" spans="1:11">
      <c r="A6" s="252" t="s">
        <v>74</v>
      </c>
      <c r="B6" s="259">
        <v>1</v>
      </c>
      <c r="C6" s="260">
        <v>1</v>
      </c>
      <c r="D6" s="258" t="s">
        <v>75</v>
      </c>
      <c r="E6" s="261"/>
      <c r="F6" s="262" t="s">
        <v>76</v>
      </c>
      <c r="G6" s="263"/>
      <c r="H6" s="297" t="s">
        <v>77</v>
      </c>
      <c r="I6" s="402"/>
      <c r="J6" s="298" t="s">
        <v>67</v>
      </c>
      <c r="K6" s="338" t="s">
        <v>68</v>
      </c>
    </row>
    <row r="7" ht="14.25" spans="1:11">
      <c r="A7" s="252" t="s">
        <v>78</v>
      </c>
      <c r="B7" s="265">
        <v>91</v>
      </c>
      <c r="C7" s="266"/>
      <c r="D7" s="258" t="s">
        <v>79</v>
      </c>
      <c r="E7" s="267"/>
      <c r="F7" s="262" t="s">
        <v>80</v>
      </c>
      <c r="G7" s="263"/>
      <c r="H7" s="297" t="s">
        <v>81</v>
      </c>
      <c r="I7" s="402"/>
      <c r="J7" s="298" t="s">
        <v>67</v>
      </c>
      <c r="K7" s="338" t="s">
        <v>68</v>
      </c>
    </row>
    <row r="8" ht="15" spans="1:11">
      <c r="A8" s="269" t="s">
        <v>82</v>
      </c>
      <c r="B8" s="270"/>
      <c r="C8" s="271"/>
      <c r="D8" s="272" t="s">
        <v>83</v>
      </c>
      <c r="E8" s="273"/>
      <c r="F8" s="274" t="s">
        <v>80</v>
      </c>
      <c r="G8" s="275"/>
      <c r="H8" s="354" t="s">
        <v>84</v>
      </c>
      <c r="I8" s="403"/>
      <c r="J8" s="404" t="s">
        <v>67</v>
      </c>
      <c r="K8" s="405" t="s">
        <v>68</v>
      </c>
    </row>
    <row r="9" ht="15" spans="1:11">
      <c r="A9" s="355" t="s">
        <v>85</v>
      </c>
      <c r="B9" s="356"/>
      <c r="C9" s="356"/>
      <c r="D9" s="356"/>
      <c r="E9" s="356"/>
      <c r="F9" s="356"/>
      <c r="G9" s="356"/>
      <c r="H9" s="356"/>
      <c r="I9" s="356"/>
      <c r="J9" s="356"/>
      <c r="K9" s="406"/>
    </row>
    <row r="10" ht="15" spans="1:11">
      <c r="A10" s="357" t="s">
        <v>86</v>
      </c>
      <c r="B10" s="358"/>
      <c r="C10" s="358"/>
      <c r="D10" s="358"/>
      <c r="E10" s="358"/>
      <c r="F10" s="358"/>
      <c r="G10" s="358"/>
      <c r="H10" s="358"/>
      <c r="I10" s="358"/>
      <c r="J10" s="358"/>
      <c r="K10" s="407"/>
    </row>
    <row r="11" ht="14.25" spans="1:11">
      <c r="A11" s="359" t="s">
        <v>87</v>
      </c>
      <c r="B11" s="360" t="s">
        <v>88</v>
      </c>
      <c r="C11" s="361" t="s">
        <v>89</v>
      </c>
      <c r="D11" s="362"/>
      <c r="E11" s="363" t="s">
        <v>90</v>
      </c>
      <c r="F11" s="360" t="s">
        <v>88</v>
      </c>
      <c r="G11" s="361" t="s">
        <v>89</v>
      </c>
      <c r="H11" s="361" t="s">
        <v>91</v>
      </c>
      <c r="I11" s="363" t="s">
        <v>92</v>
      </c>
      <c r="J11" s="360" t="s">
        <v>88</v>
      </c>
      <c r="K11" s="408" t="s">
        <v>89</v>
      </c>
    </row>
    <row r="12" ht="14.25" spans="1:11">
      <c r="A12" s="258" t="s">
        <v>93</v>
      </c>
      <c r="B12" s="282" t="s">
        <v>88</v>
      </c>
      <c r="C12" s="253" t="s">
        <v>89</v>
      </c>
      <c r="D12" s="267"/>
      <c r="E12" s="261" t="s">
        <v>94</v>
      </c>
      <c r="F12" s="282" t="s">
        <v>88</v>
      </c>
      <c r="G12" s="253" t="s">
        <v>89</v>
      </c>
      <c r="H12" s="253" t="s">
        <v>91</v>
      </c>
      <c r="I12" s="261" t="s">
        <v>95</v>
      </c>
      <c r="J12" s="282" t="s">
        <v>88</v>
      </c>
      <c r="K12" s="254" t="s">
        <v>89</v>
      </c>
    </row>
    <row r="13" ht="14.25" spans="1:11">
      <c r="A13" s="258" t="s">
        <v>96</v>
      </c>
      <c r="B13" s="282" t="s">
        <v>88</v>
      </c>
      <c r="C13" s="253" t="s">
        <v>89</v>
      </c>
      <c r="D13" s="267"/>
      <c r="E13" s="261" t="s">
        <v>97</v>
      </c>
      <c r="F13" s="253" t="s">
        <v>98</v>
      </c>
      <c r="G13" s="253" t="s">
        <v>99</v>
      </c>
      <c r="H13" s="253" t="s">
        <v>91</v>
      </c>
      <c r="I13" s="261" t="s">
        <v>100</v>
      </c>
      <c r="J13" s="282" t="s">
        <v>88</v>
      </c>
      <c r="K13" s="254" t="s">
        <v>89</v>
      </c>
    </row>
    <row r="14" ht="15" spans="1:11">
      <c r="A14" s="272" t="s">
        <v>101</v>
      </c>
      <c r="B14" s="273"/>
      <c r="C14" s="273"/>
      <c r="D14" s="273"/>
      <c r="E14" s="273"/>
      <c r="F14" s="273"/>
      <c r="G14" s="273"/>
      <c r="H14" s="273"/>
      <c r="I14" s="273"/>
      <c r="J14" s="273"/>
      <c r="K14" s="327"/>
    </row>
    <row r="15" ht="15" spans="1:11">
      <c r="A15" s="357" t="s">
        <v>102</v>
      </c>
      <c r="B15" s="358"/>
      <c r="C15" s="358"/>
      <c r="D15" s="358"/>
      <c r="E15" s="358"/>
      <c r="F15" s="358"/>
      <c r="G15" s="358"/>
      <c r="H15" s="358"/>
      <c r="I15" s="358"/>
      <c r="J15" s="358"/>
      <c r="K15" s="407"/>
    </row>
    <row r="16" ht="14.25" spans="1:11">
      <c r="A16" s="364" t="s">
        <v>103</v>
      </c>
      <c r="B16" s="361" t="s">
        <v>98</v>
      </c>
      <c r="C16" s="361" t="s">
        <v>99</v>
      </c>
      <c r="D16" s="365"/>
      <c r="E16" s="366" t="s">
        <v>104</v>
      </c>
      <c r="F16" s="361" t="s">
        <v>98</v>
      </c>
      <c r="G16" s="361" t="s">
        <v>99</v>
      </c>
      <c r="H16" s="367"/>
      <c r="I16" s="366" t="s">
        <v>105</v>
      </c>
      <c r="J16" s="361" t="s">
        <v>98</v>
      </c>
      <c r="K16" s="408" t="s">
        <v>99</v>
      </c>
    </row>
    <row r="17" customHeight="1" spans="1:22">
      <c r="A17" s="264" t="s">
        <v>106</v>
      </c>
      <c r="B17" s="253" t="s">
        <v>98</v>
      </c>
      <c r="C17" s="253" t="s">
        <v>99</v>
      </c>
      <c r="D17" s="368"/>
      <c r="E17" s="301" t="s">
        <v>107</v>
      </c>
      <c r="F17" s="253" t="s">
        <v>98</v>
      </c>
      <c r="G17" s="253" t="s">
        <v>99</v>
      </c>
      <c r="H17" s="369"/>
      <c r="I17" s="301" t="s">
        <v>108</v>
      </c>
      <c r="J17" s="253" t="s">
        <v>98</v>
      </c>
      <c r="K17" s="254" t="s">
        <v>99</v>
      </c>
      <c r="L17" s="409"/>
      <c r="M17" s="409"/>
      <c r="N17" s="409"/>
      <c r="O17" s="409"/>
      <c r="P17" s="409"/>
      <c r="Q17" s="409"/>
      <c r="R17" s="409"/>
      <c r="S17" s="409"/>
      <c r="T17" s="409"/>
      <c r="U17" s="409"/>
      <c r="V17" s="409"/>
    </row>
    <row r="18" ht="18" customHeight="1" spans="1:11">
      <c r="A18" s="370" t="s">
        <v>109</v>
      </c>
      <c r="B18" s="371"/>
      <c r="C18" s="371"/>
      <c r="D18" s="371"/>
      <c r="E18" s="371"/>
      <c r="F18" s="371"/>
      <c r="G18" s="371"/>
      <c r="H18" s="371"/>
      <c r="I18" s="371"/>
      <c r="J18" s="371"/>
      <c r="K18" s="410"/>
    </row>
    <row r="19" s="351" customFormat="1" ht="18" customHeight="1" spans="1:11">
      <c r="A19" s="357" t="s">
        <v>110</v>
      </c>
      <c r="B19" s="358"/>
      <c r="C19" s="358"/>
      <c r="D19" s="358"/>
      <c r="E19" s="358"/>
      <c r="F19" s="358"/>
      <c r="G19" s="358"/>
      <c r="H19" s="358"/>
      <c r="I19" s="358"/>
      <c r="J19" s="358"/>
      <c r="K19" s="407"/>
    </row>
    <row r="20" customHeight="1" spans="1:11">
      <c r="A20" s="372" t="s">
        <v>111</v>
      </c>
      <c r="B20" s="373"/>
      <c r="C20" s="373"/>
      <c r="D20" s="373"/>
      <c r="E20" s="373"/>
      <c r="F20" s="373"/>
      <c r="G20" s="373"/>
      <c r="H20" s="373"/>
      <c r="I20" s="373"/>
      <c r="J20" s="373"/>
      <c r="K20" s="411"/>
    </row>
    <row r="21" ht="21.75" customHeight="1" spans="1:11">
      <c r="A21" s="374" t="s">
        <v>112</v>
      </c>
      <c r="B21" s="301" t="s">
        <v>113</v>
      </c>
      <c r="C21" s="301" t="s">
        <v>114</v>
      </c>
      <c r="D21" s="301" t="s">
        <v>115</v>
      </c>
      <c r="E21" s="301" t="s">
        <v>116</v>
      </c>
      <c r="F21" s="301" t="s">
        <v>117</v>
      </c>
      <c r="G21" s="301" t="s">
        <v>118</v>
      </c>
      <c r="H21" s="301" t="s">
        <v>119</v>
      </c>
      <c r="I21" s="301" t="s">
        <v>120</v>
      </c>
      <c r="J21" s="301" t="s">
        <v>121</v>
      </c>
      <c r="K21" s="340" t="s">
        <v>122</v>
      </c>
    </row>
    <row r="22" customHeight="1" spans="1:11">
      <c r="A22" s="268" t="s">
        <v>123</v>
      </c>
      <c r="B22" s="375"/>
      <c r="C22" s="375"/>
      <c r="D22" s="375">
        <v>1</v>
      </c>
      <c r="E22" s="375">
        <v>1</v>
      </c>
      <c r="F22" s="375">
        <v>1</v>
      </c>
      <c r="G22" s="375">
        <v>1</v>
      </c>
      <c r="H22" s="375">
        <v>1</v>
      </c>
      <c r="I22" s="375">
        <v>1</v>
      </c>
      <c r="J22" s="375"/>
      <c r="K22" s="412" t="s">
        <v>124</v>
      </c>
    </row>
    <row r="23" customHeight="1" spans="1:11">
      <c r="A23" s="268"/>
      <c r="B23" s="375"/>
      <c r="C23" s="375"/>
      <c r="D23" s="375"/>
      <c r="E23" s="375"/>
      <c r="F23" s="375"/>
      <c r="G23" s="375"/>
      <c r="H23" s="375"/>
      <c r="I23" s="375"/>
      <c r="J23" s="375"/>
      <c r="K23" s="412"/>
    </row>
    <row r="24" customHeight="1" spans="1:11">
      <c r="A24" s="268"/>
      <c r="B24" s="375"/>
      <c r="C24" s="375"/>
      <c r="D24" s="375"/>
      <c r="E24" s="375"/>
      <c r="F24" s="375"/>
      <c r="G24" s="375"/>
      <c r="H24" s="375"/>
      <c r="I24" s="375"/>
      <c r="J24" s="375"/>
      <c r="K24" s="412"/>
    </row>
    <row r="25" customHeight="1" spans="1:11">
      <c r="A25" s="268"/>
      <c r="B25" s="375"/>
      <c r="C25" s="375"/>
      <c r="D25" s="375"/>
      <c r="E25" s="375"/>
      <c r="F25" s="375"/>
      <c r="G25" s="375"/>
      <c r="H25" s="375"/>
      <c r="I25" s="375"/>
      <c r="J25" s="375"/>
      <c r="K25" s="413"/>
    </row>
    <row r="26" customHeight="1" spans="1:11">
      <c r="A26" s="268"/>
      <c r="B26" s="375"/>
      <c r="C26" s="375"/>
      <c r="D26" s="375"/>
      <c r="E26" s="375"/>
      <c r="F26" s="375"/>
      <c r="G26" s="375"/>
      <c r="H26" s="375"/>
      <c r="I26" s="375"/>
      <c r="J26" s="375"/>
      <c r="K26" s="413"/>
    </row>
    <row r="27" ht="18" customHeight="1" spans="1:11">
      <c r="A27" s="376" t="s">
        <v>125</v>
      </c>
      <c r="B27" s="377"/>
      <c r="C27" s="377"/>
      <c r="D27" s="377"/>
      <c r="E27" s="377"/>
      <c r="F27" s="377"/>
      <c r="G27" s="377"/>
      <c r="H27" s="377"/>
      <c r="I27" s="377"/>
      <c r="J27" s="377"/>
      <c r="K27" s="414"/>
    </row>
    <row r="28" ht="18.75" customHeight="1" spans="1:11">
      <c r="A28" s="378" t="s">
        <v>126</v>
      </c>
      <c r="B28" s="379"/>
      <c r="C28" s="379"/>
      <c r="D28" s="379"/>
      <c r="E28" s="379"/>
      <c r="F28" s="379"/>
      <c r="G28" s="379"/>
      <c r="H28" s="379"/>
      <c r="I28" s="379"/>
      <c r="J28" s="379"/>
      <c r="K28" s="415"/>
    </row>
    <row r="29" ht="18.75" customHeight="1" spans="1:11">
      <c r="A29" s="380"/>
      <c r="B29" s="381"/>
      <c r="C29" s="381"/>
      <c r="D29" s="381"/>
      <c r="E29" s="381"/>
      <c r="F29" s="381"/>
      <c r="G29" s="381"/>
      <c r="H29" s="381"/>
      <c r="I29" s="381"/>
      <c r="J29" s="381"/>
      <c r="K29" s="416"/>
    </row>
    <row r="30" ht="18" customHeight="1" spans="1:11">
      <c r="A30" s="376" t="s">
        <v>127</v>
      </c>
      <c r="B30" s="377"/>
      <c r="C30" s="377"/>
      <c r="D30" s="377"/>
      <c r="E30" s="377"/>
      <c r="F30" s="377"/>
      <c r="G30" s="377"/>
      <c r="H30" s="377"/>
      <c r="I30" s="377"/>
      <c r="J30" s="377"/>
      <c r="K30" s="414"/>
    </row>
    <row r="31" ht="14.25" spans="1:11">
      <c r="A31" s="382" t="s">
        <v>128</v>
      </c>
      <c r="B31" s="383"/>
      <c r="C31" s="383"/>
      <c r="D31" s="383"/>
      <c r="E31" s="383"/>
      <c r="F31" s="383"/>
      <c r="G31" s="383"/>
      <c r="H31" s="383"/>
      <c r="I31" s="383"/>
      <c r="J31" s="383"/>
      <c r="K31" s="417"/>
    </row>
    <row r="32" ht="15" spans="1:11">
      <c r="A32" s="172" t="s">
        <v>129</v>
      </c>
      <c r="B32" s="174"/>
      <c r="C32" s="253" t="s">
        <v>67</v>
      </c>
      <c r="D32" s="253" t="s">
        <v>68</v>
      </c>
      <c r="E32" s="384" t="s">
        <v>130</v>
      </c>
      <c r="F32" s="385"/>
      <c r="G32" s="385"/>
      <c r="H32" s="385"/>
      <c r="I32" s="385"/>
      <c r="J32" s="385"/>
      <c r="K32" s="418"/>
    </row>
    <row r="33" ht="15" spans="1:11">
      <c r="A33" s="386" t="s">
        <v>131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6"/>
    </row>
    <row r="34" ht="14.25" spans="1:11">
      <c r="A34" s="387" t="s">
        <v>132</v>
      </c>
      <c r="B34" s="388"/>
      <c r="C34" s="388"/>
      <c r="D34" s="388"/>
      <c r="E34" s="388"/>
      <c r="F34" s="388"/>
      <c r="G34" s="388"/>
      <c r="H34" s="388"/>
      <c r="I34" s="388"/>
      <c r="J34" s="388"/>
      <c r="K34" s="419"/>
    </row>
    <row r="35" ht="14.25" spans="1:11">
      <c r="A35" s="308" t="s">
        <v>133</v>
      </c>
      <c r="B35" s="309"/>
      <c r="C35" s="309"/>
      <c r="D35" s="309"/>
      <c r="E35" s="309"/>
      <c r="F35" s="309"/>
      <c r="G35" s="309"/>
      <c r="H35" s="309"/>
      <c r="I35" s="309"/>
      <c r="J35" s="309"/>
      <c r="K35" s="343"/>
    </row>
    <row r="36" ht="14.25" spans="1:11">
      <c r="A36" s="308" t="s">
        <v>134</v>
      </c>
      <c r="B36" s="309"/>
      <c r="C36" s="309"/>
      <c r="D36" s="309"/>
      <c r="E36" s="309"/>
      <c r="F36" s="309"/>
      <c r="G36" s="309"/>
      <c r="H36" s="309"/>
      <c r="I36" s="309"/>
      <c r="J36" s="309"/>
      <c r="K36" s="343"/>
    </row>
    <row r="37" ht="14.25" spans="1:11">
      <c r="A37" s="308"/>
      <c r="B37" s="309"/>
      <c r="C37" s="309"/>
      <c r="D37" s="309"/>
      <c r="E37" s="309"/>
      <c r="F37" s="309"/>
      <c r="G37" s="309"/>
      <c r="H37" s="309"/>
      <c r="I37" s="309"/>
      <c r="J37" s="309"/>
      <c r="K37" s="343"/>
    </row>
    <row r="38" ht="14.25" spans="1:11">
      <c r="A38" s="308"/>
      <c r="B38" s="309"/>
      <c r="C38" s="309"/>
      <c r="D38" s="309"/>
      <c r="E38" s="309"/>
      <c r="F38" s="309"/>
      <c r="G38" s="309"/>
      <c r="H38" s="309"/>
      <c r="I38" s="309"/>
      <c r="J38" s="309"/>
      <c r="K38" s="343"/>
    </row>
    <row r="39" ht="15" spans="1:11">
      <c r="A39" s="303" t="s">
        <v>135</v>
      </c>
      <c r="B39" s="304"/>
      <c r="C39" s="304"/>
      <c r="D39" s="304"/>
      <c r="E39" s="304"/>
      <c r="F39" s="304"/>
      <c r="G39" s="304"/>
      <c r="H39" s="304"/>
      <c r="I39" s="304"/>
      <c r="J39" s="304"/>
      <c r="K39" s="341"/>
    </row>
    <row r="40" ht="15" spans="1:11">
      <c r="A40" s="357" t="s">
        <v>136</v>
      </c>
      <c r="B40" s="358"/>
      <c r="C40" s="358"/>
      <c r="D40" s="358"/>
      <c r="E40" s="358"/>
      <c r="F40" s="358"/>
      <c r="G40" s="358"/>
      <c r="H40" s="358"/>
      <c r="I40" s="358"/>
      <c r="J40" s="358"/>
      <c r="K40" s="407"/>
    </row>
    <row r="41" ht="14.25" spans="1:11">
      <c r="A41" s="364" t="s">
        <v>137</v>
      </c>
      <c r="B41" s="361" t="s">
        <v>98</v>
      </c>
      <c r="C41" s="361" t="s">
        <v>99</v>
      </c>
      <c r="D41" s="361" t="s">
        <v>91</v>
      </c>
      <c r="E41" s="366" t="s">
        <v>138</v>
      </c>
      <c r="F41" s="361" t="s">
        <v>98</v>
      </c>
      <c r="G41" s="361" t="s">
        <v>99</v>
      </c>
      <c r="H41" s="361" t="s">
        <v>91</v>
      </c>
      <c r="I41" s="366" t="s">
        <v>139</v>
      </c>
      <c r="J41" s="361" t="s">
        <v>98</v>
      </c>
      <c r="K41" s="408" t="s">
        <v>99</v>
      </c>
    </row>
    <row r="42" ht="14.25" spans="1:11">
      <c r="A42" s="264" t="s">
        <v>90</v>
      </c>
      <c r="B42" s="253" t="s">
        <v>98</v>
      </c>
      <c r="C42" s="253" t="s">
        <v>99</v>
      </c>
      <c r="D42" s="253" t="s">
        <v>91</v>
      </c>
      <c r="E42" s="301" t="s">
        <v>97</v>
      </c>
      <c r="F42" s="253" t="s">
        <v>98</v>
      </c>
      <c r="G42" s="253" t="s">
        <v>99</v>
      </c>
      <c r="H42" s="253" t="s">
        <v>91</v>
      </c>
      <c r="I42" s="301" t="s">
        <v>108</v>
      </c>
      <c r="J42" s="253" t="s">
        <v>98</v>
      </c>
      <c r="K42" s="254" t="s">
        <v>99</v>
      </c>
    </row>
    <row r="43" ht="15" spans="1:11">
      <c r="A43" s="272" t="s">
        <v>101</v>
      </c>
      <c r="B43" s="273"/>
      <c r="C43" s="273"/>
      <c r="D43" s="273"/>
      <c r="E43" s="273"/>
      <c r="F43" s="273"/>
      <c r="G43" s="273"/>
      <c r="H43" s="273"/>
      <c r="I43" s="273"/>
      <c r="J43" s="273"/>
      <c r="K43" s="327"/>
    </row>
    <row r="44" ht="15" spans="1:11">
      <c r="A44" s="386" t="s">
        <v>140</v>
      </c>
      <c r="B44" s="386"/>
      <c r="C44" s="386"/>
      <c r="D44" s="386"/>
      <c r="E44" s="386"/>
      <c r="F44" s="386"/>
      <c r="G44" s="386"/>
      <c r="H44" s="386"/>
      <c r="I44" s="386"/>
      <c r="J44" s="386"/>
      <c r="K44" s="386"/>
    </row>
    <row r="45" ht="15" spans="1:11">
      <c r="A45" s="387"/>
      <c r="B45" s="388"/>
      <c r="C45" s="388"/>
      <c r="D45" s="388"/>
      <c r="E45" s="388"/>
      <c r="F45" s="388"/>
      <c r="G45" s="388"/>
      <c r="H45" s="388"/>
      <c r="I45" s="388"/>
      <c r="J45" s="388"/>
      <c r="K45" s="419"/>
    </row>
    <row r="46" ht="15" spans="1:11">
      <c r="A46" s="389" t="s">
        <v>141</v>
      </c>
      <c r="B46" s="390" t="s">
        <v>142</v>
      </c>
      <c r="C46" s="390"/>
      <c r="D46" s="391" t="s">
        <v>143</v>
      </c>
      <c r="E46" s="392" t="s">
        <v>144</v>
      </c>
      <c r="F46" s="393" t="s">
        <v>145</v>
      </c>
      <c r="G46" s="394">
        <v>1.15</v>
      </c>
      <c r="H46" s="395" t="s">
        <v>146</v>
      </c>
      <c r="I46" s="420"/>
      <c r="J46" s="421" t="s">
        <v>147</v>
      </c>
      <c r="K46" s="422"/>
    </row>
    <row r="47" ht="15" spans="1:11">
      <c r="A47" s="386" t="s">
        <v>148</v>
      </c>
      <c r="B47" s="386"/>
      <c r="C47" s="386"/>
      <c r="D47" s="386"/>
      <c r="E47" s="386"/>
      <c r="F47" s="386"/>
      <c r="G47" s="386"/>
      <c r="H47" s="386"/>
      <c r="I47" s="386"/>
      <c r="J47" s="386"/>
      <c r="K47" s="386"/>
    </row>
    <row r="48" ht="15" spans="1:11">
      <c r="A48" s="396"/>
      <c r="B48" s="397"/>
      <c r="C48" s="397"/>
      <c r="D48" s="397"/>
      <c r="E48" s="397"/>
      <c r="F48" s="397"/>
      <c r="G48" s="397"/>
      <c r="H48" s="397"/>
      <c r="I48" s="397"/>
      <c r="J48" s="397"/>
      <c r="K48" s="423"/>
    </row>
    <row r="49" ht="15" spans="1:11">
      <c r="A49" s="389" t="s">
        <v>141</v>
      </c>
      <c r="B49" s="390" t="s">
        <v>142</v>
      </c>
      <c r="C49" s="390"/>
      <c r="D49" s="391" t="s">
        <v>143</v>
      </c>
      <c r="E49" s="398"/>
      <c r="F49" s="393" t="s">
        <v>149</v>
      </c>
      <c r="G49" s="399"/>
      <c r="H49" s="395" t="s">
        <v>146</v>
      </c>
      <c r="I49" s="420"/>
      <c r="J49" s="421"/>
      <c r="K49" s="422"/>
    </row>
  </sheetData>
  <mergeCells count="58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7:K27"/>
    <mergeCell ref="A28:K28"/>
    <mergeCell ref="A29:K29"/>
    <mergeCell ref="A30:K30"/>
    <mergeCell ref="A31:K31"/>
    <mergeCell ref="A32:B32"/>
    <mergeCell ref="E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3:K43"/>
    <mergeCell ref="A44:K44"/>
    <mergeCell ref="A45:K45"/>
    <mergeCell ref="B46:C46"/>
    <mergeCell ref="H46:I46"/>
    <mergeCell ref="J46:K46"/>
    <mergeCell ref="A47:K47"/>
    <mergeCell ref="A48:K48"/>
    <mergeCell ref="B49:C49"/>
    <mergeCell ref="H49:I49"/>
    <mergeCell ref="J49:K49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45</xdr:row>
                    <xdr:rowOff>0</xdr:rowOff>
                  </from>
                  <to>
                    <xdr:col>252</xdr:col>
                    <xdr:colOff>304800</xdr:colOff>
                    <xdr:row>45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45</xdr:row>
                    <xdr:rowOff>0</xdr:rowOff>
                  </from>
                  <to>
                    <xdr:col>252</xdr:col>
                    <xdr:colOff>390525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200025</xdr:colOff>
                    <xdr:row>40</xdr:row>
                    <xdr:rowOff>9525</xdr:rowOff>
                  </from>
                  <to>
                    <xdr:col>1</xdr:col>
                    <xdr:colOff>600075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200025</xdr:colOff>
                    <xdr:row>41</xdr:row>
                    <xdr:rowOff>0</xdr:rowOff>
                  </from>
                  <to>
                    <xdr:col>1</xdr:col>
                    <xdr:colOff>600075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200025</xdr:colOff>
                    <xdr:row>41</xdr:row>
                    <xdr:rowOff>0</xdr:rowOff>
                  </from>
                  <to>
                    <xdr:col>2</xdr:col>
                    <xdr:colOff>600075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200025</xdr:colOff>
                    <xdr:row>40</xdr:row>
                    <xdr:rowOff>0</xdr:rowOff>
                  </from>
                  <to>
                    <xdr:col>2</xdr:col>
                    <xdr:colOff>600075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238125</xdr:colOff>
                    <xdr:row>41</xdr:row>
                    <xdr:rowOff>0</xdr:rowOff>
                  </from>
                  <to>
                    <xdr:col>5</xdr:col>
                    <xdr:colOff>638175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228600</xdr:colOff>
                    <xdr:row>40</xdr:row>
                    <xdr:rowOff>0</xdr:rowOff>
                  </from>
                  <to>
                    <xdr:col>5</xdr:col>
                    <xdr:colOff>619125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180975</xdr:colOff>
                    <xdr:row>41</xdr:row>
                    <xdr:rowOff>0</xdr:rowOff>
                  </from>
                  <to>
                    <xdr:col>6</xdr:col>
                    <xdr:colOff>571500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180975</xdr:colOff>
                    <xdr:row>40</xdr:row>
                    <xdr:rowOff>0</xdr:rowOff>
                  </from>
                  <to>
                    <xdr:col>6</xdr:col>
                    <xdr:colOff>571500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200025</xdr:colOff>
                    <xdr:row>41</xdr:row>
                    <xdr:rowOff>0</xdr:rowOff>
                  </from>
                  <to>
                    <xdr:col>9</xdr:col>
                    <xdr:colOff>600075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219075</xdr:colOff>
                    <xdr:row>41</xdr:row>
                    <xdr:rowOff>0</xdr:rowOff>
                  </from>
                  <to>
                    <xdr:col>10</xdr:col>
                    <xdr:colOff>609600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190500</xdr:colOff>
                    <xdr:row>40</xdr:row>
                    <xdr:rowOff>0</xdr:rowOff>
                  </from>
                  <to>
                    <xdr:col>9</xdr:col>
                    <xdr:colOff>581025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219075</xdr:colOff>
                    <xdr:row>40</xdr:row>
                    <xdr:rowOff>0</xdr:rowOff>
                  </from>
                  <to>
                    <xdr:col>10</xdr:col>
                    <xdr:colOff>609600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581025</xdr:colOff>
                    <xdr:row>41</xdr:row>
                    <xdr:rowOff>0</xdr:rowOff>
                  </from>
                  <to>
                    <xdr:col>8</xdr:col>
                    <xdr:colOff>190500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581025</xdr:colOff>
                    <xdr:row>40</xdr:row>
                    <xdr:rowOff>0</xdr:rowOff>
                  </from>
                  <to>
                    <xdr:col>8</xdr:col>
                    <xdr:colOff>190500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581025</xdr:colOff>
                    <xdr:row>41</xdr:row>
                    <xdr:rowOff>0</xdr:rowOff>
                  </from>
                  <to>
                    <xdr:col>4</xdr:col>
                    <xdr:colOff>190500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581025</xdr:colOff>
                    <xdr:row>40</xdr:row>
                    <xdr:rowOff>0</xdr:rowOff>
                  </from>
                  <to>
                    <xdr:col>4</xdr:col>
                    <xdr:colOff>190500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581025</xdr:colOff>
                    <xdr:row>41</xdr:row>
                    <xdr:rowOff>0</xdr:rowOff>
                  </from>
                  <to>
                    <xdr:col>8</xdr:col>
                    <xdr:colOff>190500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200025</xdr:colOff>
                    <xdr:row>31</xdr:row>
                    <xdr:rowOff>0</xdr:rowOff>
                  </from>
                  <to>
                    <xdr:col>2</xdr:col>
                    <xdr:colOff>600075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200025</xdr:colOff>
                    <xdr:row>31</xdr:row>
                    <xdr:rowOff>0</xdr:rowOff>
                  </from>
                  <to>
                    <xdr:col>3</xdr:col>
                    <xdr:colOff>600075</xdr:colOff>
                    <xdr:row>32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7"/>
  <sheetViews>
    <sheetView zoomScale="80" zoomScaleNormal="80" workbookViewId="0">
      <selection activeCell="V21" sqref="V21"/>
    </sheetView>
  </sheetViews>
  <sheetFormatPr defaultColWidth="9" defaultRowHeight="26.1" customHeight="1"/>
  <cols>
    <col min="1" max="1" width="17.125" style="104" customWidth="1"/>
    <col min="2" max="7" width="9.375" style="104" customWidth="1"/>
    <col min="8" max="8" width="9.68333333333333" style="104" customWidth="1"/>
    <col min="9" max="9" width="1.86666666666667" style="104" customWidth="1"/>
    <col min="10" max="10" width="20.3083333333333" style="104" customWidth="1"/>
    <col min="11" max="11" width="19.0583333333333" style="105" customWidth="1"/>
    <col min="12" max="12" width="20" style="105" customWidth="1"/>
    <col min="13" max="13" width="17.9666666666667" style="105" customWidth="1"/>
    <col min="14" max="14" width="15.775" style="105" customWidth="1"/>
    <col min="15" max="15" width="16.4" style="105" customWidth="1"/>
    <col min="16" max="16" width="16.0916666666667" style="105" customWidth="1"/>
    <col min="17" max="17" width="16.375" style="105" customWidth="1"/>
    <col min="18" max="16384" width="9" style="104"/>
  </cols>
  <sheetData>
    <row r="1" ht="30" customHeight="1" spans="1:17">
      <c r="A1" s="106" t="s">
        <v>150</v>
      </c>
      <c r="B1" s="107"/>
      <c r="C1" s="107"/>
      <c r="D1" s="107"/>
      <c r="E1" s="107"/>
      <c r="F1" s="107"/>
      <c r="G1" s="107"/>
      <c r="H1" s="107"/>
      <c r="I1" s="107"/>
      <c r="J1" s="107"/>
      <c r="K1" s="137"/>
      <c r="L1" s="137"/>
      <c r="M1" s="137"/>
      <c r="N1" s="137"/>
      <c r="O1" s="137"/>
      <c r="P1" s="137"/>
      <c r="Q1" s="137"/>
    </row>
    <row r="2" ht="29.1" customHeight="1" spans="1:17">
      <c r="A2" s="108" t="s">
        <v>62</v>
      </c>
      <c r="B2" s="109" t="s">
        <v>63</v>
      </c>
      <c r="C2" s="109"/>
      <c r="D2" s="110" t="s">
        <v>69</v>
      </c>
      <c r="E2" s="109" t="s">
        <v>70</v>
      </c>
      <c r="F2" s="109"/>
      <c r="G2" s="109"/>
      <c r="H2" s="111"/>
      <c r="I2" s="111"/>
      <c r="J2" s="138" t="s">
        <v>57</v>
      </c>
      <c r="K2" s="139" t="s">
        <v>58</v>
      </c>
      <c r="L2" s="139"/>
      <c r="M2" s="139"/>
      <c r="N2" s="139"/>
      <c r="O2" s="140"/>
      <c r="P2" s="140"/>
      <c r="Q2" s="153"/>
    </row>
    <row r="3" ht="29.1" customHeight="1" spans="1:17">
      <c r="A3" s="112" t="s">
        <v>151</v>
      </c>
      <c r="B3" s="113" t="s">
        <v>152</v>
      </c>
      <c r="C3" s="114"/>
      <c r="D3" s="114"/>
      <c r="E3" s="114"/>
      <c r="F3" s="114"/>
      <c r="G3" s="114"/>
      <c r="H3" s="115"/>
      <c r="I3" s="130"/>
      <c r="J3" s="141" t="s">
        <v>153</v>
      </c>
      <c r="K3" s="142"/>
      <c r="L3" s="142"/>
      <c r="M3" s="142"/>
      <c r="N3" s="142"/>
      <c r="O3" s="143"/>
      <c r="P3" s="143"/>
      <c r="Q3" s="154"/>
    </row>
    <row r="4" ht="29.1" customHeight="1" spans="1:17">
      <c r="A4" s="116"/>
      <c r="B4" s="117" t="s">
        <v>115</v>
      </c>
      <c r="C4" s="117" t="s">
        <v>116</v>
      </c>
      <c r="D4" s="117" t="s">
        <v>117</v>
      </c>
      <c r="E4" s="117" t="s">
        <v>118</v>
      </c>
      <c r="F4" s="117" t="s">
        <v>119</v>
      </c>
      <c r="G4" s="117" t="s">
        <v>120</v>
      </c>
      <c r="H4" s="117" t="s">
        <v>121</v>
      </c>
      <c r="I4" s="130"/>
      <c r="J4" s="144"/>
      <c r="K4" s="145" t="s">
        <v>115</v>
      </c>
      <c r="L4" s="145" t="s">
        <v>116</v>
      </c>
      <c r="M4" s="146" t="s">
        <v>117</v>
      </c>
      <c r="N4" s="145" t="s">
        <v>118</v>
      </c>
      <c r="O4" s="145" t="s">
        <v>119</v>
      </c>
      <c r="P4" s="145" t="s">
        <v>120</v>
      </c>
      <c r="Q4" s="132" t="s">
        <v>154</v>
      </c>
    </row>
    <row r="5" ht="29.1" customHeight="1" spans="1:17">
      <c r="A5" s="118"/>
      <c r="B5" s="117" t="s">
        <v>155</v>
      </c>
      <c r="C5" s="117" t="s">
        <v>156</v>
      </c>
      <c r="D5" s="117" t="s">
        <v>157</v>
      </c>
      <c r="E5" s="117" t="s">
        <v>158</v>
      </c>
      <c r="F5" s="117" t="s">
        <v>159</v>
      </c>
      <c r="G5" s="117" t="s">
        <v>160</v>
      </c>
      <c r="H5" s="117" t="s">
        <v>161</v>
      </c>
      <c r="I5" s="130"/>
      <c r="J5" s="144"/>
      <c r="K5" s="147" t="s">
        <v>155</v>
      </c>
      <c r="L5" s="147" t="s">
        <v>156</v>
      </c>
      <c r="M5" s="147" t="s">
        <v>157</v>
      </c>
      <c r="N5" s="147" t="s">
        <v>158</v>
      </c>
      <c r="O5" s="147" t="s">
        <v>159</v>
      </c>
      <c r="P5" s="147" t="s">
        <v>160</v>
      </c>
      <c r="Q5" s="147" t="s">
        <v>161</v>
      </c>
    </row>
    <row r="6" ht="29.1" customHeight="1" spans="1:17">
      <c r="A6" s="119" t="s">
        <v>162</v>
      </c>
      <c r="B6" s="119">
        <f t="shared" ref="B6:B8" si="0">C6-1</f>
        <v>73</v>
      </c>
      <c r="C6" s="119">
        <f t="shared" ref="C6:C8" si="1">D6-2</f>
        <v>74</v>
      </c>
      <c r="D6" s="120">
        <v>76</v>
      </c>
      <c r="E6" s="119">
        <f t="shared" ref="E6:E8" si="2">D6+2</f>
        <v>78</v>
      </c>
      <c r="F6" s="119">
        <f t="shared" ref="F6:F8" si="3">E6+2</f>
        <v>80</v>
      </c>
      <c r="G6" s="119">
        <f t="shared" ref="G6:G8" si="4">F6+1</f>
        <v>81</v>
      </c>
      <c r="H6" s="119">
        <f t="shared" ref="H6:H8" si="5">G6+1</f>
        <v>82</v>
      </c>
      <c r="I6" s="130"/>
      <c r="J6" s="119" t="s">
        <v>162</v>
      </c>
      <c r="K6" s="148" t="s">
        <v>163</v>
      </c>
      <c r="L6" s="148"/>
      <c r="M6" s="148"/>
      <c r="N6" s="149"/>
      <c r="O6" s="148"/>
      <c r="P6" s="148"/>
      <c r="Q6" s="148"/>
    </row>
    <row r="7" ht="29.1" customHeight="1" spans="1:17">
      <c r="A7" s="119" t="s">
        <v>164</v>
      </c>
      <c r="B7" s="119">
        <f t="shared" si="0"/>
        <v>71</v>
      </c>
      <c r="C7" s="119">
        <f t="shared" si="1"/>
        <v>72</v>
      </c>
      <c r="D7" s="120">
        <v>74</v>
      </c>
      <c r="E7" s="119">
        <f t="shared" si="2"/>
        <v>76</v>
      </c>
      <c r="F7" s="119">
        <f t="shared" si="3"/>
        <v>78</v>
      </c>
      <c r="G7" s="119">
        <f t="shared" si="4"/>
        <v>79</v>
      </c>
      <c r="H7" s="119">
        <f t="shared" si="5"/>
        <v>80</v>
      </c>
      <c r="I7" s="130"/>
      <c r="J7" s="119" t="s">
        <v>164</v>
      </c>
      <c r="K7" s="148" t="s">
        <v>165</v>
      </c>
      <c r="L7" s="148"/>
      <c r="M7" s="148"/>
      <c r="N7" s="149"/>
      <c r="O7" s="148"/>
      <c r="P7" s="148"/>
      <c r="Q7" s="148"/>
    </row>
    <row r="8" ht="29.1" customHeight="1" spans="1:17">
      <c r="A8" s="119" t="s">
        <v>166</v>
      </c>
      <c r="B8" s="121">
        <f t="shared" si="0"/>
        <v>65.5</v>
      </c>
      <c r="C8" s="121">
        <f t="shared" si="1"/>
        <v>66.5</v>
      </c>
      <c r="D8" s="120">
        <v>68.5</v>
      </c>
      <c r="E8" s="121">
        <f t="shared" si="2"/>
        <v>70.5</v>
      </c>
      <c r="F8" s="121">
        <f t="shared" si="3"/>
        <v>72.5</v>
      </c>
      <c r="G8" s="121">
        <f t="shared" si="4"/>
        <v>73.5</v>
      </c>
      <c r="H8" s="121">
        <f t="shared" si="5"/>
        <v>74.5</v>
      </c>
      <c r="I8" s="130"/>
      <c r="J8" s="119" t="s">
        <v>166</v>
      </c>
      <c r="K8" s="148" t="s">
        <v>165</v>
      </c>
      <c r="L8" s="128"/>
      <c r="M8" s="128"/>
      <c r="N8" s="150"/>
      <c r="O8" s="128"/>
      <c r="P8" s="128"/>
      <c r="Q8" s="128"/>
    </row>
    <row r="9" ht="29.1" customHeight="1" spans="1:17">
      <c r="A9" s="119" t="s">
        <v>167</v>
      </c>
      <c r="B9" s="119">
        <f t="shared" ref="B9:B11" si="6">C9-4</f>
        <v>116</v>
      </c>
      <c r="C9" s="119">
        <f t="shared" ref="C9:C11" si="7">D9-4</f>
        <v>120</v>
      </c>
      <c r="D9" s="120">
        <v>124</v>
      </c>
      <c r="E9" s="119">
        <f t="shared" ref="E9:E11" si="8">D9+4</f>
        <v>128</v>
      </c>
      <c r="F9" s="119">
        <f>E9+4</f>
        <v>132</v>
      </c>
      <c r="G9" s="119">
        <f t="shared" ref="G9:G11" si="9">F9+6</f>
        <v>138</v>
      </c>
      <c r="H9" s="119">
        <f>G9+6</f>
        <v>144</v>
      </c>
      <c r="I9" s="130"/>
      <c r="J9" s="119" t="s">
        <v>167</v>
      </c>
      <c r="K9" s="148" t="s">
        <v>168</v>
      </c>
      <c r="L9" s="148"/>
      <c r="M9" s="128"/>
      <c r="N9" s="148"/>
      <c r="O9" s="148"/>
      <c r="P9" s="148"/>
      <c r="Q9" s="148"/>
    </row>
    <row r="10" ht="29.1" customHeight="1" spans="1:17">
      <c r="A10" s="119" t="s">
        <v>169</v>
      </c>
      <c r="B10" s="119">
        <f t="shared" si="6"/>
        <v>110</v>
      </c>
      <c r="C10" s="119">
        <f t="shared" si="7"/>
        <v>114</v>
      </c>
      <c r="D10" s="120">
        <v>118</v>
      </c>
      <c r="E10" s="119">
        <f t="shared" si="8"/>
        <v>122</v>
      </c>
      <c r="F10" s="119">
        <f>E10+5</f>
        <v>127</v>
      </c>
      <c r="G10" s="119">
        <f t="shared" si="9"/>
        <v>133</v>
      </c>
      <c r="H10" s="119">
        <f>G10+7</f>
        <v>140</v>
      </c>
      <c r="I10" s="130"/>
      <c r="J10" s="119" t="s">
        <v>169</v>
      </c>
      <c r="K10" s="128" t="s">
        <v>170</v>
      </c>
      <c r="L10" s="128"/>
      <c r="M10" s="148"/>
      <c r="N10" s="150"/>
      <c r="O10" s="128"/>
      <c r="P10" s="128"/>
      <c r="Q10" s="128"/>
    </row>
    <row r="11" ht="29.1" customHeight="1" spans="1:17">
      <c r="A11" s="119" t="s">
        <v>171</v>
      </c>
      <c r="B11" s="119">
        <f t="shared" si="6"/>
        <v>110</v>
      </c>
      <c r="C11" s="119">
        <f t="shared" si="7"/>
        <v>114</v>
      </c>
      <c r="D11" s="120">
        <v>118</v>
      </c>
      <c r="E11" s="119">
        <f t="shared" si="8"/>
        <v>122</v>
      </c>
      <c r="F11" s="119">
        <f>E11+5</f>
        <v>127</v>
      </c>
      <c r="G11" s="119">
        <f t="shared" si="9"/>
        <v>133</v>
      </c>
      <c r="H11" s="119">
        <f>G11+7</f>
        <v>140</v>
      </c>
      <c r="I11" s="130"/>
      <c r="J11" s="119" t="s">
        <v>171</v>
      </c>
      <c r="K11" s="128" t="s">
        <v>172</v>
      </c>
      <c r="L11" s="128"/>
      <c r="M11" s="128"/>
      <c r="N11" s="150"/>
      <c r="O11" s="128"/>
      <c r="P11" s="128"/>
      <c r="Q11" s="128"/>
    </row>
    <row r="12" ht="29.1" customHeight="1" spans="1:17">
      <c r="A12" s="119" t="s">
        <v>173</v>
      </c>
      <c r="B12" s="119">
        <f>C12-1.2</f>
        <v>48.6</v>
      </c>
      <c r="C12" s="119">
        <f>D12-1.2</f>
        <v>49.8</v>
      </c>
      <c r="D12" s="120">
        <v>51</v>
      </c>
      <c r="E12" s="119">
        <f>D12+1.2</f>
        <v>52.2</v>
      </c>
      <c r="F12" s="119">
        <f>E12+1.2</f>
        <v>53.4</v>
      </c>
      <c r="G12" s="119">
        <f>F12+1.4</f>
        <v>54.8</v>
      </c>
      <c r="H12" s="119">
        <f>G12+1.4</f>
        <v>56.2</v>
      </c>
      <c r="I12" s="130"/>
      <c r="J12" s="119" t="s">
        <v>173</v>
      </c>
      <c r="K12" s="148" t="s">
        <v>165</v>
      </c>
      <c r="L12" s="128"/>
      <c r="M12" s="128"/>
      <c r="N12" s="150"/>
      <c r="O12" s="128"/>
      <c r="P12" s="128"/>
      <c r="Q12" s="128"/>
    </row>
    <row r="13" ht="29.1" customHeight="1" spans="1:17">
      <c r="A13" s="119" t="s">
        <v>174</v>
      </c>
      <c r="B13" s="119">
        <f>C13-0.6</f>
        <v>63.2</v>
      </c>
      <c r="C13" s="119">
        <f>D13-1.2</f>
        <v>63.8</v>
      </c>
      <c r="D13" s="120">
        <v>65</v>
      </c>
      <c r="E13" s="119">
        <f>D13+1.2</f>
        <v>66.2</v>
      </c>
      <c r="F13" s="119">
        <f>E13+1.2</f>
        <v>67.4</v>
      </c>
      <c r="G13" s="119">
        <f>F13+0.6</f>
        <v>68</v>
      </c>
      <c r="H13" s="119">
        <f>G13+0.6</f>
        <v>68.6</v>
      </c>
      <c r="I13" s="130"/>
      <c r="J13" s="119" t="s">
        <v>174</v>
      </c>
      <c r="K13" s="128" t="s">
        <v>175</v>
      </c>
      <c r="L13" s="128"/>
      <c r="M13" s="148"/>
      <c r="N13" s="150"/>
      <c r="O13" s="128"/>
      <c r="P13" s="128"/>
      <c r="Q13" s="128"/>
    </row>
    <row r="14" ht="29.1" customHeight="1" spans="1:17">
      <c r="A14" s="122" t="s">
        <v>176</v>
      </c>
      <c r="B14" s="123">
        <f>C14-1.2</f>
        <v>-3</v>
      </c>
      <c r="C14" s="123">
        <f>D14-1.8</f>
        <v>-1.8</v>
      </c>
      <c r="D14" s="124"/>
      <c r="E14" s="123">
        <f>D14+1.8</f>
        <v>1.8</v>
      </c>
      <c r="F14" s="123">
        <f>E14+1.8</f>
        <v>3.6</v>
      </c>
      <c r="G14" s="123">
        <f>F14+1.3</f>
        <v>4.9</v>
      </c>
      <c r="H14" s="123">
        <f>G14+1.3</f>
        <v>6.2</v>
      </c>
      <c r="I14" s="130"/>
      <c r="J14" s="122" t="s">
        <v>176</v>
      </c>
      <c r="K14" s="148" t="s">
        <v>165</v>
      </c>
      <c r="L14" s="128"/>
      <c r="M14" s="128"/>
      <c r="N14" s="150"/>
      <c r="O14" s="128"/>
      <c r="P14" s="128"/>
      <c r="Q14" s="128"/>
    </row>
    <row r="15" ht="29.1" customHeight="1" spans="1:17">
      <c r="A15" s="117" t="s">
        <v>177</v>
      </c>
      <c r="B15" s="119">
        <f>C15-0.8</f>
        <v>24.9</v>
      </c>
      <c r="C15" s="119">
        <f>D15-0.8</f>
        <v>25.7</v>
      </c>
      <c r="D15" s="120">
        <v>26.5</v>
      </c>
      <c r="E15" s="119">
        <f>D15+0.8</f>
        <v>27.3</v>
      </c>
      <c r="F15" s="119">
        <f>E15+0.8</f>
        <v>28.1</v>
      </c>
      <c r="G15" s="119">
        <f>F15+1.3</f>
        <v>29.4</v>
      </c>
      <c r="H15" s="119">
        <f>G15+1.3</f>
        <v>30.7</v>
      </c>
      <c r="I15" s="130"/>
      <c r="J15" s="117" t="s">
        <v>177</v>
      </c>
      <c r="K15" s="128" t="s">
        <v>178</v>
      </c>
      <c r="L15" s="128"/>
      <c r="M15" s="148"/>
      <c r="N15" s="148"/>
      <c r="O15" s="128"/>
      <c r="P15" s="128"/>
      <c r="Q15" s="128"/>
    </row>
    <row r="16" ht="29.1" customHeight="1" spans="1:17">
      <c r="A16" s="119" t="s">
        <v>179</v>
      </c>
      <c r="B16" s="119">
        <f>C16-0.7</f>
        <v>20.6</v>
      </c>
      <c r="C16" s="119">
        <f>D16-0.7</f>
        <v>21.3</v>
      </c>
      <c r="D16" s="120">
        <v>22</v>
      </c>
      <c r="E16" s="119">
        <f>D16+0.7</f>
        <v>22.7</v>
      </c>
      <c r="F16" s="119">
        <f>E16+0.7</f>
        <v>23.4</v>
      </c>
      <c r="G16" s="119">
        <f>F16+1</f>
        <v>24.4</v>
      </c>
      <c r="H16" s="119">
        <f>G16+1</f>
        <v>25.4</v>
      </c>
      <c r="I16" s="130"/>
      <c r="J16" s="119" t="s">
        <v>179</v>
      </c>
      <c r="K16" s="148" t="s">
        <v>165</v>
      </c>
      <c r="L16" s="128"/>
      <c r="M16" s="148"/>
      <c r="N16" s="148"/>
      <c r="O16" s="128"/>
      <c r="P16" s="148"/>
      <c r="Q16" s="128"/>
    </row>
    <row r="17" ht="29.1" customHeight="1" spans="1:17">
      <c r="A17" s="119" t="s">
        <v>180</v>
      </c>
      <c r="B17" s="119">
        <f t="shared" ref="B17:B22" si="10">C17-0.5</f>
        <v>14</v>
      </c>
      <c r="C17" s="119">
        <f t="shared" ref="C17:C22" si="11">D17-0.5</f>
        <v>14.5</v>
      </c>
      <c r="D17" s="125">
        <v>15</v>
      </c>
      <c r="E17" s="119">
        <f>D17+0.5</f>
        <v>15.5</v>
      </c>
      <c r="F17" s="119">
        <f>E17+0.5</f>
        <v>16</v>
      </c>
      <c r="G17" s="119">
        <f>F17+0.7</f>
        <v>16.7</v>
      </c>
      <c r="H17" s="119">
        <f>G17+0.7</f>
        <v>17.4</v>
      </c>
      <c r="I17" s="130"/>
      <c r="J17" s="119" t="s">
        <v>180</v>
      </c>
      <c r="K17" s="148" t="s">
        <v>165</v>
      </c>
      <c r="L17" s="128"/>
      <c r="M17" s="128"/>
      <c r="N17" s="150"/>
      <c r="O17" s="128"/>
      <c r="P17" s="128"/>
      <c r="Q17" s="128"/>
    </row>
    <row r="18" ht="29.1" customHeight="1" spans="1:17">
      <c r="A18" s="119" t="s">
        <v>181</v>
      </c>
      <c r="B18" s="119">
        <f>C18</f>
        <v>10.5</v>
      </c>
      <c r="C18" s="119">
        <f>D18</f>
        <v>10.5</v>
      </c>
      <c r="D18" s="125">
        <v>10.5</v>
      </c>
      <c r="E18" s="119">
        <f t="shared" ref="E18:H18" si="12">D18</f>
        <v>10.5</v>
      </c>
      <c r="F18" s="119">
        <f t="shared" si="12"/>
        <v>10.5</v>
      </c>
      <c r="G18" s="119">
        <f t="shared" si="12"/>
        <v>10.5</v>
      </c>
      <c r="H18" s="119">
        <f t="shared" si="12"/>
        <v>10.5</v>
      </c>
      <c r="I18" s="130"/>
      <c r="J18" s="119" t="s">
        <v>181</v>
      </c>
      <c r="K18" s="128" t="s">
        <v>182</v>
      </c>
      <c r="L18" s="128"/>
      <c r="M18" s="128"/>
      <c r="N18" s="150"/>
      <c r="O18" s="128"/>
      <c r="P18" s="128"/>
      <c r="Q18" s="128"/>
    </row>
    <row r="19" ht="29.1" customHeight="1" spans="1:17">
      <c r="A19" s="119" t="s">
        <v>183</v>
      </c>
      <c r="B19" s="119">
        <f>C19-1</f>
        <v>57</v>
      </c>
      <c r="C19" s="119">
        <f t="shared" ref="C19:C23" si="13">D19-1</f>
        <v>58</v>
      </c>
      <c r="D19" s="125">
        <v>59</v>
      </c>
      <c r="E19" s="119">
        <f>D19+1</f>
        <v>60</v>
      </c>
      <c r="F19" s="119">
        <f t="shared" ref="F19:F24" si="14">E19+1</f>
        <v>61</v>
      </c>
      <c r="G19" s="119">
        <f>F19+1.5</f>
        <v>62.5</v>
      </c>
      <c r="H19" s="119">
        <f>G19+1.5</f>
        <v>64</v>
      </c>
      <c r="I19" s="130"/>
      <c r="J19" s="119" t="s">
        <v>183</v>
      </c>
      <c r="K19" s="148" t="s">
        <v>165</v>
      </c>
      <c r="L19" s="128"/>
      <c r="M19" s="148"/>
      <c r="N19" s="148"/>
      <c r="O19" s="128"/>
      <c r="P19" s="128"/>
      <c r="Q19" s="128"/>
    </row>
    <row r="20" ht="29.1" customHeight="1" spans="1:17">
      <c r="A20" s="119" t="s">
        <v>184</v>
      </c>
      <c r="B20" s="119">
        <f>C20-1</f>
        <v>55</v>
      </c>
      <c r="C20" s="119">
        <f t="shared" si="13"/>
        <v>56</v>
      </c>
      <c r="D20" s="125">
        <v>57</v>
      </c>
      <c r="E20" s="119">
        <f>D20+1</f>
        <v>58</v>
      </c>
      <c r="F20" s="119">
        <f t="shared" si="14"/>
        <v>59</v>
      </c>
      <c r="G20" s="119">
        <f>F20+1.5</f>
        <v>60.5</v>
      </c>
      <c r="H20" s="119">
        <f>G20+1.5</f>
        <v>62</v>
      </c>
      <c r="I20" s="130"/>
      <c r="J20" s="119" t="s">
        <v>184</v>
      </c>
      <c r="K20" s="128" t="s">
        <v>168</v>
      </c>
      <c r="L20" s="128"/>
      <c r="M20" s="148"/>
      <c r="N20" s="148"/>
      <c r="O20" s="128"/>
      <c r="P20" s="128"/>
      <c r="Q20" s="128"/>
    </row>
    <row r="21" ht="29.1" customHeight="1" spans="1:17">
      <c r="A21" s="119" t="s">
        <v>185</v>
      </c>
      <c r="B21" s="119">
        <f t="shared" si="10"/>
        <v>36</v>
      </c>
      <c r="C21" s="119">
        <f t="shared" si="11"/>
        <v>36.5</v>
      </c>
      <c r="D21" s="125">
        <v>37</v>
      </c>
      <c r="E21" s="119">
        <f t="shared" ref="E21:G21" si="15">D21+0.5</f>
        <v>37.5</v>
      </c>
      <c r="F21" s="119">
        <f t="shared" si="15"/>
        <v>38</v>
      </c>
      <c r="G21" s="119">
        <f t="shared" si="15"/>
        <v>38.5</v>
      </c>
      <c r="H21" s="119">
        <f t="shared" ref="H21:H24" si="16">G21</f>
        <v>38.5</v>
      </c>
      <c r="I21" s="130"/>
      <c r="J21" s="119" t="s">
        <v>185</v>
      </c>
      <c r="K21" s="128" t="s">
        <v>186</v>
      </c>
      <c r="L21" s="128"/>
      <c r="M21" s="148"/>
      <c r="N21" s="148"/>
      <c r="O21" s="128"/>
      <c r="P21" s="128"/>
      <c r="Q21" s="128"/>
    </row>
    <row r="22" ht="29.1" customHeight="1" spans="1:17">
      <c r="A22" s="119" t="s">
        <v>187</v>
      </c>
      <c r="B22" s="119">
        <f t="shared" si="10"/>
        <v>26</v>
      </c>
      <c r="C22" s="119">
        <f t="shared" si="11"/>
        <v>26.5</v>
      </c>
      <c r="D22" s="125">
        <v>27</v>
      </c>
      <c r="E22" s="119">
        <f>D22+0.5</f>
        <v>27.5</v>
      </c>
      <c r="F22" s="119">
        <f>E22+0.5</f>
        <v>28</v>
      </c>
      <c r="G22" s="119">
        <f>F22+0.75</f>
        <v>28.75</v>
      </c>
      <c r="H22" s="119">
        <f t="shared" si="16"/>
        <v>28.75</v>
      </c>
      <c r="I22" s="130"/>
      <c r="J22" s="119" t="s">
        <v>187</v>
      </c>
      <c r="K22" s="148" t="s">
        <v>165</v>
      </c>
      <c r="L22" s="128"/>
      <c r="M22" s="128"/>
      <c r="N22" s="128"/>
      <c r="O22" s="128"/>
      <c r="P22" s="148"/>
      <c r="Q22" s="128"/>
    </row>
    <row r="23" ht="29.1" customHeight="1" spans="1:17">
      <c r="A23" s="119" t="s">
        <v>188</v>
      </c>
      <c r="B23" s="119">
        <f>C23</f>
        <v>18</v>
      </c>
      <c r="C23" s="119">
        <f t="shared" si="13"/>
        <v>18</v>
      </c>
      <c r="D23" s="125">
        <v>19</v>
      </c>
      <c r="E23" s="119">
        <f>D23</f>
        <v>19</v>
      </c>
      <c r="F23" s="119">
        <f>E23+1.5</f>
        <v>20.5</v>
      </c>
      <c r="G23" s="119">
        <f>F23</f>
        <v>20.5</v>
      </c>
      <c r="H23" s="119">
        <f t="shared" si="16"/>
        <v>20.5</v>
      </c>
      <c r="I23" s="130"/>
      <c r="J23" s="119" t="s">
        <v>188</v>
      </c>
      <c r="K23" s="128"/>
      <c r="L23" s="128"/>
      <c r="M23" s="128"/>
      <c r="N23" s="128"/>
      <c r="O23" s="128"/>
      <c r="P23" s="128"/>
      <c r="Q23" s="128"/>
    </row>
    <row r="24" ht="29.1" customHeight="1" spans="1:17">
      <c r="A24" s="119" t="s">
        <v>189</v>
      </c>
      <c r="B24" s="119">
        <f>C24</f>
        <v>16</v>
      </c>
      <c r="C24" s="119">
        <f>D24-0.5</f>
        <v>16</v>
      </c>
      <c r="D24" s="126">
        <v>16.5</v>
      </c>
      <c r="E24" s="119">
        <f>D24</f>
        <v>16.5</v>
      </c>
      <c r="F24" s="119">
        <f t="shared" si="14"/>
        <v>17.5</v>
      </c>
      <c r="G24" s="119">
        <f>F24</f>
        <v>17.5</v>
      </c>
      <c r="H24" s="119">
        <f t="shared" si="16"/>
        <v>17.5</v>
      </c>
      <c r="I24" s="130"/>
      <c r="J24" s="119" t="s">
        <v>189</v>
      </c>
      <c r="K24" s="132"/>
      <c r="L24" s="128"/>
      <c r="M24" s="132"/>
      <c r="N24" s="132"/>
      <c r="O24" s="132"/>
      <c r="P24" s="132"/>
      <c r="Q24" s="132"/>
    </row>
    <row r="25" ht="14.25" spans="1:17">
      <c r="A25" s="135" t="s">
        <v>190</v>
      </c>
      <c r="D25" s="136"/>
      <c r="E25" s="136"/>
      <c r="F25" s="136"/>
      <c r="G25" s="136"/>
      <c r="H25" s="136"/>
      <c r="I25" s="136"/>
      <c r="J25" s="136"/>
      <c r="K25" s="151"/>
      <c r="L25" s="151"/>
      <c r="M25" s="151"/>
      <c r="N25" s="151"/>
      <c r="O25" s="151"/>
      <c r="P25" s="151"/>
      <c r="Q25" s="151"/>
    </row>
    <row r="26" ht="14.25" spans="1:16">
      <c r="A26" s="104" t="s">
        <v>191</v>
      </c>
      <c r="B26" s="136"/>
      <c r="C26" s="136"/>
      <c r="D26" s="136"/>
      <c r="E26" s="136"/>
      <c r="F26" s="136"/>
      <c r="G26" s="136"/>
      <c r="H26" s="136"/>
      <c r="I26" s="136"/>
      <c r="J26" s="135" t="s">
        <v>192</v>
      </c>
      <c r="K26" s="152"/>
      <c r="L26" s="152" t="s">
        <v>193</v>
      </c>
      <c r="M26" s="152"/>
      <c r="N26" s="152" t="s">
        <v>194</v>
      </c>
      <c r="O26" s="152"/>
      <c r="P26" s="152"/>
    </row>
    <row r="27" customHeight="1" spans="1:1">
      <c r="A27" s="136"/>
    </row>
  </sheetData>
  <mergeCells count="7">
    <mergeCell ref="A1:Q1"/>
    <mergeCell ref="B2:C2"/>
    <mergeCell ref="E2:G2"/>
    <mergeCell ref="K2:Q2"/>
    <mergeCell ref="B3:H3"/>
    <mergeCell ref="J3:Q3"/>
    <mergeCell ref="A3:A5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workbookViewId="0">
      <selection activeCell="A33" sqref="A33:K33"/>
    </sheetView>
  </sheetViews>
  <sheetFormatPr defaultColWidth="10" defaultRowHeight="16.5" customHeight="1"/>
  <cols>
    <col min="1" max="1" width="10.875" style="240" customWidth="1"/>
    <col min="2" max="16384" width="10" style="240"/>
  </cols>
  <sheetData>
    <row r="1" ht="22.5" customHeight="1" spans="1:11">
      <c r="A1" s="241" t="s">
        <v>195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</row>
    <row r="2" ht="17.25" customHeight="1" spans="1:11">
      <c r="A2" s="242" t="s">
        <v>53</v>
      </c>
      <c r="B2" s="243"/>
      <c r="C2" s="243"/>
      <c r="D2" s="244" t="s">
        <v>55</v>
      </c>
      <c r="E2" s="244"/>
      <c r="F2" s="243"/>
      <c r="G2" s="243"/>
      <c r="H2" s="245" t="s">
        <v>57</v>
      </c>
      <c r="I2" s="324"/>
      <c r="J2" s="324"/>
      <c r="K2" s="325"/>
    </row>
    <row r="3" customHeight="1" spans="1:11">
      <c r="A3" s="246" t="s">
        <v>59</v>
      </c>
      <c r="B3" s="247"/>
      <c r="C3" s="248"/>
      <c r="D3" s="249" t="s">
        <v>60</v>
      </c>
      <c r="E3" s="250"/>
      <c r="F3" s="250"/>
      <c r="G3" s="251"/>
      <c r="H3" s="249" t="s">
        <v>61</v>
      </c>
      <c r="I3" s="250"/>
      <c r="J3" s="250"/>
      <c r="K3" s="251"/>
    </row>
    <row r="4" customHeight="1" spans="1:11">
      <c r="A4" s="252" t="s">
        <v>62</v>
      </c>
      <c r="B4" s="253" t="s">
        <v>63</v>
      </c>
      <c r="C4" s="254"/>
      <c r="D4" s="252" t="s">
        <v>64</v>
      </c>
      <c r="E4" s="255"/>
      <c r="F4" s="256" t="s">
        <v>65</v>
      </c>
      <c r="G4" s="257"/>
      <c r="H4" s="252" t="s">
        <v>196</v>
      </c>
      <c r="I4" s="255"/>
      <c r="J4" s="253" t="s">
        <v>67</v>
      </c>
      <c r="K4" s="254" t="s">
        <v>68</v>
      </c>
    </row>
    <row r="5" customHeight="1" spans="1:11">
      <c r="A5" s="258" t="s">
        <v>69</v>
      </c>
      <c r="B5" s="253" t="s">
        <v>70</v>
      </c>
      <c r="C5" s="254"/>
      <c r="D5" s="252" t="s">
        <v>71</v>
      </c>
      <c r="E5" s="255"/>
      <c r="F5" s="256" t="s">
        <v>72</v>
      </c>
      <c r="G5" s="257"/>
      <c r="H5" s="252" t="s">
        <v>197</v>
      </c>
      <c r="I5" s="255"/>
      <c r="J5" s="253" t="s">
        <v>67</v>
      </c>
      <c r="K5" s="254" t="s">
        <v>68</v>
      </c>
    </row>
    <row r="6" customHeight="1" spans="1:11">
      <c r="A6" s="252" t="s">
        <v>74</v>
      </c>
      <c r="B6" s="259">
        <v>1</v>
      </c>
      <c r="C6" s="260">
        <v>91</v>
      </c>
      <c r="D6" s="258" t="s">
        <v>75</v>
      </c>
      <c r="E6" s="261"/>
      <c r="F6" s="262" t="s">
        <v>76</v>
      </c>
      <c r="G6" s="263"/>
      <c r="H6" s="264" t="s">
        <v>198</v>
      </c>
      <c r="I6" s="301"/>
      <c r="J6" s="301"/>
      <c r="K6" s="326"/>
    </row>
    <row r="7" customHeight="1" spans="1:11">
      <c r="A7" s="252" t="s">
        <v>78</v>
      </c>
      <c r="B7" s="265">
        <v>91</v>
      </c>
      <c r="C7" s="266"/>
      <c r="D7" s="258" t="s">
        <v>79</v>
      </c>
      <c r="E7" s="267"/>
      <c r="F7" s="262" t="s">
        <v>80</v>
      </c>
      <c r="G7" s="263"/>
      <c r="H7" s="268"/>
      <c r="I7" s="253"/>
      <c r="J7" s="253"/>
      <c r="K7" s="254"/>
    </row>
    <row r="8" customHeight="1" spans="1:11">
      <c r="A8" s="269" t="s">
        <v>82</v>
      </c>
      <c r="B8" s="270"/>
      <c r="C8" s="271"/>
      <c r="D8" s="272" t="s">
        <v>83</v>
      </c>
      <c r="E8" s="273"/>
      <c r="F8" s="274" t="s">
        <v>80</v>
      </c>
      <c r="G8" s="275"/>
      <c r="H8" s="272"/>
      <c r="I8" s="273"/>
      <c r="J8" s="273"/>
      <c r="K8" s="327"/>
    </row>
    <row r="9" customHeight="1" spans="1:11">
      <c r="A9" s="276" t="s">
        <v>199</v>
      </c>
      <c r="B9" s="276"/>
      <c r="C9" s="276"/>
      <c r="D9" s="276"/>
      <c r="E9" s="276"/>
      <c r="F9" s="276"/>
      <c r="G9" s="276"/>
      <c r="H9" s="276"/>
      <c r="I9" s="276"/>
      <c r="J9" s="276"/>
      <c r="K9" s="276"/>
    </row>
    <row r="10" customHeight="1" spans="1:11">
      <c r="A10" s="277" t="s">
        <v>87</v>
      </c>
      <c r="B10" s="278" t="s">
        <v>88</v>
      </c>
      <c r="C10" s="279" t="s">
        <v>89</v>
      </c>
      <c r="D10" s="280"/>
      <c r="E10" s="281" t="s">
        <v>92</v>
      </c>
      <c r="F10" s="278" t="s">
        <v>88</v>
      </c>
      <c r="G10" s="279" t="s">
        <v>89</v>
      </c>
      <c r="H10" s="278"/>
      <c r="I10" s="281" t="s">
        <v>90</v>
      </c>
      <c r="J10" s="278" t="s">
        <v>88</v>
      </c>
      <c r="K10" s="328" t="s">
        <v>89</v>
      </c>
    </row>
    <row r="11" customHeight="1" spans="1:11">
      <c r="A11" s="258" t="s">
        <v>93</v>
      </c>
      <c r="B11" s="282" t="s">
        <v>88</v>
      </c>
      <c r="C11" s="253" t="s">
        <v>89</v>
      </c>
      <c r="D11" s="267"/>
      <c r="E11" s="261" t="s">
        <v>95</v>
      </c>
      <c r="F11" s="282" t="s">
        <v>88</v>
      </c>
      <c r="G11" s="253" t="s">
        <v>89</v>
      </c>
      <c r="H11" s="282"/>
      <c r="I11" s="261" t="s">
        <v>100</v>
      </c>
      <c r="J11" s="282" t="s">
        <v>88</v>
      </c>
      <c r="K11" s="254" t="s">
        <v>89</v>
      </c>
    </row>
    <row r="12" customHeight="1" spans="1:11">
      <c r="A12" s="272" t="s">
        <v>190</v>
      </c>
      <c r="B12" s="273"/>
      <c r="C12" s="273"/>
      <c r="D12" s="273"/>
      <c r="E12" s="273"/>
      <c r="F12" s="273"/>
      <c r="G12" s="273"/>
      <c r="H12" s="273"/>
      <c r="I12" s="273"/>
      <c r="J12" s="273"/>
      <c r="K12" s="327"/>
    </row>
    <row r="13" customHeight="1" spans="1:11">
      <c r="A13" s="283" t="s">
        <v>200</v>
      </c>
      <c r="B13" s="283"/>
      <c r="C13" s="283"/>
      <c r="D13" s="283"/>
      <c r="E13" s="283"/>
      <c r="F13" s="283"/>
      <c r="G13" s="283"/>
      <c r="H13" s="283"/>
      <c r="I13" s="283"/>
      <c r="J13" s="283"/>
      <c r="K13" s="283"/>
    </row>
    <row r="14" customHeight="1" spans="1:11">
      <c r="A14" s="284" t="s">
        <v>201</v>
      </c>
      <c r="B14" s="285"/>
      <c r="C14" s="285"/>
      <c r="D14" s="285"/>
      <c r="E14" s="285"/>
      <c r="F14" s="285"/>
      <c r="G14" s="285"/>
      <c r="H14" s="285"/>
      <c r="I14" s="329"/>
      <c r="J14" s="329"/>
      <c r="K14" s="330"/>
    </row>
    <row r="15" customHeight="1" spans="1:11">
      <c r="A15" s="286"/>
      <c r="B15" s="287"/>
      <c r="C15" s="287"/>
      <c r="D15" s="288"/>
      <c r="E15" s="289"/>
      <c r="F15" s="287"/>
      <c r="G15" s="287"/>
      <c r="H15" s="288"/>
      <c r="I15" s="331"/>
      <c r="J15" s="332"/>
      <c r="K15" s="333"/>
    </row>
    <row r="16" customHeight="1" spans="1:11">
      <c r="A16" s="290"/>
      <c r="B16" s="291"/>
      <c r="C16" s="291"/>
      <c r="D16" s="292"/>
      <c r="E16" s="293"/>
      <c r="F16" s="291"/>
      <c r="G16" s="291"/>
      <c r="H16" s="292"/>
      <c r="I16" s="334"/>
      <c r="J16" s="335"/>
      <c r="K16" s="336"/>
    </row>
    <row r="17" customHeight="1" spans="1:11">
      <c r="A17" s="283" t="s">
        <v>202</v>
      </c>
      <c r="B17" s="283"/>
      <c r="C17" s="283"/>
      <c r="D17" s="283"/>
      <c r="E17" s="283"/>
      <c r="F17" s="283"/>
      <c r="G17" s="283"/>
      <c r="H17" s="283"/>
      <c r="I17" s="283"/>
      <c r="J17" s="283"/>
      <c r="K17" s="283"/>
    </row>
    <row r="18" customHeight="1" spans="1:11">
      <c r="A18" s="284"/>
      <c r="B18" s="285"/>
      <c r="C18" s="285"/>
      <c r="D18" s="285"/>
      <c r="E18" s="285"/>
      <c r="F18" s="285"/>
      <c r="G18" s="285"/>
      <c r="H18" s="285"/>
      <c r="I18" s="329"/>
      <c r="J18" s="329"/>
      <c r="K18" s="330"/>
    </row>
    <row r="19" customHeight="1" spans="1:11">
      <c r="A19" s="286"/>
      <c r="B19" s="287"/>
      <c r="C19" s="287"/>
      <c r="D19" s="288"/>
      <c r="E19" s="289"/>
      <c r="F19" s="287"/>
      <c r="G19" s="287"/>
      <c r="H19" s="288"/>
      <c r="I19" s="331"/>
      <c r="J19" s="332"/>
      <c r="K19" s="333"/>
    </row>
    <row r="20" customHeight="1" spans="1:11">
      <c r="A20" s="294"/>
      <c r="B20" s="295"/>
      <c r="C20" s="295"/>
      <c r="D20" s="295"/>
      <c r="E20" s="295"/>
      <c r="F20" s="295"/>
      <c r="G20" s="295"/>
      <c r="H20" s="295"/>
      <c r="I20" s="295"/>
      <c r="J20" s="295"/>
      <c r="K20" s="337"/>
    </row>
    <row r="21" customHeight="1" spans="1:11">
      <c r="A21" s="296" t="s">
        <v>127</v>
      </c>
      <c r="B21" s="296"/>
      <c r="C21" s="296"/>
      <c r="D21" s="296"/>
      <c r="E21" s="296"/>
      <c r="F21" s="296"/>
      <c r="G21" s="296"/>
      <c r="H21" s="296"/>
      <c r="I21" s="296"/>
      <c r="J21" s="296"/>
      <c r="K21" s="296"/>
    </row>
    <row r="22" customHeight="1" spans="1:11">
      <c r="A22" s="160" t="s">
        <v>128</v>
      </c>
      <c r="B22" s="195"/>
      <c r="C22" s="195"/>
      <c r="D22" s="195"/>
      <c r="E22" s="195"/>
      <c r="F22" s="195"/>
      <c r="G22" s="195"/>
      <c r="H22" s="195"/>
      <c r="I22" s="195"/>
      <c r="J22" s="195"/>
      <c r="K22" s="227"/>
    </row>
    <row r="23" customHeight="1" spans="1:11">
      <c r="A23" s="172" t="s">
        <v>129</v>
      </c>
      <c r="B23" s="174"/>
      <c r="C23" s="253" t="s">
        <v>67</v>
      </c>
      <c r="D23" s="253" t="s">
        <v>68</v>
      </c>
      <c r="E23" s="171"/>
      <c r="F23" s="171"/>
      <c r="G23" s="171"/>
      <c r="H23" s="171"/>
      <c r="I23" s="171"/>
      <c r="J23" s="171"/>
      <c r="K23" s="221"/>
    </row>
    <row r="24" customHeight="1" spans="1:11">
      <c r="A24" s="297" t="s">
        <v>203</v>
      </c>
      <c r="B24" s="298"/>
      <c r="C24" s="298"/>
      <c r="D24" s="298"/>
      <c r="E24" s="298"/>
      <c r="F24" s="298"/>
      <c r="G24" s="298"/>
      <c r="H24" s="298"/>
      <c r="I24" s="298"/>
      <c r="J24" s="298"/>
      <c r="K24" s="338"/>
    </row>
    <row r="25" customHeight="1" spans="1:11">
      <c r="A25" s="299"/>
      <c r="B25" s="300"/>
      <c r="C25" s="300"/>
      <c r="D25" s="300"/>
      <c r="E25" s="300"/>
      <c r="F25" s="300"/>
      <c r="G25" s="300"/>
      <c r="H25" s="300"/>
      <c r="I25" s="300"/>
      <c r="J25" s="300"/>
      <c r="K25" s="339"/>
    </row>
    <row r="26" customHeight="1" spans="1:11">
      <c r="A26" s="276" t="s">
        <v>136</v>
      </c>
      <c r="B26" s="276"/>
      <c r="C26" s="276"/>
      <c r="D26" s="276"/>
      <c r="E26" s="276"/>
      <c r="F26" s="276"/>
      <c r="G26" s="276"/>
      <c r="H26" s="276"/>
      <c r="I26" s="276"/>
      <c r="J26" s="276"/>
      <c r="K26" s="276"/>
    </row>
    <row r="27" customHeight="1" spans="1:11">
      <c r="A27" s="246" t="s">
        <v>137</v>
      </c>
      <c r="B27" s="279" t="s">
        <v>98</v>
      </c>
      <c r="C27" s="279" t="s">
        <v>99</v>
      </c>
      <c r="D27" s="279" t="s">
        <v>91</v>
      </c>
      <c r="E27" s="247" t="s">
        <v>138</v>
      </c>
      <c r="F27" s="279" t="s">
        <v>98</v>
      </c>
      <c r="G27" s="279" t="s">
        <v>99</v>
      </c>
      <c r="H27" s="279" t="s">
        <v>91</v>
      </c>
      <c r="I27" s="247" t="s">
        <v>139</v>
      </c>
      <c r="J27" s="279" t="s">
        <v>98</v>
      </c>
      <c r="K27" s="328" t="s">
        <v>99</v>
      </c>
    </row>
    <row r="28" customHeight="1" spans="1:11">
      <c r="A28" s="264" t="s">
        <v>90</v>
      </c>
      <c r="B28" s="253" t="s">
        <v>98</v>
      </c>
      <c r="C28" s="253" t="s">
        <v>99</v>
      </c>
      <c r="D28" s="253" t="s">
        <v>91</v>
      </c>
      <c r="E28" s="301" t="s">
        <v>97</v>
      </c>
      <c r="F28" s="253" t="s">
        <v>98</v>
      </c>
      <c r="G28" s="253" t="s">
        <v>99</v>
      </c>
      <c r="H28" s="253" t="s">
        <v>91</v>
      </c>
      <c r="I28" s="301" t="s">
        <v>108</v>
      </c>
      <c r="J28" s="253" t="s">
        <v>98</v>
      </c>
      <c r="K28" s="254" t="s">
        <v>99</v>
      </c>
    </row>
    <row r="29" customHeight="1" spans="1:11">
      <c r="A29" s="252" t="s">
        <v>101</v>
      </c>
      <c r="B29" s="302"/>
      <c r="C29" s="302"/>
      <c r="D29" s="302"/>
      <c r="E29" s="302"/>
      <c r="F29" s="302"/>
      <c r="G29" s="302"/>
      <c r="H29" s="302"/>
      <c r="I29" s="302"/>
      <c r="J29" s="302"/>
      <c r="K29" s="340"/>
    </row>
    <row r="30" customHeight="1" spans="1:11">
      <c r="A30" s="303"/>
      <c r="B30" s="304"/>
      <c r="C30" s="304"/>
      <c r="D30" s="304"/>
      <c r="E30" s="304"/>
      <c r="F30" s="304"/>
      <c r="G30" s="304"/>
      <c r="H30" s="304"/>
      <c r="I30" s="304"/>
      <c r="J30" s="304"/>
      <c r="K30" s="341"/>
    </row>
    <row r="31" customHeight="1" spans="1:11">
      <c r="A31" s="305" t="s">
        <v>204</v>
      </c>
      <c r="B31" s="305"/>
      <c r="C31" s="305"/>
      <c r="D31" s="305"/>
      <c r="E31" s="305"/>
      <c r="F31" s="305"/>
      <c r="G31" s="305"/>
      <c r="H31" s="305"/>
      <c r="I31" s="305"/>
      <c r="J31" s="305"/>
      <c r="K31" s="305"/>
    </row>
    <row r="32" ht="17.25" customHeight="1" spans="1:11">
      <c r="A32" s="306" t="s">
        <v>205</v>
      </c>
      <c r="B32" s="307"/>
      <c r="C32" s="307"/>
      <c r="D32" s="307"/>
      <c r="E32" s="307"/>
      <c r="F32" s="307"/>
      <c r="G32" s="307"/>
      <c r="H32" s="307"/>
      <c r="I32" s="307"/>
      <c r="J32" s="307"/>
      <c r="K32" s="342"/>
    </row>
    <row r="33" ht="17.25" customHeight="1" spans="1:11">
      <c r="A33" s="308" t="s">
        <v>206</v>
      </c>
      <c r="B33" s="309"/>
      <c r="C33" s="309"/>
      <c r="D33" s="309"/>
      <c r="E33" s="309"/>
      <c r="F33" s="309"/>
      <c r="G33" s="309"/>
      <c r="H33" s="309"/>
      <c r="I33" s="309"/>
      <c r="J33" s="309"/>
      <c r="K33" s="343"/>
    </row>
    <row r="34" ht="17.25" customHeight="1" spans="1:11">
      <c r="A34" s="308"/>
      <c r="B34" s="309"/>
      <c r="C34" s="309"/>
      <c r="D34" s="309"/>
      <c r="E34" s="309"/>
      <c r="F34" s="309"/>
      <c r="G34" s="309"/>
      <c r="H34" s="309"/>
      <c r="I34" s="309"/>
      <c r="J34" s="309"/>
      <c r="K34" s="343"/>
    </row>
    <row r="35" ht="17.25" customHeight="1" spans="1:11">
      <c r="A35" s="308"/>
      <c r="B35" s="309"/>
      <c r="C35" s="309"/>
      <c r="D35" s="309"/>
      <c r="E35" s="309"/>
      <c r="F35" s="309"/>
      <c r="G35" s="309"/>
      <c r="H35" s="309"/>
      <c r="I35" s="309"/>
      <c r="J35" s="309"/>
      <c r="K35" s="343"/>
    </row>
    <row r="36" ht="17.25" customHeight="1" spans="1:11">
      <c r="A36" s="308"/>
      <c r="B36" s="309"/>
      <c r="C36" s="309"/>
      <c r="D36" s="309"/>
      <c r="E36" s="309"/>
      <c r="F36" s="309"/>
      <c r="G36" s="309"/>
      <c r="H36" s="309"/>
      <c r="I36" s="309"/>
      <c r="J36" s="309"/>
      <c r="K36" s="343"/>
    </row>
    <row r="37" ht="17.25" customHeight="1" spans="1:11">
      <c r="A37" s="308"/>
      <c r="B37" s="309"/>
      <c r="C37" s="309"/>
      <c r="D37" s="309"/>
      <c r="E37" s="309"/>
      <c r="F37" s="309"/>
      <c r="G37" s="309"/>
      <c r="H37" s="309"/>
      <c r="I37" s="309"/>
      <c r="J37" s="309"/>
      <c r="K37" s="343"/>
    </row>
    <row r="38" ht="17.25" customHeight="1" spans="1:11">
      <c r="A38" s="308"/>
      <c r="B38" s="309"/>
      <c r="C38" s="309"/>
      <c r="D38" s="309"/>
      <c r="E38" s="309"/>
      <c r="F38" s="309"/>
      <c r="G38" s="309"/>
      <c r="H38" s="309"/>
      <c r="I38" s="309"/>
      <c r="J38" s="309"/>
      <c r="K38" s="343"/>
    </row>
    <row r="39" ht="17.25" customHeight="1" spans="1:11">
      <c r="A39" s="308"/>
      <c r="B39" s="309"/>
      <c r="C39" s="309"/>
      <c r="D39" s="309"/>
      <c r="E39" s="309"/>
      <c r="F39" s="309"/>
      <c r="G39" s="309"/>
      <c r="H39" s="309"/>
      <c r="I39" s="309"/>
      <c r="J39" s="309"/>
      <c r="K39" s="343"/>
    </row>
    <row r="40" ht="17.25" customHeight="1" spans="1:11">
      <c r="A40" s="308"/>
      <c r="B40" s="309"/>
      <c r="C40" s="309"/>
      <c r="D40" s="309"/>
      <c r="E40" s="309"/>
      <c r="F40" s="309"/>
      <c r="G40" s="309"/>
      <c r="H40" s="309"/>
      <c r="I40" s="309"/>
      <c r="J40" s="309"/>
      <c r="K40" s="343"/>
    </row>
    <row r="41" ht="17.25" customHeight="1" spans="1:11">
      <c r="A41" s="308"/>
      <c r="B41" s="309"/>
      <c r="C41" s="309"/>
      <c r="D41" s="309"/>
      <c r="E41" s="309"/>
      <c r="F41" s="309"/>
      <c r="G41" s="309"/>
      <c r="H41" s="309"/>
      <c r="I41" s="309"/>
      <c r="J41" s="309"/>
      <c r="K41" s="343"/>
    </row>
    <row r="42" ht="17.25" customHeight="1" spans="1:11">
      <c r="A42" s="308"/>
      <c r="B42" s="309"/>
      <c r="C42" s="309"/>
      <c r="D42" s="309"/>
      <c r="E42" s="309"/>
      <c r="F42" s="309"/>
      <c r="G42" s="309"/>
      <c r="H42" s="309"/>
      <c r="I42" s="309"/>
      <c r="J42" s="309"/>
      <c r="K42" s="343"/>
    </row>
    <row r="43" ht="17.25" customHeight="1" spans="1:11">
      <c r="A43" s="303" t="s">
        <v>135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41"/>
    </row>
    <row r="44" customHeight="1" spans="1:11">
      <c r="A44" s="305" t="s">
        <v>207</v>
      </c>
      <c r="B44" s="305"/>
      <c r="C44" s="305"/>
      <c r="D44" s="305"/>
      <c r="E44" s="305"/>
      <c r="F44" s="305"/>
      <c r="G44" s="305"/>
      <c r="H44" s="305"/>
      <c r="I44" s="305"/>
      <c r="J44" s="305"/>
      <c r="K44" s="305"/>
    </row>
    <row r="45" ht="18" customHeight="1" spans="1:11">
      <c r="A45" s="310" t="s">
        <v>190</v>
      </c>
      <c r="B45" s="311"/>
      <c r="C45" s="311"/>
      <c r="D45" s="311"/>
      <c r="E45" s="311"/>
      <c r="F45" s="311"/>
      <c r="G45" s="311"/>
      <c r="H45" s="311"/>
      <c r="I45" s="311"/>
      <c r="J45" s="311"/>
      <c r="K45" s="344"/>
    </row>
    <row r="46" ht="18" customHeight="1" spans="1:11">
      <c r="A46" s="310"/>
      <c r="B46" s="311"/>
      <c r="C46" s="311"/>
      <c r="D46" s="311"/>
      <c r="E46" s="311"/>
      <c r="F46" s="311"/>
      <c r="G46" s="311"/>
      <c r="H46" s="311"/>
      <c r="I46" s="311"/>
      <c r="J46" s="311"/>
      <c r="K46" s="344"/>
    </row>
    <row r="47" ht="18" customHeight="1" spans="1:11">
      <c r="A47" s="299"/>
      <c r="B47" s="300"/>
      <c r="C47" s="300"/>
      <c r="D47" s="300"/>
      <c r="E47" s="300"/>
      <c r="F47" s="300"/>
      <c r="G47" s="300"/>
      <c r="H47" s="300"/>
      <c r="I47" s="300"/>
      <c r="J47" s="300"/>
      <c r="K47" s="339"/>
    </row>
    <row r="48" ht="21" customHeight="1" spans="1:11">
      <c r="A48" s="312" t="s">
        <v>141</v>
      </c>
      <c r="B48" s="313" t="s">
        <v>142</v>
      </c>
      <c r="C48" s="313"/>
      <c r="D48" s="314" t="s">
        <v>143</v>
      </c>
      <c r="E48" s="315" t="s">
        <v>144</v>
      </c>
      <c r="F48" s="314" t="s">
        <v>145</v>
      </c>
      <c r="G48" s="316"/>
      <c r="H48" s="317" t="s">
        <v>146</v>
      </c>
      <c r="I48" s="317"/>
      <c r="J48" s="313"/>
      <c r="K48" s="345"/>
    </row>
    <row r="49" customHeight="1" spans="1:11">
      <c r="A49" s="318" t="s">
        <v>148</v>
      </c>
      <c r="B49" s="319"/>
      <c r="C49" s="319"/>
      <c r="D49" s="319"/>
      <c r="E49" s="319"/>
      <c r="F49" s="319"/>
      <c r="G49" s="319"/>
      <c r="H49" s="319"/>
      <c r="I49" s="319"/>
      <c r="J49" s="319"/>
      <c r="K49" s="346"/>
    </row>
    <row r="50" customHeight="1" spans="1:11">
      <c r="A50" s="320"/>
      <c r="B50" s="321"/>
      <c r="C50" s="321"/>
      <c r="D50" s="321"/>
      <c r="E50" s="321"/>
      <c r="F50" s="321"/>
      <c r="G50" s="321"/>
      <c r="H50" s="321"/>
      <c r="I50" s="321"/>
      <c r="J50" s="321"/>
      <c r="K50" s="347"/>
    </row>
    <row r="51" customHeight="1" spans="1:11">
      <c r="A51" s="322"/>
      <c r="B51" s="323"/>
      <c r="C51" s="323"/>
      <c r="D51" s="323"/>
      <c r="E51" s="323"/>
      <c r="F51" s="323"/>
      <c r="G51" s="323"/>
      <c r="H51" s="323"/>
      <c r="I51" s="323"/>
      <c r="J51" s="323"/>
      <c r="K51" s="348"/>
    </row>
    <row r="52" ht="21" customHeight="1" spans="1:11">
      <c r="A52" s="312" t="s">
        <v>141</v>
      </c>
      <c r="B52" s="313" t="s">
        <v>142</v>
      </c>
      <c r="C52" s="313"/>
      <c r="D52" s="314" t="s">
        <v>143</v>
      </c>
      <c r="E52" s="314"/>
      <c r="F52" s="314" t="s">
        <v>145</v>
      </c>
      <c r="G52" s="314"/>
      <c r="H52" s="317" t="s">
        <v>146</v>
      </c>
      <c r="I52" s="317"/>
      <c r="J52" s="349"/>
      <c r="K52" s="350"/>
    </row>
  </sheetData>
  <mergeCells count="79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266700</xdr:colOff>
                    <xdr:row>9</xdr:row>
                    <xdr:rowOff>171450</xdr:rowOff>
                  </from>
                  <to>
                    <xdr:col>6</xdr:col>
                    <xdr:colOff>657225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314325</xdr:colOff>
                    <xdr:row>9</xdr:row>
                    <xdr:rowOff>0</xdr:rowOff>
                  </from>
                  <to>
                    <xdr:col>2</xdr:col>
                    <xdr:colOff>723900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304800</xdr:colOff>
                    <xdr:row>10</xdr:row>
                    <xdr:rowOff>28575</xdr:rowOff>
                  </from>
                  <to>
                    <xdr:col>2</xdr:col>
                    <xdr:colOff>733425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361950</xdr:colOff>
                    <xdr:row>8</xdr:row>
                    <xdr:rowOff>200025</xdr:rowOff>
                  </from>
                  <to>
                    <xdr:col>6</xdr:col>
                    <xdr:colOff>9525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266700</xdr:colOff>
                    <xdr:row>8</xdr:row>
                    <xdr:rowOff>161925</xdr:rowOff>
                  </from>
                  <to>
                    <xdr:col>6</xdr:col>
                    <xdr:colOff>666750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352425</xdr:colOff>
                    <xdr:row>10</xdr:row>
                    <xdr:rowOff>28575</xdr:rowOff>
                  </from>
                  <to>
                    <xdr:col>6</xdr:col>
                    <xdr:colOff>9525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352425</xdr:colOff>
                    <xdr:row>9</xdr:row>
                    <xdr:rowOff>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352425</xdr:colOff>
                    <xdr:row>10</xdr:row>
                    <xdr:rowOff>28575</xdr:rowOff>
                  </from>
                  <to>
                    <xdr:col>2</xdr:col>
                    <xdr:colOff>19050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352425</xdr:colOff>
                    <xdr:row>8</xdr:row>
                    <xdr:rowOff>209550</xdr:rowOff>
                  </from>
                  <to>
                    <xdr:col>10</xdr:col>
                    <xdr:colOff>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314325</xdr:colOff>
                    <xdr:row>8</xdr:row>
                    <xdr:rowOff>180975</xdr:rowOff>
                  </from>
                  <to>
                    <xdr:col>10</xdr:col>
                    <xdr:colOff>723900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352425</xdr:colOff>
                    <xdr:row>10</xdr:row>
                    <xdr:rowOff>19050</xdr:rowOff>
                  </from>
                  <to>
                    <xdr:col>10</xdr:col>
                    <xdr:colOff>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314325</xdr:colOff>
                    <xdr:row>9</xdr:row>
                    <xdr:rowOff>171450</xdr:rowOff>
                  </from>
                  <to>
                    <xdr:col>10</xdr:col>
                    <xdr:colOff>723900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304800</xdr:colOff>
                    <xdr:row>2</xdr:row>
                    <xdr:rowOff>180975</xdr:rowOff>
                  </from>
                  <to>
                    <xdr:col>9</xdr:col>
                    <xdr:colOff>714375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333375</xdr:colOff>
                    <xdr:row>3</xdr:row>
                    <xdr:rowOff>19050</xdr:rowOff>
                  </from>
                  <to>
                    <xdr:col>10</xdr:col>
                    <xdr:colOff>752475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314325</xdr:colOff>
                    <xdr:row>3</xdr:row>
                    <xdr:rowOff>171450</xdr:rowOff>
                  </from>
                  <to>
                    <xdr:col>9</xdr:col>
                    <xdr:colOff>723900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323850</xdr:colOff>
                    <xdr:row>3</xdr:row>
                    <xdr:rowOff>161925</xdr:rowOff>
                  </from>
                  <to>
                    <xdr:col>11</xdr:col>
                    <xdr:colOff>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8"/>
  <sheetViews>
    <sheetView topLeftCell="A13" workbookViewId="0">
      <selection activeCell="L32" sqref="L32"/>
    </sheetView>
  </sheetViews>
  <sheetFormatPr defaultColWidth="9" defaultRowHeight="26.1" customHeight="1"/>
  <cols>
    <col min="1" max="1" width="17.125" style="104" customWidth="1"/>
    <col min="2" max="7" width="9.375" style="104" customWidth="1"/>
    <col min="8" max="8" width="9.68333333333333" style="104" customWidth="1"/>
    <col min="9" max="9" width="1.86666666666667" style="104" customWidth="1"/>
    <col min="10" max="10" width="20.3083333333333" style="104" customWidth="1"/>
    <col min="11" max="11" width="19.0583333333333" style="105" customWidth="1"/>
    <col min="12" max="12" width="20" style="105" customWidth="1"/>
    <col min="13" max="13" width="17.9666666666667" style="105" customWidth="1"/>
    <col min="14" max="14" width="15.775" style="105" customWidth="1"/>
    <col min="15" max="15" width="16.4" style="105" customWidth="1"/>
    <col min="16" max="16" width="16.0916666666667" style="105" customWidth="1"/>
    <col min="17" max="17" width="16.375" style="105" customWidth="1"/>
    <col min="18" max="16384" width="9" style="104"/>
  </cols>
  <sheetData>
    <row r="1" s="104" customFormat="1" ht="30" customHeight="1" spans="1:17">
      <c r="A1" s="106" t="s">
        <v>150</v>
      </c>
      <c r="B1" s="107"/>
      <c r="C1" s="107"/>
      <c r="D1" s="107"/>
      <c r="E1" s="107"/>
      <c r="F1" s="107"/>
      <c r="G1" s="107"/>
      <c r="H1" s="107"/>
      <c r="I1" s="107"/>
      <c r="J1" s="107"/>
      <c r="K1" s="137"/>
      <c r="L1" s="137"/>
      <c r="M1" s="137"/>
      <c r="N1" s="137"/>
      <c r="O1" s="137"/>
      <c r="P1" s="137"/>
      <c r="Q1" s="137"/>
    </row>
    <row r="2" s="104" customFormat="1" ht="29.1" customHeight="1" spans="1:17">
      <c r="A2" s="108" t="s">
        <v>62</v>
      </c>
      <c r="B2" s="109" t="s">
        <v>63</v>
      </c>
      <c r="C2" s="109"/>
      <c r="D2" s="110" t="s">
        <v>69</v>
      </c>
      <c r="E2" s="109" t="s">
        <v>70</v>
      </c>
      <c r="F2" s="109"/>
      <c r="G2" s="109"/>
      <c r="H2" s="111"/>
      <c r="I2" s="111"/>
      <c r="J2" s="138" t="s">
        <v>57</v>
      </c>
      <c r="K2" s="139" t="s">
        <v>208</v>
      </c>
      <c r="L2" s="139"/>
      <c r="M2" s="139"/>
      <c r="N2" s="139"/>
      <c r="O2" s="140"/>
      <c r="P2" s="140"/>
      <c r="Q2" s="153"/>
    </row>
    <row r="3" s="104" customFormat="1" ht="29.1" customHeight="1" spans="1:17">
      <c r="A3" s="112" t="s">
        <v>151</v>
      </c>
      <c r="B3" s="113" t="s">
        <v>152</v>
      </c>
      <c r="C3" s="114"/>
      <c r="D3" s="114"/>
      <c r="E3" s="114"/>
      <c r="F3" s="114"/>
      <c r="G3" s="114"/>
      <c r="H3" s="115"/>
      <c r="I3" s="130"/>
      <c r="J3" s="141" t="s">
        <v>153</v>
      </c>
      <c r="K3" s="142"/>
      <c r="L3" s="142"/>
      <c r="M3" s="142"/>
      <c r="N3" s="142"/>
      <c r="O3" s="143"/>
      <c r="P3" s="143"/>
      <c r="Q3" s="154"/>
    </row>
    <row r="4" s="104" customFormat="1" ht="29.1" customHeight="1" spans="1:17">
      <c r="A4" s="116"/>
      <c r="B4" s="117" t="s">
        <v>115</v>
      </c>
      <c r="C4" s="117" t="s">
        <v>116</v>
      </c>
      <c r="D4" s="117" t="s">
        <v>117</v>
      </c>
      <c r="E4" s="117" t="s">
        <v>118</v>
      </c>
      <c r="F4" s="117" t="s">
        <v>119</v>
      </c>
      <c r="G4" s="117" t="s">
        <v>120</v>
      </c>
      <c r="H4" s="117" t="s">
        <v>121</v>
      </c>
      <c r="I4" s="130"/>
      <c r="J4" s="144"/>
      <c r="K4" s="145" t="s">
        <v>115</v>
      </c>
      <c r="L4" s="145" t="s">
        <v>116</v>
      </c>
      <c r="M4" s="146" t="s">
        <v>117</v>
      </c>
      <c r="N4" s="145" t="s">
        <v>118</v>
      </c>
      <c r="O4" s="145" t="s">
        <v>119</v>
      </c>
      <c r="P4" s="145" t="s">
        <v>120</v>
      </c>
      <c r="Q4" s="132" t="s">
        <v>154</v>
      </c>
    </row>
    <row r="5" s="104" customFormat="1" ht="29.1" customHeight="1" spans="1:17">
      <c r="A5" s="118"/>
      <c r="B5" s="117" t="s">
        <v>155</v>
      </c>
      <c r="C5" s="117" t="s">
        <v>156</v>
      </c>
      <c r="D5" s="117" t="s">
        <v>157</v>
      </c>
      <c r="E5" s="117" t="s">
        <v>158</v>
      </c>
      <c r="F5" s="117" t="s">
        <v>159</v>
      </c>
      <c r="G5" s="117" t="s">
        <v>160</v>
      </c>
      <c r="H5" s="117" t="s">
        <v>161</v>
      </c>
      <c r="I5" s="130"/>
      <c r="J5" s="144"/>
      <c r="K5" s="147" t="s">
        <v>155</v>
      </c>
      <c r="L5" s="147" t="s">
        <v>156</v>
      </c>
      <c r="M5" s="147" t="s">
        <v>157</v>
      </c>
      <c r="N5" s="147" t="s">
        <v>158</v>
      </c>
      <c r="O5" s="147" t="s">
        <v>159</v>
      </c>
      <c r="P5" s="147" t="s">
        <v>160</v>
      </c>
      <c r="Q5" s="147" t="s">
        <v>161</v>
      </c>
    </row>
    <row r="6" s="104" customFormat="1" ht="29.1" customHeight="1" spans="1:17">
      <c r="A6" s="119" t="s">
        <v>162</v>
      </c>
      <c r="B6" s="119">
        <f t="shared" ref="B6:B8" si="0">C6-1</f>
        <v>73</v>
      </c>
      <c r="C6" s="119">
        <f t="shared" ref="C6:C8" si="1">D6-2</f>
        <v>74</v>
      </c>
      <c r="D6" s="120">
        <v>76</v>
      </c>
      <c r="E6" s="119">
        <f t="shared" ref="E6:E8" si="2">D6+2</f>
        <v>78</v>
      </c>
      <c r="F6" s="119">
        <f t="shared" ref="F6:F8" si="3">E6+2</f>
        <v>80</v>
      </c>
      <c r="G6" s="119">
        <f t="shared" ref="G6:G8" si="4">F6+1</f>
        <v>81</v>
      </c>
      <c r="H6" s="119">
        <f t="shared" ref="H6:H8" si="5">G6+1</f>
        <v>82</v>
      </c>
      <c r="I6" s="130"/>
      <c r="J6" s="238" t="s">
        <v>162</v>
      </c>
      <c r="K6" s="148" t="s">
        <v>165</v>
      </c>
      <c r="L6" s="148"/>
      <c r="M6" s="148"/>
      <c r="N6" s="149"/>
      <c r="O6" s="148"/>
      <c r="P6" s="148"/>
      <c r="Q6" s="148"/>
    </row>
    <row r="7" s="104" customFormat="1" ht="29.1" customHeight="1" spans="1:17">
      <c r="A7" s="119" t="s">
        <v>164</v>
      </c>
      <c r="B7" s="119">
        <f t="shared" si="0"/>
        <v>71</v>
      </c>
      <c r="C7" s="119">
        <f t="shared" si="1"/>
        <v>72</v>
      </c>
      <c r="D7" s="120">
        <v>74</v>
      </c>
      <c r="E7" s="119">
        <f t="shared" si="2"/>
        <v>76</v>
      </c>
      <c r="F7" s="119">
        <f t="shared" si="3"/>
        <v>78</v>
      </c>
      <c r="G7" s="119">
        <f t="shared" si="4"/>
        <v>79</v>
      </c>
      <c r="H7" s="119">
        <f t="shared" si="5"/>
        <v>80</v>
      </c>
      <c r="I7" s="130"/>
      <c r="J7" s="238" t="s">
        <v>164</v>
      </c>
      <c r="K7" s="150" t="s">
        <v>209</v>
      </c>
      <c r="L7" s="148"/>
      <c r="M7" s="148"/>
      <c r="N7" s="149"/>
      <c r="O7" s="148"/>
      <c r="P7" s="148"/>
      <c r="Q7" s="148"/>
    </row>
    <row r="8" s="104" customFormat="1" ht="29.1" customHeight="1" spans="1:17">
      <c r="A8" s="119" t="s">
        <v>166</v>
      </c>
      <c r="B8" s="121">
        <f t="shared" si="0"/>
        <v>65.5</v>
      </c>
      <c r="C8" s="121">
        <f t="shared" si="1"/>
        <v>66.5</v>
      </c>
      <c r="D8" s="120">
        <v>68.5</v>
      </c>
      <c r="E8" s="121">
        <f t="shared" si="2"/>
        <v>70.5</v>
      </c>
      <c r="F8" s="121">
        <f t="shared" si="3"/>
        <v>72.5</v>
      </c>
      <c r="G8" s="121">
        <f t="shared" si="4"/>
        <v>73.5</v>
      </c>
      <c r="H8" s="121">
        <f t="shared" si="5"/>
        <v>74.5</v>
      </c>
      <c r="I8" s="130"/>
      <c r="J8" s="238" t="s">
        <v>166</v>
      </c>
      <c r="K8" s="150" t="s">
        <v>210</v>
      </c>
      <c r="L8" s="148"/>
      <c r="M8" s="128"/>
      <c r="N8" s="150"/>
      <c r="O8" s="128"/>
      <c r="P8" s="128"/>
      <c r="Q8" s="128"/>
    </row>
    <row r="9" s="104" customFormat="1" ht="29.1" customHeight="1" spans="1:17">
      <c r="A9" s="119" t="s">
        <v>167</v>
      </c>
      <c r="B9" s="119">
        <f t="shared" ref="B9:B11" si="6">C9-4</f>
        <v>116</v>
      </c>
      <c r="C9" s="119">
        <f t="shared" ref="C9:C11" si="7">D9-4</f>
        <v>120</v>
      </c>
      <c r="D9" s="120">
        <v>124</v>
      </c>
      <c r="E9" s="119">
        <f t="shared" ref="E9:E11" si="8">D9+4</f>
        <v>128</v>
      </c>
      <c r="F9" s="119">
        <f>E9+4</f>
        <v>132</v>
      </c>
      <c r="G9" s="119">
        <f t="shared" ref="G9:G11" si="9">F9+6</f>
        <v>138</v>
      </c>
      <c r="H9" s="119">
        <f>G9+6</f>
        <v>144</v>
      </c>
      <c r="I9" s="130"/>
      <c r="J9" s="238" t="s">
        <v>167</v>
      </c>
      <c r="K9" s="148" t="s">
        <v>165</v>
      </c>
      <c r="L9" s="148"/>
      <c r="M9" s="128"/>
      <c r="N9" s="148"/>
      <c r="O9" s="128"/>
      <c r="P9" s="148"/>
      <c r="Q9" s="148"/>
    </row>
    <row r="10" s="104" customFormat="1" ht="29.1" customHeight="1" spans="1:17">
      <c r="A10" s="119" t="s">
        <v>169</v>
      </c>
      <c r="B10" s="119">
        <f t="shared" si="6"/>
        <v>110</v>
      </c>
      <c r="C10" s="119">
        <f t="shared" si="7"/>
        <v>114</v>
      </c>
      <c r="D10" s="120">
        <v>118</v>
      </c>
      <c r="E10" s="119">
        <f t="shared" si="8"/>
        <v>122</v>
      </c>
      <c r="F10" s="119">
        <f>E10+5</f>
        <v>127</v>
      </c>
      <c r="G10" s="119">
        <f t="shared" si="9"/>
        <v>133</v>
      </c>
      <c r="H10" s="119">
        <f>G10+7</f>
        <v>140</v>
      </c>
      <c r="I10" s="130"/>
      <c r="J10" s="238" t="s">
        <v>169</v>
      </c>
      <c r="K10" s="148" t="s">
        <v>168</v>
      </c>
      <c r="L10" s="148"/>
      <c r="M10" s="148"/>
      <c r="N10" s="150"/>
      <c r="O10" s="148"/>
      <c r="P10" s="128"/>
      <c r="Q10" s="128"/>
    </row>
    <row r="11" s="104" customFormat="1" ht="29.1" customHeight="1" spans="1:17">
      <c r="A11" s="119" t="s">
        <v>171</v>
      </c>
      <c r="B11" s="119">
        <f t="shared" si="6"/>
        <v>110</v>
      </c>
      <c r="C11" s="119">
        <f t="shared" si="7"/>
        <v>114</v>
      </c>
      <c r="D11" s="120">
        <v>118</v>
      </c>
      <c r="E11" s="119">
        <f t="shared" si="8"/>
        <v>122</v>
      </c>
      <c r="F11" s="119">
        <f>E11+5</f>
        <v>127</v>
      </c>
      <c r="G11" s="119">
        <f t="shared" si="9"/>
        <v>133</v>
      </c>
      <c r="H11" s="119">
        <f>G11+7</f>
        <v>140</v>
      </c>
      <c r="I11" s="130"/>
      <c r="J11" s="238" t="s">
        <v>171</v>
      </c>
      <c r="K11" s="148" t="s">
        <v>165</v>
      </c>
      <c r="L11" s="148"/>
      <c r="M11" s="128"/>
      <c r="N11" s="150"/>
      <c r="O11" s="128"/>
      <c r="P11" s="128"/>
      <c r="Q11" s="128"/>
    </row>
    <row r="12" s="104" customFormat="1" ht="29.1" customHeight="1" spans="1:17">
      <c r="A12" s="119" t="s">
        <v>173</v>
      </c>
      <c r="B12" s="119">
        <f>C12-1.2</f>
        <v>48.6</v>
      </c>
      <c r="C12" s="119">
        <f>D12-1.2</f>
        <v>49.8</v>
      </c>
      <c r="D12" s="120">
        <v>51</v>
      </c>
      <c r="E12" s="119">
        <f>D12+1.2</f>
        <v>52.2</v>
      </c>
      <c r="F12" s="119">
        <f>E12+1.2</f>
        <v>53.4</v>
      </c>
      <c r="G12" s="119">
        <f>F12+1.4</f>
        <v>54.8</v>
      </c>
      <c r="H12" s="119">
        <f>G12+1.4</f>
        <v>56.2</v>
      </c>
      <c r="I12" s="130"/>
      <c r="J12" s="238" t="s">
        <v>173</v>
      </c>
      <c r="K12" s="148" t="s">
        <v>168</v>
      </c>
      <c r="L12" s="148"/>
      <c r="M12" s="128"/>
      <c r="N12" s="150"/>
      <c r="O12" s="128"/>
      <c r="P12" s="128"/>
      <c r="Q12" s="128"/>
    </row>
    <row r="13" s="104" customFormat="1" ht="29.1" customHeight="1" spans="1:17">
      <c r="A13" s="119" t="s">
        <v>174</v>
      </c>
      <c r="B13" s="119">
        <f>C13-0.6</f>
        <v>63.2</v>
      </c>
      <c r="C13" s="119">
        <f>D13-1.2</f>
        <v>63.8</v>
      </c>
      <c r="D13" s="120">
        <v>65</v>
      </c>
      <c r="E13" s="119">
        <f>D13+1.2</f>
        <v>66.2</v>
      </c>
      <c r="F13" s="119">
        <f>E13+1.2</f>
        <v>67.4</v>
      </c>
      <c r="G13" s="119">
        <f>F13+0.6</f>
        <v>68</v>
      </c>
      <c r="H13" s="119">
        <f>G13+0.6</f>
        <v>68.6</v>
      </c>
      <c r="I13" s="130"/>
      <c r="J13" s="238" t="s">
        <v>174</v>
      </c>
      <c r="K13" s="148" t="s">
        <v>165</v>
      </c>
      <c r="L13" s="148"/>
      <c r="M13" s="148"/>
      <c r="N13" s="150"/>
      <c r="O13" s="148"/>
      <c r="P13" s="128"/>
      <c r="Q13" s="128"/>
    </row>
    <row r="14" s="104" customFormat="1" ht="29.1" customHeight="1" spans="1:17">
      <c r="A14" s="122" t="s">
        <v>176</v>
      </c>
      <c r="B14" s="123">
        <f>C14-1.2</f>
        <v>-3</v>
      </c>
      <c r="C14" s="123">
        <f>D14-1.8</f>
        <v>-1.8</v>
      </c>
      <c r="D14" s="124"/>
      <c r="E14" s="123">
        <f>D14+1.8</f>
        <v>1.8</v>
      </c>
      <c r="F14" s="123">
        <f>E14+1.8</f>
        <v>3.6</v>
      </c>
      <c r="G14" s="123">
        <f>F14+1.3</f>
        <v>4.9</v>
      </c>
      <c r="H14" s="123">
        <f>G14+1.3</f>
        <v>6.2</v>
      </c>
      <c r="I14" s="130"/>
      <c r="J14" s="239" t="s">
        <v>177</v>
      </c>
      <c r="K14" s="148" t="s">
        <v>165</v>
      </c>
      <c r="L14" s="150"/>
      <c r="M14" s="128"/>
      <c r="N14" s="150"/>
      <c r="O14" s="128"/>
      <c r="P14" s="128"/>
      <c r="Q14" s="128"/>
    </row>
    <row r="15" s="104" customFormat="1" ht="29.1" customHeight="1" spans="1:17">
      <c r="A15" s="117" t="s">
        <v>177</v>
      </c>
      <c r="B15" s="119">
        <f>C15-0.8</f>
        <v>24.9</v>
      </c>
      <c r="C15" s="119">
        <f>D15-0.8</f>
        <v>25.7</v>
      </c>
      <c r="D15" s="120">
        <v>26.5</v>
      </c>
      <c r="E15" s="119">
        <f>D15+0.8</f>
        <v>27.3</v>
      </c>
      <c r="F15" s="119">
        <f>E15+0.8</f>
        <v>28.1</v>
      </c>
      <c r="G15" s="119">
        <f>F15+1.3</f>
        <v>29.4</v>
      </c>
      <c r="H15" s="119">
        <f>G15+1.3</f>
        <v>30.7</v>
      </c>
      <c r="I15" s="130"/>
      <c r="J15" s="238" t="s">
        <v>179</v>
      </c>
      <c r="K15" s="148" t="s">
        <v>165</v>
      </c>
      <c r="L15" s="148"/>
      <c r="M15" s="148"/>
      <c r="N15" s="148"/>
      <c r="O15" s="148"/>
      <c r="P15" s="128"/>
      <c r="Q15" s="128"/>
    </row>
    <row r="16" s="104" customFormat="1" ht="29.1" customHeight="1" spans="1:17">
      <c r="A16" s="119" t="s">
        <v>179</v>
      </c>
      <c r="B16" s="119">
        <f>C16-0.7</f>
        <v>20.6</v>
      </c>
      <c r="C16" s="119">
        <f>D16-0.7</f>
        <v>21.3</v>
      </c>
      <c r="D16" s="120">
        <v>22</v>
      </c>
      <c r="E16" s="119">
        <f>D16+0.7</f>
        <v>22.7</v>
      </c>
      <c r="F16" s="119">
        <f>E16+0.7</f>
        <v>23.4</v>
      </c>
      <c r="G16" s="119">
        <f>F16+1</f>
        <v>24.4</v>
      </c>
      <c r="H16" s="119">
        <f>G16+1</f>
        <v>25.4</v>
      </c>
      <c r="I16" s="130"/>
      <c r="J16" s="238" t="s">
        <v>180</v>
      </c>
      <c r="K16" s="148" t="s">
        <v>165</v>
      </c>
      <c r="L16" s="148"/>
      <c r="M16" s="148"/>
      <c r="N16" s="148"/>
      <c r="O16" s="148"/>
      <c r="P16" s="148"/>
      <c r="Q16" s="128"/>
    </row>
    <row r="17" s="104" customFormat="1" ht="29.1" customHeight="1" spans="1:17">
      <c r="A17" s="119" t="s">
        <v>180</v>
      </c>
      <c r="B17" s="119">
        <f t="shared" ref="B17:B22" si="10">C17-0.5</f>
        <v>14</v>
      </c>
      <c r="C17" s="119">
        <f t="shared" ref="C17:C22" si="11">D17-0.5</f>
        <v>14.5</v>
      </c>
      <c r="D17" s="125">
        <v>15</v>
      </c>
      <c r="E17" s="119">
        <f>D17+0.5</f>
        <v>15.5</v>
      </c>
      <c r="F17" s="119">
        <f>E17+0.5</f>
        <v>16</v>
      </c>
      <c r="G17" s="119">
        <f>F17+0.7</f>
        <v>16.7</v>
      </c>
      <c r="H17" s="119">
        <f>G17+0.7</f>
        <v>17.4</v>
      </c>
      <c r="I17" s="130"/>
      <c r="J17" s="238" t="s">
        <v>181</v>
      </c>
      <c r="K17" s="128" t="s">
        <v>211</v>
      </c>
      <c r="L17" s="148"/>
      <c r="M17" s="128"/>
      <c r="N17" s="150"/>
      <c r="O17" s="128"/>
      <c r="P17" s="128"/>
      <c r="Q17" s="128"/>
    </row>
    <row r="18" s="104" customFormat="1" ht="29.1" customHeight="1" spans="1:17">
      <c r="A18" s="119" t="s">
        <v>181</v>
      </c>
      <c r="B18" s="119">
        <f>C18</f>
        <v>10.5</v>
      </c>
      <c r="C18" s="119">
        <f>D18</f>
        <v>10.5</v>
      </c>
      <c r="D18" s="125">
        <v>10.5</v>
      </c>
      <c r="E18" s="119">
        <f t="shared" ref="E18:H18" si="12">D18</f>
        <v>10.5</v>
      </c>
      <c r="F18" s="119">
        <f t="shared" si="12"/>
        <v>10.5</v>
      </c>
      <c r="G18" s="119">
        <f t="shared" si="12"/>
        <v>10.5</v>
      </c>
      <c r="H18" s="119">
        <f t="shared" si="12"/>
        <v>10.5</v>
      </c>
      <c r="I18" s="130"/>
      <c r="J18" s="238" t="s">
        <v>183</v>
      </c>
      <c r="K18" s="128" t="s">
        <v>212</v>
      </c>
      <c r="L18" s="128"/>
      <c r="M18" s="128"/>
      <c r="N18" s="150"/>
      <c r="O18" s="128"/>
      <c r="P18" s="128"/>
      <c r="Q18" s="128"/>
    </row>
    <row r="19" s="104" customFormat="1" ht="29.1" customHeight="1" spans="1:17">
      <c r="A19" s="119" t="s">
        <v>183</v>
      </c>
      <c r="B19" s="119">
        <f>C19-1</f>
        <v>57</v>
      </c>
      <c r="C19" s="119">
        <f t="shared" ref="C19:C23" si="13">D19-1</f>
        <v>58</v>
      </c>
      <c r="D19" s="125">
        <v>59</v>
      </c>
      <c r="E19" s="119">
        <f>D19+1</f>
        <v>60</v>
      </c>
      <c r="F19" s="119">
        <f t="shared" ref="F19:F24" si="14">E19+1</f>
        <v>61</v>
      </c>
      <c r="G19" s="119">
        <f>F19+1.5</f>
        <v>62.5</v>
      </c>
      <c r="H19" s="119">
        <f>G19+1.5</f>
        <v>64</v>
      </c>
      <c r="I19" s="130"/>
      <c r="J19" s="238" t="s">
        <v>184</v>
      </c>
      <c r="K19" s="148" t="s">
        <v>168</v>
      </c>
      <c r="L19" s="148"/>
      <c r="M19" s="148"/>
      <c r="N19" s="148"/>
      <c r="O19" s="148"/>
      <c r="P19" s="128"/>
      <c r="Q19" s="128"/>
    </row>
    <row r="20" s="104" customFormat="1" ht="29.1" customHeight="1" spans="1:17">
      <c r="A20" s="119" t="s">
        <v>184</v>
      </c>
      <c r="B20" s="119">
        <f>C20-1</f>
        <v>55</v>
      </c>
      <c r="C20" s="119">
        <f t="shared" si="13"/>
        <v>56</v>
      </c>
      <c r="D20" s="125">
        <v>57</v>
      </c>
      <c r="E20" s="119">
        <f>D20+1</f>
        <v>58</v>
      </c>
      <c r="F20" s="119">
        <f t="shared" si="14"/>
        <v>59</v>
      </c>
      <c r="G20" s="119">
        <f>F20+1.5</f>
        <v>60.5</v>
      </c>
      <c r="H20" s="119">
        <f>G20+1.5</f>
        <v>62</v>
      </c>
      <c r="I20" s="130"/>
      <c r="J20" s="238" t="s">
        <v>185</v>
      </c>
      <c r="K20" s="148" t="s">
        <v>165</v>
      </c>
      <c r="L20" s="148"/>
      <c r="M20" s="128"/>
      <c r="N20" s="150"/>
      <c r="O20" s="128"/>
      <c r="P20" s="128"/>
      <c r="Q20" s="128"/>
    </row>
    <row r="21" s="104" customFormat="1" ht="29.1" customHeight="1" spans="1:17">
      <c r="A21" s="119" t="s">
        <v>185</v>
      </c>
      <c r="B21" s="119">
        <f t="shared" si="10"/>
        <v>36</v>
      </c>
      <c r="C21" s="119">
        <f t="shared" si="11"/>
        <v>36.5</v>
      </c>
      <c r="D21" s="125">
        <v>37</v>
      </c>
      <c r="E21" s="119">
        <f t="shared" ref="E21:G21" si="15">D21+0.5</f>
        <v>37.5</v>
      </c>
      <c r="F21" s="119">
        <f t="shared" si="15"/>
        <v>38</v>
      </c>
      <c r="G21" s="119">
        <f t="shared" si="15"/>
        <v>38.5</v>
      </c>
      <c r="H21" s="119">
        <f t="shared" ref="H21:H24" si="16">G21</f>
        <v>38.5</v>
      </c>
      <c r="I21" s="130"/>
      <c r="J21" s="238" t="s">
        <v>187</v>
      </c>
      <c r="K21" s="128" t="s">
        <v>212</v>
      </c>
      <c r="L21" s="148"/>
      <c r="M21" s="148"/>
      <c r="N21" s="148"/>
      <c r="O21" s="148"/>
      <c r="P21" s="128"/>
      <c r="Q21" s="128"/>
    </row>
    <row r="22" s="104" customFormat="1" ht="29.1" customHeight="1" spans="1:17">
      <c r="A22" s="119" t="s">
        <v>187</v>
      </c>
      <c r="B22" s="119">
        <f t="shared" si="10"/>
        <v>26</v>
      </c>
      <c r="C22" s="119">
        <f t="shared" si="11"/>
        <v>26.5</v>
      </c>
      <c r="D22" s="125">
        <v>27</v>
      </c>
      <c r="E22" s="119">
        <f>D22+0.5</f>
        <v>27.5</v>
      </c>
      <c r="F22" s="119">
        <f>E22+0.5</f>
        <v>28</v>
      </c>
      <c r="G22" s="119">
        <f>F22+0.75</f>
        <v>28.75</v>
      </c>
      <c r="H22" s="119">
        <f t="shared" si="16"/>
        <v>28.75</v>
      </c>
      <c r="I22" s="130"/>
      <c r="J22" s="238" t="s">
        <v>188</v>
      </c>
      <c r="K22" s="148" t="s">
        <v>165</v>
      </c>
      <c r="L22" s="128"/>
      <c r="M22" s="128"/>
      <c r="N22" s="128"/>
      <c r="O22" s="128"/>
      <c r="P22" s="148"/>
      <c r="Q22" s="128"/>
    </row>
    <row r="23" s="104" customFormat="1" ht="29.1" customHeight="1" spans="1:17">
      <c r="A23" s="119" t="s">
        <v>188</v>
      </c>
      <c r="B23" s="119">
        <f>C23</f>
        <v>18</v>
      </c>
      <c r="C23" s="119">
        <f t="shared" si="13"/>
        <v>18</v>
      </c>
      <c r="D23" s="125">
        <v>19</v>
      </c>
      <c r="E23" s="119">
        <f>D23</f>
        <v>19</v>
      </c>
      <c r="F23" s="119">
        <f>E23+1.5</f>
        <v>20.5</v>
      </c>
      <c r="G23" s="119">
        <f>F23</f>
        <v>20.5</v>
      </c>
      <c r="H23" s="119">
        <f t="shared" si="16"/>
        <v>20.5</v>
      </c>
      <c r="I23" s="130"/>
      <c r="J23" s="238" t="s">
        <v>189</v>
      </c>
      <c r="K23" s="128" t="s">
        <v>212</v>
      </c>
      <c r="L23" s="148"/>
      <c r="M23" s="148"/>
      <c r="N23" s="148"/>
      <c r="O23" s="148"/>
      <c r="P23" s="128"/>
      <c r="Q23" s="128"/>
    </row>
    <row r="24" s="104" customFormat="1" ht="29.1" customHeight="1" spans="1:17">
      <c r="A24" s="119" t="s">
        <v>189</v>
      </c>
      <c r="B24" s="119">
        <f>C24</f>
        <v>16</v>
      </c>
      <c r="C24" s="119">
        <f>D24-0.5</f>
        <v>16</v>
      </c>
      <c r="D24" s="126">
        <v>16.5</v>
      </c>
      <c r="E24" s="119">
        <f>D24</f>
        <v>16.5</v>
      </c>
      <c r="F24" s="119">
        <f t="shared" si="14"/>
        <v>17.5</v>
      </c>
      <c r="G24" s="119">
        <f>F24</f>
        <v>17.5</v>
      </c>
      <c r="H24" s="119">
        <f t="shared" si="16"/>
        <v>17.5</v>
      </c>
      <c r="I24" s="130"/>
      <c r="J24" s="131"/>
      <c r="K24" s="128"/>
      <c r="L24" s="128"/>
      <c r="M24" s="128"/>
      <c r="N24" s="128"/>
      <c r="O24" s="128"/>
      <c r="P24" s="128"/>
      <c r="Q24" s="128"/>
    </row>
    <row r="25" s="104" customFormat="1" ht="29.1" customHeight="1" spans="1:17">
      <c r="A25" s="131"/>
      <c r="B25" s="132"/>
      <c r="C25" s="133"/>
      <c r="D25" s="133"/>
      <c r="E25" s="134"/>
      <c r="F25" s="134"/>
      <c r="G25" s="132"/>
      <c r="H25" s="130"/>
      <c r="I25" s="130"/>
      <c r="J25" s="132"/>
      <c r="K25" s="132"/>
      <c r="L25" s="128"/>
      <c r="M25" s="132"/>
      <c r="N25" s="132"/>
      <c r="O25" s="132"/>
      <c r="P25" s="132"/>
      <c r="Q25" s="132"/>
    </row>
    <row r="26" s="104" customFormat="1" ht="14.25" spans="1:17">
      <c r="A26" s="135" t="s">
        <v>190</v>
      </c>
      <c r="D26" s="136"/>
      <c r="E26" s="136"/>
      <c r="F26" s="136"/>
      <c r="G26" s="136"/>
      <c r="H26" s="136"/>
      <c r="I26" s="136"/>
      <c r="J26" s="136"/>
      <c r="K26" s="151"/>
      <c r="L26" s="151"/>
      <c r="M26" s="151"/>
      <c r="N26" s="151"/>
      <c r="O26" s="151"/>
      <c r="P26" s="151"/>
      <c r="Q26" s="151"/>
    </row>
    <row r="27" s="104" customFormat="1" ht="14.25" spans="1:17">
      <c r="A27" s="104" t="s">
        <v>191</v>
      </c>
      <c r="B27" s="136"/>
      <c r="C27" s="136"/>
      <c r="D27" s="136"/>
      <c r="E27" s="136"/>
      <c r="F27" s="136"/>
      <c r="G27" s="136"/>
      <c r="H27" s="136"/>
      <c r="I27" s="136"/>
      <c r="J27" s="135" t="s">
        <v>213</v>
      </c>
      <c r="K27" s="152"/>
      <c r="L27" s="152" t="s">
        <v>193</v>
      </c>
      <c r="M27" s="152"/>
      <c r="N27" s="152" t="s">
        <v>194</v>
      </c>
      <c r="O27" s="152"/>
      <c r="P27" s="152"/>
      <c r="Q27" s="105"/>
    </row>
    <row r="28" s="104" customFormat="1" customHeight="1" spans="1:17">
      <c r="A28" s="136"/>
      <c r="K28" s="105"/>
      <c r="L28" s="105"/>
      <c r="M28" s="105"/>
      <c r="N28" s="105"/>
      <c r="O28" s="105"/>
      <c r="P28" s="105"/>
      <c r="Q28" s="105"/>
    </row>
  </sheetData>
  <mergeCells count="7">
    <mergeCell ref="A1:Q1"/>
    <mergeCell ref="B2:C2"/>
    <mergeCell ref="E2:G2"/>
    <mergeCell ref="K2:Q2"/>
    <mergeCell ref="B3:H3"/>
    <mergeCell ref="J3:Q3"/>
    <mergeCell ref="A3:A5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tabSelected="1" topLeftCell="A14" workbookViewId="0">
      <selection activeCell="A34" sqref="A34:K34"/>
    </sheetView>
  </sheetViews>
  <sheetFormatPr defaultColWidth="10.125" defaultRowHeight="14.25"/>
  <cols>
    <col min="1" max="1" width="9.625" style="158" customWidth="1"/>
    <col min="2" max="2" width="11.125" style="158" customWidth="1"/>
    <col min="3" max="3" width="9.125" style="158" customWidth="1"/>
    <col min="4" max="4" width="9.5" style="158" customWidth="1"/>
    <col min="5" max="5" width="11.625" style="158" customWidth="1"/>
    <col min="6" max="6" width="10.375" style="158" customWidth="1"/>
    <col min="7" max="7" width="9.5" style="158" customWidth="1"/>
    <col min="8" max="8" width="9.125" style="158" customWidth="1"/>
    <col min="9" max="9" width="8.125" style="158" customWidth="1"/>
    <col min="10" max="10" width="10.5" style="158" customWidth="1"/>
    <col min="11" max="11" width="12.125" style="158" customWidth="1"/>
    <col min="12" max="16384" width="10.125" style="158"/>
  </cols>
  <sheetData>
    <row r="1" ht="26.25" spans="1:11">
      <c r="A1" s="159" t="s">
        <v>214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</row>
    <row r="2" spans="1:11">
      <c r="A2" s="160" t="s">
        <v>53</v>
      </c>
      <c r="B2" s="161" t="s">
        <v>54</v>
      </c>
      <c r="C2" s="161"/>
      <c r="D2" s="162" t="s">
        <v>62</v>
      </c>
      <c r="E2" s="163" t="s">
        <v>63</v>
      </c>
      <c r="F2" s="164" t="s">
        <v>215</v>
      </c>
      <c r="G2" s="165" t="s">
        <v>70</v>
      </c>
      <c r="H2" s="165"/>
      <c r="I2" s="195" t="s">
        <v>57</v>
      </c>
      <c r="J2" s="165" t="s">
        <v>216</v>
      </c>
      <c r="K2" s="220"/>
    </row>
    <row r="3" ht="24" customHeight="1" spans="1:11">
      <c r="A3" s="166" t="s">
        <v>78</v>
      </c>
      <c r="B3" s="167">
        <v>91</v>
      </c>
      <c r="C3" s="167"/>
      <c r="D3" s="168" t="s">
        <v>217</v>
      </c>
      <c r="E3" s="169" t="s">
        <v>218</v>
      </c>
      <c r="F3" s="170"/>
      <c r="G3" s="170"/>
      <c r="H3" s="171" t="s">
        <v>219</v>
      </c>
      <c r="I3" s="171"/>
      <c r="J3" s="171"/>
      <c r="K3" s="221"/>
    </row>
    <row r="4" spans="1:11">
      <c r="A4" s="172" t="s">
        <v>74</v>
      </c>
      <c r="B4" s="173">
        <v>1</v>
      </c>
      <c r="C4" s="173">
        <v>1</v>
      </c>
      <c r="D4" s="174" t="s">
        <v>220</v>
      </c>
      <c r="E4" s="175" t="s">
        <v>221</v>
      </c>
      <c r="F4" s="175"/>
      <c r="G4" s="175"/>
      <c r="H4" s="174" t="s">
        <v>222</v>
      </c>
      <c r="I4" s="174"/>
      <c r="J4" s="188" t="s">
        <v>67</v>
      </c>
      <c r="K4" s="222" t="s">
        <v>68</v>
      </c>
    </row>
    <row r="5" spans="1:11">
      <c r="A5" s="172" t="s">
        <v>223</v>
      </c>
      <c r="B5" s="167">
        <v>1</v>
      </c>
      <c r="C5" s="167"/>
      <c r="D5" s="168" t="s">
        <v>224</v>
      </c>
      <c r="E5" s="168" t="s">
        <v>225</v>
      </c>
      <c r="F5" s="168" t="s">
        <v>226</v>
      </c>
      <c r="G5" s="168" t="s">
        <v>227</v>
      </c>
      <c r="H5" s="174" t="s">
        <v>228</v>
      </c>
      <c r="I5" s="174"/>
      <c r="J5" s="188" t="s">
        <v>67</v>
      </c>
      <c r="K5" s="222" t="s">
        <v>68</v>
      </c>
    </row>
    <row r="6" ht="15" spans="1:11">
      <c r="A6" s="176" t="s">
        <v>229</v>
      </c>
      <c r="B6" s="177">
        <v>20</v>
      </c>
      <c r="C6" s="177"/>
      <c r="D6" s="178" t="s">
        <v>230</v>
      </c>
      <c r="E6" s="179">
        <v>91</v>
      </c>
      <c r="F6" s="180"/>
      <c r="G6" s="178"/>
      <c r="H6" s="181" t="s">
        <v>231</v>
      </c>
      <c r="I6" s="181"/>
      <c r="J6" s="180" t="s">
        <v>67</v>
      </c>
      <c r="K6" s="223" t="s">
        <v>68</v>
      </c>
    </row>
    <row r="7" ht="15" spans="1:11">
      <c r="A7" s="182"/>
      <c r="B7" s="183"/>
      <c r="C7" s="183"/>
      <c r="D7" s="182"/>
      <c r="E7" s="183"/>
      <c r="F7" s="184"/>
      <c r="G7" s="182"/>
      <c r="H7" s="184"/>
      <c r="I7" s="183"/>
      <c r="J7" s="183"/>
      <c r="K7" s="183"/>
    </row>
    <row r="8" spans="1:11">
      <c r="A8" s="185" t="s">
        <v>232</v>
      </c>
      <c r="B8" s="164" t="s">
        <v>233</v>
      </c>
      <c r="C8" s="164" t="s">
        <v>234</v>
      </c>
      <c r="D8" s="164" t="s">
        <v>235</v>
      </c>
      <c r="E8" s="164" t="s">
        <v>236</v>
      </c>
      <c r="F8" s="164" t="s">
        <v>237</v>
      </c>
      <c r="G8" s="186" t="s">
        <v>238</v>
      </c>
      <c r="H8" s="187"/>
      <c r="I8" s="187"/>
      <c r="J8" s="187"/>
      <c r="K8" s="224"/>
    </row>
    <row r="9" spans="1:11">
      <c r="A9" s="172" t="s">
        <v>239</v>
      </c>
      <c r="B9" s="174"/>
      <c r="C9" s="188" t="s">
        <v>67</v>
      </c>
      <c r="D9" s="188" t="s">
        <v>68</v>
      </c>
      <c r="E9" s="168" t="s">
        <v>240</v>
      </c>
      <c r="F9" s="189" t="s">
        <v>241</v>
      </c>
      <c r="G9" s="190"/>
      <c r="H9" s="191"/>
      <c r="I9" s="191"/>
      <c r="J9" s="191"/>
      <c r="K9" s="225"/>
    </row>
    <row r="10" spans="1:11">
      <c r="A10" s="172" t="s">
        <v>242</v>
      </c>
      <c r="B10" s="174"/>
      <c r="C10" s="188" t="s">
        <v>67</v>
      </c>
      <c r="D10" s="188" t="s">
        <v>68</v>
      </c>
      <c r="E10" s="168" t="s">
        <v>243</v>
      </c>
      <c r="F10" s="189" t="s">
        <v>244</v>
      </c>
      <c r="G10" s="190" t="s">
        <v>245</v>
      </c>
      <c r="H10" s="191"/>
      <c r="I10" s="191"/>
      <c r="J10" s="191"/>
      <c r="K10" s="225"/>
    </row>
    <row r="11" spans="1:11">
      <c r="A11" s="192" t="s">
        <v>199</v>
      </c>
      <c r="B11" s="193"/>
      <c r="C11" s="193"/>
      <c r="D11" s="193"/>
      <c r="E11" s="193"/>
      <c r="F11" s="193"/>
      <c r="G11" s="193"/>
      <c r="H11" s="193"/>
      <c r="I11" s="193"/>
      <c r="J11" s="193"/>
      <c r="K11" s="226"/>
    </row>
    <row r="12" spans="1:11">
      <c r="A12" s="166" t="s">
        <v>92</v>
      </c>
      <c r="B12" s="188" t="s">
        <v>88</v>
      </c>
      <c r="C12" s="188" t="s">
        <v>89</v>
      </c>
      <c r="D12" s="189"/>
      <c r="E12" s="168" t="s">
        <v>90</v>
      </c>
      <c r="F12" s="188" t="s">
        <v>88</v>
      </c>
      <c r="G12" s="188" t="s">
        <v>89</v>
      </c>
      <c r="H12" s="188"/>
      <c r="I12" s="168" t="s">
        <v>246</v>
      </c>
      <c r="J12" s="188" t="s">
        <v>88</v>
      </c>
      <c r="K12" s="222" t="s">
        <v>89</v>
      </c>
    </row>
    <row r="13" spans="1:11">
      <c r="A13" s="166" t="s">
        <v>95</v>
      </c>
      <c r="B13" s="188" t="s">
        <v>88</v>
      </c>
      <c r="C13" s="188" t="s">
        <v>89</v>
      </c>
      <c r="D13" s="189"/>
      <c r="E13" s="168" t="s">
        <v>100</v>
      </c>
      <c r="F13" s="188" t="s">
        <v>88</v>
      </c>
      <c r="G13" s="188" t="s">
        <v>89</v>
      </c>
      <c r="H13" s="188"/>
      <c r="I13" s="168" t="s">
        <v>247</v>
      </c>
      <c r="J13" s="188" t="s">
        <v>88</v>
      </c>
      <c r="K13" s="222" t="s">
        <v>89</v>
      </c>
    </row>
    <row r="14" ht="15" spans="1:11">
      <c r="A14" s="176" t="s">
        <v>248</v>
      </c>
      <c r="B14" s="180" t="s">
        <v>88</v>
      </c>
      <c r="C14" s="180" t="s">
        <v>89</v>
      </c>
      <c r="D14" s="179"/>
      <c r="E14" s="178" t="s">
        <v>249</v>
      </c>
      <c r="F14" s="180" t="s">
        <v>88</v>
      </c>
      <c r="G14" s="180" t="s">
        <v>89</v>
      </c>
      <c r="H14" s="180"/>
      <c r="I14" s="178" t="s">
        <v>250</v>
      </c>
      <c r="J14" s="180" t="s">
        <v>88</v>
      </c>
      <c r="K14" s="223" t="s">
        <v>89</v>
      </c>
    </row>
    <row r="15" ht="15" spans="1:11">
      <c r="A15" s="182"/>
      <c r="B15" s="194"/>
      <c r="C15" s="194"/>
      <c r="D15" s="183"/>
      <c r="E15" s="182"/>
      <c r="F15" s="194"/>
      <c r="G15" s="194"/>
      <c r="H15" s="194"/>
      <c r="I15" s="182"/>
      <c r="J15" s="194"/>
      <c r="K15" s="194"/>
    </row>
    <row r="16" s="156" customFormat="1" spans="1:11">
      <c r="A16" s="160" t="s">
        <v>251</v>
      </c>
      <c r="B16" s="195"/>
      <c r="C16" s="195"/>
      <c r="D16" s="195"/>
      <c r="E16" s="195"/>
      <c r="F16" s="195"/>
      <c r="G16" s="195"/>
      <c r="H16" s="195"/>
      <c r="I16" s="195"/>
      <c r="J16" s="195"/>
      <c r="K16" s="227"/>
    </row>
    <row r="17" spans="1:11">
      <c r="A17" s="172" t="s">
        <v>252</v>
      </c>
      <c r="B17" s="174"/>
      <c r="C17" s="174"/>
      <c r="D17" s="174"/>
      <c r="E17" s="174"/>
      <c r="F17" s="174"/>
      <c r="G17" s="174"/>
      <c r="H17" s="174"/>
      <c r="I17" s="174"/>
      <c r="J17" s="174"/>
      <c r="K17" s="228"/>
    </row>
    <row r="18" spans="1:11">
      <c r="A18" s="172" t="s">
        <v>253</v>
      </c>
      <c r="B18" s="174"/>
      <c r="C18" s="174"/>
      <c r="D18" s="174"/>
      <c r="E18" s="174"/>
      <c r="F18" s="174"/>
      <c r="G18" s="174"/>
      <c r="H18" s="174"/>
      <c r="I18" s="174"/>
      <c r="J18" s="174"/>
      <c r="K18" s="228"/>
    </row>
    <row r="19" spans="1:11">
      <c r="A19" s="196" t="s">
        <v>254</v>
      </c>
      <c r="B19" s="197"/>
      <c r="C19" s="197"/>
      <c r="D19" s="197"/>
      <c r="E19" s="197"/>
      <c r="F19" s="197"/>
      <c r="G19" s="197"/>
      <c r="H19" s="197"/>
      <c r="I19" s="197"/>
      <c r="J19" s="197"/>
      <c r="K19" s="229"/>
    </row>
    <row r="20" spans="1:11">
      <c r="A20" s="198" t="s">
        <v>255</v>
      </c>
      <c r="B20" s="199"/>
      <c r="C20" s="199"/>
      <c r="D20" s="199"/>
      <c r="E20" s="199"/>
      <c r="F20" s="199"/>
      <c r="G20" s="199"/>
      <c r="H20" s="199"/>
      <c r="I20" s="199"/>
      <c r="J20" s="199"/>
      <c r="K20" s="230"/>
    </row>
    <row r="21" spans="1:11">
      <c r="A21" s="198"/>
      <c r="B21" s="199"/>
      <c r="C21" s="199"/>
      <c r="D21" s="199"/>
      <c r="E21" s="199"/>
      <c r="F21" s="199"/>
      <c r="G21" s="199"/>
      <c r="H21" s="199"/>
      <c r="I21" s="199"/>
      <c r="J21" s="199"/>
      <c r="K21" s="230"/>
    </row>
    <row r="22" spans="1:11">
      <c r="A22" s="198"/>
      <c r="B22" s="199"/>
      <c r="C22" s="199"/>
      <c r="D22" s="199"/>
      <c r="E22" s="199"/>
      <c r="F22" s="199"/>
      <c r="G22" s="199"/>
      <c r="H22" s="199"/>
      <c r="I22" s="199"/>
      <c r="J22" s="199"/>
      <c r="K22" s="230"/>
    </row>
    <row r="23" spans="1:11">
      <c r="A23" s="200"/>
      <c r="B23" s="201"/>
      <c r="C23" s="201"/>
      <c r="D23" s="201"/>
      <c r="E23" s="201"/>
      <c r="F23" s="201"/>
      <c r="G23" s="201"/>
      <c r="H23" s="201"/>
      <c r="I23" s="201"/>
      <c r="J23" s="201"/>
      <c r="K23" s="231"/>
    </row>
    <row r="24" spans="1:11">
      <c r="A24" s="172" t="s">
        <v>129</v>
      </c>
      <c r="B24" s="174"/>
      <c r="C24" s="188" t="s">
        <v>67</v>
      </c>
      <c r="D24" s="188" t="s">
        <v>68</v>
      </c>
      <c r="E24" s="171"/>
      <c r="F24" s="171"/>
      <c r="G24" s="171"/>
      <c r="H24" s="171"/>
      <c r="I24" s="171"/>
      <c r="J24" s="171"/>
      <c r="K24" s="221"/>
    </row>
    <row r="25" ht="15" spans="1:11">
      <c r="A25" s="202" t="s">
        <v>256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32"/>
    </row>
    <row r="26" ht="15" spans="1:11">
      <c r="A26" s="204"/>
      <c r="B26" s="204"/>
      <c r="C26" s="204"/>
      <c r="D26" s="204"/>
      <c r="E26" s="204"/>
      <c r="F26" s="204"/>
      <c r="G26" s="204"/>
      <c r="H26" s="204"/>
      <c r="I26" s="204"/>
      <c r="J26" s="204"/>
      <c r="K26" s="204"/>
    </row>
    <row r="27" spans="1:11">
      <c r="A27" s="205" t="s">
        <v>257</v>
      </c>
      <c r="B27" s="187"/>
      <c r="C27" s="187"/>
      <c r="D27" s="187"/>
      <c r="E27" s="187"/>
      <c r="F27" s="187"/>
      <c r="G27" s="187"/>
      <c r="H27" s="187"/>
      <c r="I27" s="187"/>
      <c r="J27" s="187"/>
      <c r="K27" s="224"/>
    </row>
    <row r="28" spans="1:11">
      <c r="A28" s="206" t="s">
        <v>258</v>
      </c>
      <c r="B28" s="207"/>
      <c r="C28" s="207"/>
      <c r="D28" s="207"/>
      <c r="E28" s="207"/>
      <c r="F28" s="207"/>
      <c r="G28" s="207"/>
      <c r="H28" s="207"/>
      <c r="I28" s="207"/>
      <c r="J28" s="207"/>
      <c r="K28" s="233"/>
    </row>
    <row r="29" ht="17.25" customHeight="1" spans="1:11">
      <c r="A29" s="208" t="s">
        <v>259</v>
      </c>
      <c r="B29" s="209"/>
      <c r="C29" s="209"/>
      <c r="D29" s="209"/>
      <c r="E29" s="209"/>
      <c r="F29" s="209"/>
      <c r="G29" s="209"/>
      <c r="H29" s="209"/>
      <c r="I29" s="209"/>
      <c r="J29" s="209"/>
      <c r="K29" s="234"/>
    </row>
    <row r="30" ht="17.25" customHeight="1" spans="1:11">
      <c r="A30" s="208" t="s">
        <v>260</v>
      </c>
      <c r="B30" s="209"/>
      <c r="C30" s="209"/>
      <c r="D30" s="209"/>
      <c r="E30" s="209"/>
      <c r="F30" s="209"/>
      <c r="G30" s="209"/>
      <c r="H30" s="209"/>
      <c r="I30" s="209"/>
      <c r="J30" s="209"/>
      <c r="K30" s="234"/>
    </row>
    <row r="31" ht="17.25" customHeight="1"/>
    <row r="32" ht="17.25" customHeight="1" spans="1:11">
      <c r="A32" s="208" t="s">
        <v>261</v>
      </c>
      <c r="B32" s="209"/>
      <c r="C32" s="209"/>
      <c r="D32" s="209"/>
      <c r="E32" s="209"/>
      <c r="F32" s="209"/>
      <c r="G32" s="209"/>
      <c r="H32" s="209"/>
      <c r="I32" s="209"/>
      <c r="J32" s="209"/>
      <c r="K32" s="234"/>
    </row>
    <row r="33" ht="17.25" customHeight="1" spans="1:11">
      <c r="A33" s="208"/>
      <c r="B33" s="209"/>
      <c r="C33" s="209"/>
      <c r="D33" s="209"/>
      <c r="E33" s="209"/>
      <c r="F33" s="209"/>
      <c r="G33" s="209"/>
      <c r="H33" s="209"/>
      <c r="I33" s="209"/>
      <c r="J33" s="209"/>
      <c r="K33" s="234"/>
    </row>
    <row r="34" ht="17.25" customHeight="1" spans="1:11">
      <c r="A34" s="208"/>
      <c r="B34" s="209"/>
      <c r="C34" s="209"/>
      <c r="D34" s="209"/>
      <c r="E34" s="209"/>
      <c r="F34" s="209"/>
      <c r="G34" s="209"/>
      <c r="H34" s="209"/>
      <c r="I34" s="209"/>
      <c r="J34" s="209"/>
      <c r="K34" s="234"/>
    </row>
    <row r="35" ht="17.25" customHeight="1" spans="1:11">
      <c r="A35" s="198"/>
      <c r="B35" s="199"/>
      <c r="C35" s="199"/>
      <c r="D35" s="199"/>
      <c r="E35" s="199"/>
      <c r="F35" s="199"/>
      <c r="G35" s="199"/>
      <c r="H35" s="199"/>
      <c r="I35" s="199"/>
      <c r="J35" s="199"/>
      <c r="K35" s="230"/>
    </row>
    <row r="36" ht="17.25" customHeight="1" spans="1:11">
      <c r="A36" s="210"/>
      <c r="B36" s="199"/>
      <c r="C36" s="199"/>
      <c r="D36" s="199"/>
      <c r="E36" s="199"/>
      <c r="F36" s="199"/>
      <c r="G36" s="199"/>
      <c r="H36" s="199"/>
      <c r="I36" s="199"/>
      <c r="J36" s="199"/>
      <c r="K36" s="230"/>
    </row>
    <row r="37" ht="17.25" customHeight="1" spans="1:11">
      <c r="A37" s="211"/>
      <c r="B37" s="212"/>
      <c r="C37" s="212"/>
      <c r="D37" s="212"/>
      <c r="E37" s="212"/>
      <c r="F37" s="212"/>
      <c r="G37" s="212"/>
      <c r="H37" s="212"/>
      <c r="I37" s="212"/>
      <c r="J37" s="212"/>
      <c r="K37" s="235"/>
    </row>
    <row r="38" ht="18.75" customHeight="1" spans="1:11">
      <c r="A38" s="213" t="s">
        <v>262</v>
      </c>
      <c r="B38" s="214"/>
      <c r="C38" s="214"/>
      <c r="D38" s="214"/>
      <c r="E38" s="214"/>
      <c r="F38" s="214"/>
      <c r="G38" s="214"/>
      <c r="H38" s="214"/>
      <c r="I38" s="214"/>
      <c r="J38" s="214"/>
      <c r="K38" s="236"/>
    </row>
    <row r="39" s="157" customFormat="1" ht="18.75" customHeight="1" spans="1:11">
      <c r="A39" s="172" t="s">
        <v>263</v>
      </c>
      <c r="B39" s="174"/>
      <c r="C39" s="174"/>
      <c r="D39" s="171" t="s">
        <v>264</v>
      </c>
      <c r="E39" s="171"/>
      <c r="F39" s="215" t="s">
        <v>265</v>
      </c>
      <c r="G39" s="216"/>
      <c r="H39" s="174" t="s">
        <v>266</v>
      </c>
      <c r="I39" s="174"/>
      <c r="J39" s="174" t="s">
        <v>267</v>
      </c>
      <c r="K39" s="228"/>
    </row>
    <row r="40" ht="18.75" customHeight="1" spans="1:13">
      <c r="A40" s="172" t="s">
        <v>190</v>
      </c>
      <c r="B40" s="174"/>
      <c r="C40" s="174"/>
      <c r="D40" s="174"/>
      <c r="E40" s="174"/>
      <c r="F40" s="174"/>
      <c r="G40" s="174"/>
      <c r="H40" s="174"/>
      <c r="I40" s="174"/>
      <c r="J40" s="174"/>
      <c r="K40" s="228"/>
      <c r="M40" s="157"/>
    </row>
    <row r="41" ht="30.95" customHeight="1" spans="1:11">
      <c r="A41" s="172"/>
      <c r="B41" s="174"/>
      <c r="C41" s="174"/>
      <c r="D41" s="174"/>
      <c r="E41" s="174"/>
      <c r="F41" s="174"/>
      <c r="G41" s="174"/>
      <c r="H41" s="174"/>
      <c r="I41" s="174"/>
      <c r="J41" s="174"/>
      <c r="K41" s="228"/>
    </row>
    <row r="42" ht="18.75" customHeight="1" spans="1:11">
      <c r="A42" s="172"/>
      <c r="B42" s="174"/>
      <c r="C42" s="174"/>
      <c r="D42" s="174"/>
      <c r="E42" s="174"/>
      <c r="F42" s="174"/>
      <c r="G42" s="174"/>
      <c r="H42" s="174"/>
      <c r="I42" s="174"/>
      <c r="J42" s="174"/>
      <c r="K42" s="228"/>
    </row>
    <row r="43" ht="32.1" customHeight="1" spans="1:11">
      <c r="A43" s="176" t="s">
        <v>141</v>
      </c>
      <c r="B43" s="217" t="s">
        <v>268</v>
      </c>
      <c r="C43" s="217"/>
      <c r="D43" s="178" t="s">
        <v>269</v>
      </c>
      <c r="E43" s="179" t="s">
        <v>144</v>
      </c>
      <c r="F43" s="178" t="s">
        <v>145</v>
      </c>
      <c r="G43" s="218">
        <v>2.4</v>
      </c>
      <c r="H43" s="219" t="s">
        <v>146</v>
      </c>
      <c r="I43" s="219"/>
      <c r="J43" s="217" t="s">
        <v>147</v>
      </c>
      <c r="K43" s="237"/>
    </row>
    <row r="44" ht="16.5" customHeight="1"/>
    <row r="45" ht="16.5" customHeight="1"/>
    <row r="46" ht="16.5" customHeight="1"/>
  </sheetData>
  <mergeCells count="52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9:K29"/>
    <mergeCell ref="A30:K30"/>
    <mergeCell ref="A32:K32"/>
    <mergeCell ref="A33:K33"/>
    <mergeCell ref="A34:K34"/>
    <mergeCell ref="A35:K35"/>
    <mergeCell ref="A36:K36"/>
    <mergeCell ref="A37:K37"/>
    <mergeCell ref="A38:K38"/>
    <mergeCell ref="A39:C39"/>
    <mergeCell ref="D39:E39"/>
    <mergeCell ref="F39:G39"/>
    <mergeCell ref="H39:I39"/>
    <mergeCell ref="J39:K39"/>
    <mergeCell ref="B40:K40"/>
    <mergeCell ref="A41:K41"/>
    <mergeCell ref="A42:K42"/>
    <mergeCell ref="B43:C43"/>
    <mergeCell ref="H43:I43"/>
    <mergeCell ref="J43:K43"/>
  </mergeCells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371475</xdr:colOff>
                    <xdr:row>10</xdr:row>
                    <xdr:rowOff>190500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533400</xdr:colOff>
                    <xdr:row>38</xdr:row>
                    <xdr:rowOff>0</xdr:rowOff>
                  </from>
                  <to>
                    <xdr:col>2</xdr:col>
                    <xdr:colOff>76200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466725</xdr:colOff>
                    <xdr:row>6</xdr:row>
                    <xdr:rowOff>171450</xdr:rowOff>
                  </from>
                  <to>
                    <xdr:col>2</xdr:col>
                    <xdr:colOff>28575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47625</xdr:colOff>
                    <xdr:row>38</xdr:row>
                    <xdr:rowOff>0</xdr:rowOff>
                  </from>
                  <to>
                    <xdr:col>6</xdr:col>
                    <xdr:colOff>447675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85725</xdr:colOff>
                    <xdr:row>38</xdr:row>
                    <xdr:rowOff>0</xdr:rowOff>
                  </from>
                  <to>
                    <xdr:col>8</xdr:col>
                    <xdr:colOff>485775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66675</xdr:colOff>
                    <xdr:row>38</xdr:row>
                    <xdr:rowOff>9525</xdr:rowOff>
                  </from>
                  <to>
                    <xdr:col>10</xdr:col>
                    <xdr:colOff>457200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371475</xdr:colOff>
                    <xdr:row>10</xdr:row>
                    <xdr:rowOff>190500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371475</xdr:colOff>
                    <xdr:row>12</xdr:row>
                    <xdr:rowOff>190500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190500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276225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409575</xdr:colOff>
                    <xdr:row>11</xdr:row>
                    <xdr:rowOff>161925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400050</xdr:colOff>
                    <xdr:row>12</xdr:row>
                    <xdr:rowOff>190500</xdr:rowOff>
                  </from>
                  <to>
                    <xdr:col>2</xdr:col>
                    <xdr:colOff>180975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409575</xdr:colOff>
                    <xdr:row>6</xdr:row>
                    <xdr:rowOff>152400</xdr:rowOff>
                  </from>
                  <to>
                    <xdr:col>3</xdr:col>
                    <xdr:colOff>123825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name="Check Box 39" r:id="rId41">
              <controlPr defaultSize="0">
                <anchor moveWithCells="1">
                  <from>
                    <xdr:col>2</xdr:col>
                    <xdr:colOff>371475</xdr:colOff>
                    <xdr:row>8</xdr:row>
                    <xdr:rowOff>190500</xdr:rowOff>
                  </from>
                  <to>
                    <xdr:col>3</xdr:col>
                    <xdr:colOff>85725</xdr:colOff>
                    <xdr:row>10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"/>
  <sheetViews>
    <sheetView workbookViewId="0">
      <selection activeCell="Q24" sqref="Q24"/>
    </sheetView>
  </sheetViews>
  <sheetFormatPr defaultColWidth="9" defaultRowHeight="26.1" customHeight="1"/>
  <cols>
    <col min="1" max="1" width="17.125" style="104" customWidth="1"/>
    <col min="2" max="7" width="9.375" style="104" customWidth="1"/>
    <col min="8" max="8" width="9.68333333333333" style="104" customWidth="1"/>
    <col min="9" max="9" width="1.86666666666667" style="104" customWidth="1"/>
    <col min="10" max="10" width="20.3083333333333" style="104" customWidth="1"/>
    <col min="11" max="11" width="19.0583333333333" style="105" customWidth="1"/>
    <col min="12" max="12" width="20" style="105" customWidth="1"/>
    <col min="13" max="13" width="17.9666666666667" style="105" customWidth="1"/>
    <col min="14" max="14" width="15.775" style="105" customWidth="1"/>
    <col min="15" max="15" width="16.4" style="105" customWidth="1"/>
    <col min="16" max="16" width="16.0916666666667" style="105" customWidth="1"/>
    <col min="17" max="17" width="16.375" style="105" customWidth="1"/>
    <col min="18" max="16384" width="9" style="104"/>
  </cols>
  <sheetData>
    <row r="1" s="104" customFormat="1" ht="30" customHeight="1" spans="1:17">
      <c r="A1" s="106" t="s">
        <v>150</v>
      </c>
      <c r="B1" s="107"/>
      <c r="C1" s="107"/>
      <c r="D1" s="107"/>
      <c r="E1" s="107"/>
      <c r="F1" s="107"/>
      <c r="G1" s="107"/>
      <c r="H1" s="107"/>
      <c r="I1" s="107"/>
      <c r="J1" s="107"/>
      <c r="K1" s="137"/>
      <c r="L1" s="137"/>
      <c r="M1" s="137"/>
      <c r="N1" s="137"/>
      <c r="O1" s="137"/>
      <c r="P1" s="137"/>
      <c r="Q1" s="137"/>
    </row>
    <row r="2" s="104" customFormat="1" ht="29.1" customHeight="1" spans="1:17">
      <c r="A2" s="108" t="s">
        <v>62</v>
      </c>
      <c r="B2" s="109" t="s">
        <v>63</v>
      </c>
      <c r="C2" s="109"/>
      <c r="D2" s="110" t="s">
        <v>69</v>
      </c>
      <c r="E2" s="109" t="s">
        <v>70</v>
      </c>
      <c r="F2" s="109"/>
      <c r="G2" s="109"/>
      <c r="H2" s="111"/>
      <c r="I2" s="111"/>
      <c r="J2" s="138" t="s">
        <v>57</v>
      </c>
      <c r="K2" s="139" t="s">
        <v>208</v>
      </c>
      <c r="L2" s="139"/>
      <c r="M2" s="139"/>
      <c r="N2" s="139"/>
      <c r="O2" s="140"/>
      <c r="P2" s="140"/>
      <c r="Q2" s="153"/>
    </row>
    <row r="3" s="104" customFormat="1" ht="29.1" customHeight="1" spans="1:17">
      <c r="A3" s="112" t="s">
        <v>151</v>
      </c>
      <c r="B3" s="113" t="s">
        <v>152</v>
      </c>
      <c r="C3" s="114"/>
      <c r="D3" s="114"/>
      <c r="E3" s="114"/>
      <c r="F3" s="114"/>
      <c r="G3" s="114"/>
      <c r="H3" s="115"/>
      <c r="I3" s="130"/>
      <c r="J3" s="141" t="s">
        <v>153</v>
      </c>
      <c r="K3" s="142"/>
      <c r="L3" s="142"/>
      <c r="M3" s="142"/>
      <c r="N3" s="142"/>
      <c r="O3" s="143"/>
      <c r="P3" s="143"/>
      <c r="Q3" s="154"/>
    </row>
    <row r="4" s="104" customFormat="1" ht="29.1" customHeight="1" spans="1:17">
      <c r="A4" s="116"/>
      <c r="B4" s="117" t="s">
        <v>115</v>
      </c>
      <c r="C4" s="117" t="s">
        <v>116</v>
      </c>
      <c r="D4" s="117" t="s">
        <v>117</v>
      </c>
      <c r="E4" s="117" t="s">
        <v>118</v>
      </c>
      <c r="F4" s="117" t="s">
        <v>119</v>
      </c>
      <c r="G4" s="117" t="s">
        <v>120</v>
      </c>
      <c r="H4" s="117" t="s">
        <v>121</v>
      </c>
      <c r="I4" s="130"/>
      <c r="J4" s="144"/>
      <c r="K4" s="145" t="s">
        <v>115</v>
      </c>
      <c r="L4" s="145" t="s">
        <v>116</v>
      </c>
      <c r="M4" s="146" t="s">
        <v>117</v>
      </c>
      <c r="N4" s="145" t="s">
        <v>118</v>
      </c>
      <c r="O4" s="145" t="s">
        <v>119</v>
      </c>
      <c r="P4" s="145" t="s">
        <v>120</v>
      </c>
      <c r="Q4" s="132" t="s">
        <v>154</v>
      </c>
    </row>
    <row r="5" s="104" customFormat="1" ht="29.1" customHeight="1" spans="1:17">
      <c r="A5" s="118"/>
      <c r="B5" s="117" t="s">
        <v>155</v>
      </c>
      <c r="C5" s="117" t="s">
        <v>156</v>
      </c>
      <c r="D5" s="117" t="s">
        <v>157</v>
      </c>
      <c r="E5" s="117" t="s">
        <v>158</v>
      </c>
      <c r="F5" s="117" t="s">
        <v>159</v>
      </c>
      <c r="G5" s="117" t="s">
        <v>160</v>
      </c>
      <c r="H5" s="117" t="s">
        <v>161</v>
      </c>
      <c r="I5" s="130"/>
      <c r="J5" s="144"/>
      <c r="K5" s="147" t="s">
        <v>155</v>
      </c>
      <c r="L5" s="147"/>
      <c r="M5" s="147"/>
      <c r="N5" s="147"/>
      <c r="O5" s="147"/>
      <c r="P5" s="147"/>
      <c r="Q5" s="147" t="s">
        <v>161</v>
      </c>
    </row>
    <row r="6" s="104" customFormat="1" ht="29.1" customHeight="1" spans="1:17">
      <c r="A6" s="119" t="s">
        <v>162</v>
      </c>
      <c r="B6" s="119">
        <f t="shared" ref="B6:B8" si="0">C6-1</f>
        <v>73</v>
      </c>
      <c r="C6" s="119">
        <f t="shared" ref="C6:C8" si="1">D6-2</f>
        <v>74</v>
      </c>
      <c r="D6" s="120">
        <v>76</v>
      </c>
      <c r="E6" s="119">
        <f t="shared" ref="E6:E8" si="2">D6+2</f>
        <v>78</v>
      </c>
      <c r="F6" s="119">
        <f t="shared" ref="F6:F8" si="3">E6+2</f>
        <v>80</v>
      </c>
      <c r="G6" s="119">
        <f t="shared" ref="G6:G8" si="4">F6+1</f>
        <v>81</v>
      </c>
      <c r="H6" s="119">
        <f t="shared" ref="H6:H8" si="5">G6+1</f>
        <v>82</v>
      </c>
      <c r="I6" s="130"/>
      <c r="J6" s="119" t="s">
        <v>162</v>
      </c>
      <c r="K6" s="148" t="s">
        <v>270</v>
      </c>
      <c r="L6" s="148"/>
      <c r="M6" s="148"/>
      <c r="N6" s="148"/>
      <c r="O6" s="148"/>
      <c r="P6" s="149"/>
      <c r="Q6" s="155"/>
    </row>
    <row r="7" s="104" customFormat="1" ht="29.1" customHeight="1" spans="1:17">
      <c r="A7" s="119" t="s">
        <v>164</v>
      </c>
      <c r="B7" s="119">
        <f t="shared" si="0"/>
        <v>71</v>
      </c>
      <c r="C7" s="119">
        <f t="shared" si="1"/>
        <v>72</v>
      </c>
      <c r="D7" s="120">
        <v>74</v>
      </c>
      <c r="E7" s="119">
        <f t="shared" si="2"/>
        <v>76</v>
      </c>
      <c r="F7" s="119">
        <f t="shared" si="3"/>
        <v>78</v>
      </c>
      <c r="G7" s="119">
        <f t="shared" si="4"/>
        <v>79</v>
      </c>
      <c r="H7" s="119">
        <f t="shared" si="5"/>
        <v>80</v>
      </c>
      <c r="I7" s="130"/>
      <c r="J7" s="119" t="s">
        <v>164</v>
      </c>
      <c r="K7" s="148" t="s">
        <v>165</v>
      </c>
      <c r="L7" s="148"/>
      <c r="M7" s="148"/>
      <c r="N7" s="148"/>
      <c r="O7" s="148"/>
      <c r="P7" s="149"/>
      <c r="Q7" s="155"/>
    </row>
    <row r="8" s="104" customFormat="1" ht="29.1" customHeight="1" spans="1:17">
      <c r="A8" s="119" t="s">
        <v>166</v>
      </c>
      <c r="B8" s="121">
        <f t="shared" si="0"/>
        <v>65.5</v>
      </c>
      <c r="C8" s="121">
        <f t="shared" si="1"/>
        <v>66.5</v>
      </c>
      <c r="D8" s="120">
        <v>68.5</v>
      </c>
      <c r="E8" s="121">
        <f t="shared" si="2"/>
        <v>70.5</v>
      </c>
      <c r="F8" s="121">
        <f t="shared" si="3"/>
        <v>72.5</v>
      </c>
      <c r="G8" s="121">
        <f t="shared" si="4"/>
        <v>73.5</v>
      </c>
      <c r="H8" s="121">
        <f t="shared" si="5"/>
        <v>74.5</v>
      </c>
      <c r="I8" s="130"/>
      <c r="J8" s="119" t="s">
        <v>166</v>
      </c>
      <c r="K8" s="128" t="s">
        <v>163</v>
      </c>
      <c r="L8" s="128"/>
      <c r="M8" s="128"/>
      <c r="N8" s="150"/>
      <c r="O8" s="150"/>
      <c r="P8" s="150"/>
      <c r="Q8" s="155"/>
    </row>
    <row r="9" s="104" customFormat="1" ht="29.1" customHeight="1" spans="1:17">
      <c r="A9" s="119" t="s">
        <v>167</v>
      </c>
      <c r="B9" s="119">
        <f t="shared" ref="B9:B11" si="6">C9-4</f>
        <v>116</v>
      </c>
      <c r="C9" s="119">
        <f t="shared" ref="C9:C11" si="7">D9-4</f>
        <v>120</v>
      </c>
      <c r="D9" s="120">
        <v>124</v>
      </c>
      <c r="E9" s="119">
        <f t="shared" ref="E9:E11" si="8">D9+4</f>
        <v>128</v>
      </c>
      <c r="F9" s="119">
        <f>E9+4</f>
        <v>132</v>
      </c>
      <c r="G9" s="119">
        <f t="shared" ref="G9:G11" si="9">F9+6</f>
        <v>138</v>
      </c>
      <c r="H9" s="119">
        <f>G9+6</f>
        <v>144</v>
      </c>
      <c r="I9" s="130"/>
      <c r="J9" s="119" t="s">
        <v>167</v>
      </c>
      <c r="K9" s="148" t="s">
        <v>271</v>
      </c>
      <c r="L9" s="128"/>
      <c r="M9" s="148"/>
      <c r="N9" s="150"/>
      <c r="O9" s="148"/>
      <c r="P9" s="149"/>
      <c r="Q9" s="155"/>
    </row>
    <row r="10" s="104" customFormat="1" ht="29.1" customHeight="1" spans="1:17">
      <c r="A10" s="119" t="s">
        <v>169</v>
      </c>
      <c r="B10" s="119">
        <f t="shared" si="6"/>
        <v>110</v>
      </c>
      <c r="C10" s="119">
        <f t="shared" si="7"/>
        <v>114</v>
      </c>
      <c r="D10" s="120">
        <v>118</v>
      </c>
      <c r="E10" s="119">
        <f t="shared" si="8"/>
        <v>122</v>
      </c>
      <c r="F10" s="119">
        <f>E10+5</f>
        <v>127</v>
      </c>
      <c r="G10" s="119">
        <f t="shared" si="9"/>
        <v>133</v>
      </c>
      <c r="H10" s="119">
        <f>G10+7</f>
        <v>140</v>
      </c>
      <c r="I10" s="130"/>
      <c r="J10" s="119" t="s">
        <v>169</v>
      </c>
      <c r="K10" s="148" t="s">
        <v>272</v>
      </c>
      <c r="L10" s="148"/>
      <c r="M10" s="148"/>
      <c r="N10" s="148"/>
      <c r="O10" s="148"/>
      <c r="P10" s="149"/>
      <c r="Q10" s="155"/>
    </row>
    <row r="11" s="104" customFormat="1" ht="29.1" customHeight="1" spans="1:17">
      <c r="A11" s="119" t="s">
        <v>171</v>
      </c>
      <c r="B11" s="119">
        <f t="shared" si="6"/>
        <v>110</v>
      </c>
      <c r="C11" s="119">
        <f t="shared" si="7"/>
        <v>114</v>
      </c>
      <c r="D11" s="120">
        <v>118</v>
      </c>
      <c r="E11" s="119">
        <f t="shared" si="8"/>
        <v>122</v>
      </c>
      <c r="F11" s="119">
        <f>E11+5</f>
        <v>127</v>
      </c>
      <c r="G11" s="119">
        <f t="shared" si="9"/>
        <v>133</v>
      </c>
      <c r="H11" s="119">
        <f>G11+7</f>
        <v>140</v>
      </c>
      <c r="I11" s="130"/>
      <c r="J11" s="119" t="s">
        <v>171</v>
      </c>
      <c r="K11" s="128" t="s">
        <v>163</v>
      </c>
      <c r="L11" s="128"/>
      <c r="M11" s="128"/>
      <c r="N11" s="148"/>
      <c r="O11" s="128"/>
      <c r="P11" s="150"/>
      <c r="Q11" s="155"/>
    </row>
    <row r="12" s="104" customFormat="1" ht="29.1" customHeight="1" spans="1:17">
      <c r="A12" s="119" t="s">
        <v>173</v>
      </c>
      <c r="B12" s="119">
        <f>C12-1.2</f>
        <v>48.6</v>
      </c>
      <c r="C12" s="119">
        <f>D12-1.2</f>
        <v>49.8</v>
      </c>
      <c r="D12" s="120">
        <v>51</v>
      </c>
      <c r="E12" s="119">
        <f>D12+1.2</f>
        <v>52.2</v>
      </c>
      <c r="F12" s="119">
        <f>E12+1.2</f>
        <v>53.4</v>
      </c>
      <c r="G12" s="119">
        <f>F12+1.4</f>
        <v>54.8</v>
      </c>
      <c r="H12" s="119">
        <f>G12+1.4</f>
        <v>56.2</v>
      </c>
      <c r="I12" s="130"/>
      <c r="J12" s="119" t="s">
        <v>173</v>
      </c>
      <c r="K12" s="148" t="s">
        <v>165</v>
      </c>
      <c r="L12" s="128"/>
      <c r="M12" s="128"/>
      <c r="N12" s="128"/>
      <c r="O12" s="128"/>
      <c r="P12" s="150"/>
      <c r="Q12" s="155"/>
    </row>
    <row r="13" s="104" customFormat="1" ht="29.1" customHeight="1" spans="1:17">
      <c r="A13" s="119" t="s">
        <v>174</v>
      </c>
      <c r="B13" s="119">
        <f>C13-0.6</f>
        <v>63.2</v>
      </c>
      <c r="C13" s="119">
        <f>D13-1.2</f>
        <v>63.8</v>
      </c>
      <c r="D13" s="120">
        <v>65</v>
      </c>
      <c r="E13" s="119">
        <f>D13+1.2</f>
        <v>66.2</v>
      </c>
      <c r="F13" s="119">
        <f>E13+1.2</f>
        <v>67.4</v>
      </c>
      <c r="G13" s="119">
        <f>F13+0.6</f>
        <v>68</v>
      </c>
      <c r="H13" s="119">
        <f>G13+0.6</f>
        <v>68.6</v>
      </c>
      <c r="I13" s="130"/>
      <c r="J13" s="119" t="s">
        <v>174</v>
      </c>
      <c r="K13" s="128" t="s">
        <v>165</v>
      </c>
      <c r="L13" s="148"/>
      <c r="M13" s="148"/>
      <c r="N13" s="128"/>
      <c r="O13" s="148"/>
      <c r="P13" s="149"/>
      <c r="Q13" s="155"/>
    </row>
    <row r="14" s="104" customFormat="1" ht="29.1" customHeight="1" spans="1:17">
      <c r="A14" s="122" t="s">
        <v>176</v>
      </c>
      <c r="B14" s="123">
        <f>C14-1.2</f>
        <v>-3</v>
      </c>
      <c r="C14" s="123">
        <f>D14-1.8</f>
        <v>-1.8</v>
      </c>
      <c r="D14" s="124"/>
      <c r="E14" s="123">
        <f>D14+1.8</f>
        <v>1.8</v>
      </c>
      <c r="F14" s="123">
        <f>E14+1.8</f>
        <v>3.6</v>
      </c>
      <c r="G14" s="123">
        <f>F14+1.3</f>
        <v>4.9</v>
      </c>
      <c r="H14" s="123">
        <f>G14+1.3</f>
        <v>6.2</v>
      </c>
      <c r="I14" s="130"/>
      <c r="J14" s="122" t="s">
        <v>176</v>
      </c>
      <c r="K14" s="148" t="s">
        <v>165</v>
      </c>
      <c r="L14" s="128"/>
      <c r="M14" s="148"/>
      <c r="N14" s="148"/>
      <c r="O14" s="128"/>
      <c r="P14" s="150"/>
      <c r="Q14" s="155"/>
    </row>
    <row r="15" s="104" customFormat="1" ht="29.1" customHeight="1" spans="1:17">
      <c r="A15" s="117" t="s">
        <v>177</v>
      </c>
      <c r="B15" s="119">
        <f>C15-0.8</f>
        <v>24.9</v>
      </c>
      <c r="C15" s="119">
        <f>D15-0.8</f>
        <v>25.7</v>
      </c>
      <c r="D15" s="120">
        <v>26.5</v>
      </c>
      <c r="E15" s="119">
        <f>D15+0.8</f>
        <v>27.3</v>
      </c>
      <c r="F15" s="119">
        <f>E15+0.8</f>
        <v>28.1</v>
      </c>
      <c r="G15" s="119">
        <f>F15+1.3</f>
        <v>29.4</v>
      </c>
      <c r="H15" s="119">
        <f>G15+1.3</f>
        <v>30.7</v>
      </c>
      <c r="I15" s="130"/>
      <c r="J15" s="117" t="s">
        <v>177</v>
      </c>
      <c r="K15" s="148" t="s">
        <v>163</v>
      </c>
      <c r="L15" s="148"/>
      <c r="M15" s="148"/>
      <c r="N15" s="148"/>
      <c r="O15" s="128"/>
      <c r="P15" s="150"/>
      <c r="Q15" s="155"/>
    </row>
    <row r="16" s="104" customFormat="1" ht="29.1" customHeight="1" spans="1:17">
      <c r="A16" s="119" t="s">
        <v>179</v>
      </c>
      <c r="B16" s="119">
        <f>C16-0.7</f>
        <v>20.6</v>
      </c>
      <c r="C16" s="119">
        <f>D16-0.7</f>
        <v>21.3</v>
      </c>
      <c r="D16" s="120">
        <v>22</v>
      </c>
      <c r="E16" s="119">
        <f>D16+0.7</f>
        <v>22.7</v>
      </c>
      <c r="F16" s="119">
        <f>E16+0.7</f>
        <v>23.4</v>
      </c>
      <c r="G16" s="119">
        <f>F16+1</f>
        <v>24.4</v>
      </c>
      <c r="H16" s="119">
        <f>G16+1</f>
        <v>25.4</v>
      </c>
      <c r="I16" s="130"/>
      <c r="J16" s="119" t="s">
        <v>179</v>
      </c>
      <c r="K16" s="148" t="s">
        <v>165</v>
      </c>
      <c r="L16" s="148"/>
      <c r="M16" s="148"/>
      <c r="N16" s="148"/>
      <c r="O16" s="148"/>
      <c r="P16" s="149"/>
      <c r="Q16" s="155"/>
    </row>
    <row r="17" s="104" customFormat="1" ht="29.1" customHeight="1" spans="1:17">
      <c r="A17" s="119" t="s">
        <v>180</v>
      </c>
      <c r="B17" s="119">
        <f t="shared" ref="B17:B22" si="10">C17-0.5</f>
        <v>14</v>
      </c>
      <c r="C17" s="119">
        <f t="shared" ref="C17:C22" si="11">D17-0.5</f>
        <v>14.5</v>
      </c>
      <c r="D17" s="125">
        <v>15</v>
      </c>
      <c r="E17" s="119">
        <f>D17+0.5</f>
        <v>15.5</v>
      </c>
      <c r="F17" s="119">
        <f>E17+0.5</f>
        <v>16</v>
      </c>
      <c r="G17" s="119">
        <f>F17+0.7</f>
        <v>16.7</v>
      </c>
      <c r="H17" s="119">
        <f>G17+0.7</f>
        <v>17.4</v>
      </c>
      <c r="I17" s="130"/>
      <c r="J17" s="119" t="s">
        <v>180</v>
      </c>
      <c r="K17" s="148" t="s">
        <v>163</v>
      </c>
      <c r="L17" s="128"/>
      <c r="M17" s="148"/>
      <c r="N17" s="148"/>
      <c r="O17" s="148"/>
      <c r="P17" s="149"/>
      <c r="Q17" s="155"/>
    </row>
    <row r="18" s="104" customFormat="1" ht="29.1" customHeight="1" spans="1:17">
      <c r="A18" s="119" t="s">
        <v>181</v>
      </c>
      <c r="B18" s="119">
        <f>C18</f>
        <v>10.5</v>
      </c>
      <c r="C18" s="119">
        <f>D18</f>
        <v>10.5</v>
      </c>
      <c r="D18" s="125">
        <v>10.5</v>
      </c>
      <c r="E18" s="119">
        <f t="shared" ref="E18:H18" si="12">D18</f>
        <v>10.5</v>
      </c>
      <c r="F18" s="119">
        <f t="shared" si="12"/>
        <v>10.5</v>
      </c>
      <c r="G18" s="119">
        <f t="shared" si="12"/>
        <v>10.5</v>
      </c>
      <c r="H18" s="119">
        <f t="shared" si="12"/>
        <v>10.5</v>
      </c>
      <c r="I18" s="130"/>
      <c r="J18" s="119" t="s">
        <v>181</v>
      </c>
      <c r="K18" s="148" t="s">
        <v>165</v>
      </c>
      <c r="L18" s="128"/>
      <c r="M18" s="148"/>
      <c r="N18" s="148"/>
      <c r="O18" s="148"/>
      <c r="P18" s="149"/>
      <c r="Q18" s="155"/>
    </row>
    <row r="19" s="104" customFormat="1" ht="29.1" customHeight="1" spans="1:17">
      <c r="A19" s="119" t="s">
        <v>183</v>
      </c>
      <c r="B19" s="119">
        <f>C19-1</f>
        <v>57</v>
      </c>
      <c r="C19" s="119">
        <f t="shared" ref="C19:C23" si="13">D19-1</f>
        <v>58</v>
      </c>
      <c r="D19" s="125">
        <v>59</v>
      </c>
      <c r="E19" s="119">
        <f>D19+1</f>
        <v>60</v>
      </c>
      <c r="F19" s="119">
        <f t="shared" ref="F19:F24" si="14">E19+1</f>
        <v>61</v>
      </c>
      <c r="G19" s="119">
        <f>F19+1.5</f>
        <v>62.5</v>
      </c>
      <c r="H19" s="119">
        <f>G19+1.5</f>
        <v>64</v>
      </c>
      <c r="I19" s="130"/>
      <c r="J19" s="119" t="s">
        <v>183</v>
      </c>
      <c r="K19" s="148" t="s">
        <v>163</v>
      </c>
      <c r="L19" s="128"/>
      <c r="M19" s="148"/>
      <c r="N19" s="128"/>
      <c r="O19" s="148"/>
      <c r="P19" s="150"/>
      <c r="Q19" s="155"/>
    </row>
    <row r="20" s="104" customFormat="1" ht="29.1" customHeight="1" spans="1:17">
      <c r="A20" s="119" t="s">
        <v>184</v>
      </c>
      <c r="B20" s="119">
        <f>C20-1</f>
        <v>55</v>
      </c>
      <c r="C20" s="119">
        <f t="shared" si="13"/>
        <v>56</v>
      </c>
      <c r="D20" s="125">
        <v>57</v>
      </c>
      <c r="E20" s="119">
        <f>D20+1</f>
        <v>58</v>
      </c>
      <c r="F20" s="119">
        <f t="shared" si="14"/>
        <v>59</v>
      </c>
      <c r="G20" s="119">
        <f>F20+1.5</f>
        <v>60.5</v>
      </c>
      <c r="H20" s="119">
        <f>G20+1.5</f>
        <v>62</v>
      </c>
      <c r="I20" s="130"/>
      <c r="J20" s="119" t="s">
        <v>184</v>
      </c>
      <c r="K20" s="148" t="s">
        <v>163</v>
      </c>
      <c r="L20" s="128"/>
      <c r="M20" s="148"/>
      <c r="N20" s="148"/>
      <c r="O20" s="148"/>
      <c r="P20" s="149"/>
      <c r="Q20" s="155"/>
    </row>
    <row r="21" s="104" customFormat="1" ht="29.1" customHeight="1" spans="1:17">
      <c r="A21" s="119" t="s">
        <v>185</v>
      </c>
      <c r="B21" s="119">
        <f t="shared" si="10"/>
        <v>36</v>
      </c>
      <c r="C21" s="119">
        <f t="shared" si="11"/>
        <v>36.5</v>
      </c>
      <c r="D21" s="125">
        <v>37</v>
      </c>
      <c r="E21" s="119">
        <f t="shared" ref="E21:G21" si="15">D21+0.5</f>
        <v>37.5</v>
      </c>
      <c r="F21" s="119">
        <f t="shared" si="15"/>
        <v>38</v>
      </c>
      <c r="G21" s="119">
        <f t="shared" si="15"/>
        <v>38.5</v>
      </c>
      <c r="H21" s="119">
        <f t="shared" ref="H21:H24" si="16">G21</f>
        <v>38.5</v>
      </c>
      <c r="I21" s="130"/>
      <c r="J21" s="119" t="s">
        <v>185</v>
      </c>
      <c r="K21" s="148" t="s">
        <v>165</v>
      </c>
      <c r="L21" s="148"/>
      <c r="M21" s="148"/>
      <c r="N21" s="148"/>
      <c r="O21" s="148"/>
      <c r="P21" s="149"/>
      <c r="Q21" s="155"/>
    </row>
    <row r="22" s="104" customFormat="1" ht="29.1" customHeight="1" spans="1:17">
      <c r="A22" s="119" t="s">
        <v>187</v>
      </c>
      <c r="B22" s="119">
        <f t="shared" si="10"/>
        <v>26</v>
      </c>
      <c r="C22" s="119">
        <f t="shared" si="11"/>
        <v>26.5</v>
      </c>
      <c r="D22" s="125">
        <v>27</v>
      </c>
      <c r="E22" s="119">
        <f>D22+0.5</f>
        <v>27.5</v>
      </c>
      <c r="F22" s="119">
        <f>E22+0.5</f>
        <v>28</v>
      </c>
      <c r="G22" s="119">
        <f>F22+0.75</f>
        <v>28.75</v>
      </c>
      <c r="H22" s="119">
        <f t="shared" si="16"/>
        <v>28.75</v>
      </c>
      <c r="I22" s="130"/>
      <c r="J22" s="119" t="s">
        <v>187</v>
      </c>
      <c r="K22" s="148" t="s">
        <v>163</v>
      </c>
      <c r="L22" s="148"/>
      <c r="M22" s="148"/>
      <c r="N22" s="148"/>
      <c r="O22" s="148"/>
      <c r="P22" s="149"/>
      <c r="Q22" s="155"/>
    </row>
    <row r="23" s="104" customFormat="1" ht="29.1" customHeight="1" spans="1:17">
      <c r="A23" s="119" t="s">
        <v>188</v>
      </c>
      <c r="B23" s="119">
        <f>C23</f>
        <v>18</v>
      </c>
      <c r="C23" s="119">
        <f t="shared" si="13"/>
        <v>18</v>
      </c>
      <c r="D23" s="125">
        <v>19</v>
      </c>
      <c r="E23" s="119">
        <f>D23</f>
        <v>19</v>
      </c>
      <c r="F23" s="119">
        <f>E23+1.5</f>
        <v>20.5</v>
      </c>
      <c r="G23" s="119">
        <f>F23</f>
        <v>20.5</v>
      </c>
      <c r="H23" s="119">
        <f t="shared" si="16"/>
        <v>20.5</v>
      </c>
      <c r="I23" s="130"/>
      <c r="J23" s="119" t="s">
        <v>188</v>
      </c>
      <c r="K23" s="148" t="s">
        <v>165</v>
      </c>
      <c r="L23" s="148"/>
      <c r="M23" s="148"/>
      <c r="N23" s="148"/>
      <c r="O23" s="148"/>
      <c r="P23" s="149"/>
      <c r="Q23" s="155"/>
    </row>
    <row r="24" s="104" customFormat="1" ht="29.1" customHeight="1" spans="1:17">
      <c r="A24" s="119" t="s">
        <v>189</v>
      </c>
      <c r="B24" s="119">
        <f>C24</f>
        <v>16</v>
      </c>
      <c r="C24" s="119">
        <f>D24-0.5</f>
        <v>16</v>
      </c>
      <c r="D24" s="126">
        <v>16.5</v>
      </c>
      <c r="E24" s="119">
        <f>D24</f>
        <v>16.5</v>
      </c>
      <c r="F24" s="119">
        <f t="shared" si="14"/>
        <v>17.5</v>
      </c>
      <c r="G24" s="119">
        <f>F24</f>
        <v>17.5</v>
      </c>
      <c r="H24" s="119">
        <f t="shared" si="16"/>
        <v>17.5</v>
      </c>
      <c r="I24" s="130"/>
      <c r="J24" s="119" t="s">
        <v>189</v>
      </c>
      <c r="K24" s="128" t="s">
        <v>165</v>
      </c>
      <c r="L24" s="128"/>
      <c r="M24" s="148"/>
      <c r="N24" s="148"/>
      <c r="O24" s="128"/>
      <c r="P24" s="150"/>
      <c r="Q24" s="155"/>
    </row>
    <row r="25" s="104" customFormat="1" ht="29.1" customHeight="1" spans="1:17">
      <c r="A25" s="127"/>
      <c r="B25" s="128"/>
      <c r="C25" s="129"/>
      <c r="D25" s="129"/>
      <c r="E25" s="129"/>
      <c r="F25" s="129"/>
      <c r="G25" s="128"/>
      <c r="H25" s="130"/>
      <c r="I25" s="130"/>
      <c r="J25" s="128"/>
      <c r="K25" s="128"/>
      <c r="L25" s="128"/>
      <c r="M25" s="128"/>
      <c r="N25" s="128"/>
      <c r="O25" s="128"/>
      <c r="P25" s="150"/>
      <c r="Q25" s="128"/>
    </row>
    <row r="26" s="104" customFormat="1" ht="29.1" customHeight="1" spans="1:17">
      <c r="A26" s="131"/>
      <c r="B26" s="132"/>
      <c r="C26" s="133"/>
      <c r="D26" s="133"/>
      <c r="E26" s="134"/>
      <c r="F26" s="134"/>
      <c r="G26" s="132"/>
      <c r="H26" s="130"/>
      <c r="I26" s="130"/>
      <c r="J26" s="132"/>
      <c r="K26" s="132"/>
      <c r="L26" s="128"/>
      <c r="M26" s="132"/>
      <c r="N26" s="132"/>
      <c r="O26" s="132"/>
      <c r="P26" s="132"/>
      <c r="Q26" s="132"/>
    </row>
    <row r="27" s="104" customFormat="1" ht="14.25" spans="1:17">
      <c r="A27" s="135" t="s">
        <v>190</v>
      </c>
      <c r="D27" s="136"/>
      <c r="E27" s="136"/>
      <c r="F27" s="136"/>
      <c r="G27" s="136"/>
      <c r="H27" s="136"/>
      <c r="I27" s="136"/>
      <c r="J27" s="136"/>
      <c r="K27" s="151"/>
      <c r="L27" s="151"/>
      <c r="M27" s="151"/>
      <c r="N27" s="151"/>
      <c r="O27" s="151"/>
      <c r="P27" s="151"/>
      <c r="Q27" s="151"/>
    </row>
    <row r="28" s="104" customFormat="1" ht="14.25" spans="1:17">
      <c r="A28" s="104" t="s">
        <v>191</v>
      </c>
      <c r="B28" s="136"/>
      <c r="C28" s="136"/>
      <c r="D28" s="136"/>
      <c r="E28" s="136"/>
      <c r="F28" s="136"/>
      <c r="G28" s="136"/>
      <c r="H28" s="136"/>
      <c r="I28" s="136"/>
      <c r="J28" s="135" t="s">
        <v>273</v>
      </c>
      <c r="K28" s="152"/>
      <c r="L28" s="152" t="s">
        <v>193</v>
      </c>
      <c r="M28" s="152"/>
      <c r="N28" s="152" t="s">
        <v>194</v>
      </c>
      <c r="O28" s="152"/>
      <c r="P28" s="152"/>
      <c r="Q28" s="105"/>
    </row>
    <row r="29" s="104" customFormat="1" customHeight="1" spans="1:17">
      <c r="A29" s="136"/>
      <c r="K29" s="105"/>
      <c r="L29" s="105"/>
      <c r="M29" s="105"/>
      <c r="N29" s="105"/>
      <c r="O29" s="105"/>
      <c r="P29" s="105"/>
      <c r="Q29" s="105"/>
    </row>
  </sheetData>
  <mergeCells count="7">
    <mergeCell ref="A1:Q1"/>
    <mergeCell ref="B2:C2"/>
    <mergeCell ref="E2:G2"/>
    <mergeCell ref="K2:Q2"/>
    <mergeCell ref="B3:H3"/>
    <mergeCell ref="J3:Q3"/>
    <mergeCell ref="A3:A5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zoomScale="125" zoomScaleNormal="125" workbookViewId="0">
      <selection activeCell="B12" sqref="B12"/>
    </sheetView>
  </sheetViews>
  <sheetFormatPr defaultColWidth="9" defaultRowHeight="14.25"/>
  <cols>
    <col min="1" max="1" width="5" customWidth="1"/>
    <col min="2" max="2" width="11" style="21" customWidth="1"/>
    <col min="3" max="3" width="22.7" customWidth="1"/>
    <col min="4" max="4" width="10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9.25" spans="1:15">
      <c r="A1" s="3" t="s">
        <v>274</v>
      </c>
      <c r="B1" s="2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.5" spans="1:15">
      <c r="A2" s="4" t="s">
        <v>275</v>
      </c>
      <c r="B2" s="23" t="s">
        <v>276</v>
      </c>
      <c r="C2" s="5" t="s">
        <v>277</v>
      </c>
      <c r="D2" s="5" t="s">
        <v>278</v>
      </c>
      <c r="E2" s="5" t="s">
        <v>279</v>
      </c>
      <c r="F2" s="5" t="s">
        <v>280</v>
      </c>
      <c r="G2" s="5" t="s">
        <v>281</v>
      </c>
      <c r="H2" s="5" t="s">
        <v>282</v>
      </c>
      <c r="I2" s="4" t="s">
        <v>283</v>
      </c>
      <c r="J2" s="4" t="s">
        <v>284</v>
      </c>
      <c r="K2" s="4" t="s">
        <v>285</v>
      </c>
      <c r="L2" s="4" t="s">
        <v>286</v>
      </c>
      <c r="M2" s="4" t="s">
        <v>287</v>
      </c>
      <c r="N2" s="5" t="s">
        <v>288</v>
      </c>
      <c r="O2" s="5" t="s">
        <v>289</v>
      </c>
    </row>
    <row r="3" s="1" customFormat="1" ht="16.5" spans="1:15">
      <c r="A3" s="4"/>
      <c r="B3" s="103"/>
      <c r="C3" s="7"/>
      <c r="D3" s="7"/>
      <c r="E3" s="7"/>
      <c r="F3" s="7"/>
      <c r="G3" s="7"/>
      <c r="H3" s="7"/>
      <c r="I3" s="4" t="s">
        <v>290</v>
      </c>
      <c r="J3" s="4" t="s">
        <v>290</v>
      </c>
      <c r="K3" s="4" t="s">
        <v>290</v>
      </c>
      <c r="L3" s="4" t="s">
        <v>290</v>
      </c>
      <c r="M3" s="4" t="s">
        <v>290</v>
      </c>
      <c r="N3" s="7"/>
      <c r="O3" s="7"/>
    </row>
    <row r="4" s="91" customFormat="1" spans="1:15">
      <c r="A4" s="98">
        <v>1</v>
      </c>
      <c r="B4" s="25" t="s">
        <v>291</v>
      </c>
      <c r="C4" s="26" t="s">
        <v>292</v>
      </c>
      <c r="D4" s="26" t="s">
        <v>123</v>
      </c>
      <c r="E4" s="44" t="s">
        <v>63</v>
      </c>
      <c r="F4" s="26" t="s">
        <v>54</v>
      </c>
      <c r="G4" s="26"/>
      <c r="H4" s="26"/>
      <c r="I4" s="26">
        <v>1</v>
      </c>
      <c r="J4" s="26"/>
      <c r="K4" s="26"/>
      <c r="L4" s="26"/>
      <c r="M4" s="26"/>
      <c r="N4" s="26">
        <f>SUM(I4:M4)</f>
        <v>1</v>
      </c>
      <c r="O4" s="26" t="s">
        <v>293</v>
      </c>
    </row>
    <row r="5" s="91" customFormat="1" spans="1:15">
      <c r="A5" s="98">
        <v>2</v>
      </c>
      <c r="B5" s="25" t="s">
        <v>294</v>
      </c>
      <c r="C5" s="26" t="s">
        <v>292</v>
      </c>
      <c r="D5" s="26" t="s">
        <v>123</v>
      </c>
      <c r="E5" s="44" t="s">
        <v>63</v>
      </c>
      <c r="F5" s="26" t="s">
        <v>54</v>
      </c>
      <c r="G5" s="26"/>
      <c r="H5" s="98"/>
      <c r="I5" s="26"/>
      <c r="J5" s="26">
        <v>1</v>
      </c>
      <c r="K5" s="26"/>
      <c r="L5" s="26"/>
      <c r="M5" s="26">
        <v>1</v>
      </c>
      <c r="N5" s="26">
        <f>SUM(I5:M5)</f>
        <v>2</v>
      </c>
      <c r="O5" s="26" t="s">
        <v>293</v>
      </c>
    </row>
    <row r="6" s="91" customFormat="1" spans="1:15">
      <c r="A6" s="98">
        <v>3</v>
      </c>
      <c r="B6" s="25" t="s">
        <v>295</v>
      </c>
      <c r="C6" s="26" t="s">
        <v>292</v>
      </c>
      <c r="D6" s="26" t="s">
        <v>123</v>
      </c>
      <c r="E6" s="44" t="s">
        <v>63</v>
      </c>
      <c r="F6" s="26" t="s">
        <v>54</v>
      </c>
      <c r="G6" s="26"/>
      <c r="H6" s="98"/>
      <c r="I6" s="26">
        <v>1</v>
      </c>
      <c r="J6" s="26"/>
      <c r="K6" s="26"/>
      <c r="L6" s="26"/>
      <c r="M6" s="26"/>
      <c r="N6" s="26">
        <v>1</v>
      </c>
      <c r="O6" s="26" t="s">
        <v>293</v>
      </c>
    </row>
    <row r="7" s="91" customFormat="1" spans="1:15">
      <c r="A7" s="98">
        <v>4</v>
      </c>
      <c r="B7" s="25" t="s">
        <v>296</v>
      </c>
      <c r="C7" s="26" t="s">
        <v>292</v>
      </c>
      <c r="D7" s="26" t="s">
        <v>297</v>
      </c>
      <c r="E7" s="44" t="s">
        <v>63</v>
      </c>
      <c r="F7" s="26" t="s">
        <v>54</v>
      </c>
      <c r="G7" s="26"/>
      <c r="H7" s="98"/>
      <c r="I7" s="26"/>
      <c r="J7" s="26">
        <v>1</v>
      </c>
      <c r="K7" s="26"/>
      <c r="L7" s="26"/>
      <c r="M7" s="26">
        <v>1</v>
      </c>
      <c r="N7" s="26">
        <v>2</v>
      </c>
      <c r="O7" s="26" t="s">
        <v>293</v>
      </c>
    </row>
    <row r="8" s="91" customFormat="1" spans="1:15">
      <c r="A8" s="98">
        <v>5</v>
      </c>
      <c r="B8" s="25" t="s">
        <v>298</v>
      </c>
      <c r="C8" s="26" t="s">
        <v>292</v>
      </c>
      <c r="D8" s="26" t="s">
        <v>297</v>
      </c>
      <c r="E8" s="44" t="s">
        <v>63</v>
      </c>
      <c r="F8" s="26" t="s">
        <v>54</v>
      </c>
      <c r="G8" s="26"/>
      <c r="H8" s="98"/>
      <c r="I8" s="26"/>
      <c r="J8" s="26"/>
      <c r="K8" s="26"/>
      <c r="L8" s="26"/>
      <c r="M8" s="26"/>
      <c r="N8" s="26">
        <v>0</v>
      </c>
      <c r="O8" s="26" t="s">
        <v>293</v>
      </c>
    </row>
    <row r="9" s="91" customFormat="1" spans="1:15">
      <c r="A9" s="98">
        <v>6</v>
      </c>
      <c r="B9" s="25" t="s">
        <v>299</v>
      </c>
      <c r="C9" s="26" t="s">
        <v>292</v>
      </c>
      <c r="D9" s="26" t="s">
        <v>297</v>
      </c>
      <c r="E9" s="44" t="s">
        <v>63</v>
      </c>
      <c r="F9" s="26" t="s">
        <v>54</v>
      </c>
      <c r="G9" s="26"/>
      <c r="H9" s="98"/>
      <c r="I9" s="26"/>
      <c r="J9" s="26"/>
      <c r="K9" s="26">
        <v>1</v>
      </c>
      <c r="L9" s="26"/>
      <c r="M9" s="26">
        <v>1</v>
      </c>
      <c r="N9" s="26">
        <v>2</v>
      </c>
      <c r="O9" s="26" t="s">
        <v>293</v>
      </c>
    </row>
    <row r="10" s="91" customFormat="1" spans="1:15">
      <c r="A10" s="98">
        <v>7</v>
      </c>
      <c r="B10" s="25" t="s">
        <v>300</v>
      </c>
      <c r="C10" s="26" t="s">
        <v>292</v>
      </c>
      <c r="D10" s="26" t="s">
        <v>301</v>
      </c>
      <c r="E10" s="44" t="s">
        <v>63</v>
      </c>
      <c r="F10" s="26" t="s">
        <v>54</v>
      </c>
      <c r="G10" s="26"/>
      <c r="H10" s="98"/>
      <c r="I10" s="26"/>
      <c r="J10" s="26"/>
      <c r="K10" s="26"/>
      <c r="L10" s="26">
        <v>1</v>
      </c>
      <c r="M10" s="26"/>
      <c r="N10" s="26">
        <v>1</v>
      </c>
      <c r="O10" s="26" t="s">
        <v>293</v>
      </c>
    </row>
    <row r="11" s="91" customFormat="1" spans="1:15">
      <c r="A11" s="98">
        <v>8</v>
      </c>
      <c r="B11" s="25" t="s">
        <v>302</v>
      </c>
      <c r="C11" s="26" t="s">
        <v>292</v>
      </c>
      <c r="D11" s="26" t="s">
        <v>301</v>
      </c>
      <c r="E11" s="44" t="s">
        <v>63</v>
      </c>
      <c r="F11" s="26" t="s">
        <v>54</v>
      </c>
      <c r="G11" s="26"/>
      <c r="H11" s="98"/>
      <c r="I11" s="26"/>
      <c r="J11" s="26">
        <v>1</v>
      </c>
      <c r="K11" s="26"/>
      <c r="L11" s="26"/>
      <c r="M11" s="26"/>
      <c r="N11" s="26">
        <v>1</v>
      </c>
      <c r="O11" s="26" t="s">
        <v>293</v>
      </c>
    </row>
    <row r="12" s="91" customFormat="1" spans="1:15">
      <c r="A12" s="98">
        <v>9</v>
      </c>
      <c r="B12" s="25" t="s">
        <v>303</v>
      </c>
      <c r="C12" s="26" t="s">
        <v>292</v>
      </c>
      <c r="D12" s="26" t="s">
        <v>301</v>
      </c>
      <c r="E12" s="44" t="s">
        <v>63</v>
      </c>
      <c r="F12" s="26" t="s">
        <v>54</v>
      </c>
      <c r="G12" s="26"/>
      <c r="H12" s="98"/>
      <c r="I12" s="26">
        <v>1</v>
      </c>
      <c r="J12" s="26"/>
      <c r="K12" s="26"/>
      <c r="L12" s="26"/>
      <c r="M12" s="26"/>
      <c r="N12" s="26">
        <v>1</v>
      </c>
      <c r="O12" s="26" t="s">
        <v>293</v>
      </c>
    </row>
    <row r="13" s="91" customFormat="1" spans="1:15">
      <c r="A13" s="98"/>
      <c r="B13" s="50"/>
      <c r="C13" s="26"/>
      <c r="D13" s="26"/>
      <c r="E13" s="44"/>
      <c r="F13" s="26"/>
      <c r="G13" s="26"/>
      <c r="H13" s="98"/>
      <c r="I13" s="26"/>
      <c r="J13" s="26"/>
      <c r="K13" s="26"/>
      <c r="L13" s="26"/>
      <c r="M13" s="26"/>
      <c r="N13" s="26"/>
      <c r="O13" s="26"/>
    </row>
    <row r="14" s="91" customFormat="1" spans="1:15">
      <c r="A14" s="98"/>
      <c r="B14" s="50"/>
      <c r="C14" s="26"/>
      <c r="D14" s="26"/>
      <c r="E14" s="44"/>
      <c r="F14" s="26"/>
      <c r="G14" s="26"/>
      <c r="H14" s="98"/>
      <c r="I14" s="26"/>
      <c r="J14" s="26"/>
      <c r="K14" s="26"/>
      <c r="L14" s="26"/>
      <c r="M14" s="26"/>
      <c r="N14" s="26"/>
      <c r="O14" s="26"/>
    </row>
    <row r="15" s="91" customFormat="1" spans="1:15">
      <c r="A15" s="98"/>
      <c r="B15" s="50"/>
      <c r="C15" s="26"/>
      <c r="D15" s="26"/>
      <c r="E15" s="44"/>
      <c r="F15" s="26"/>
      <c r="G15" s="98"/>
      <c r="H15" s="98"/>
      <c r="I15" s="98"/>
      <c r="J15" s="98"/>
      <c r="K15" s="98"/>
      <c r="L15" s="98"/>
      <c r="M15" s="98"/>
      <c r="N15" s="65"/>
      <c r="O15" s="26"/>
    </row>
    <row r="16" s="91" customFormat="1" spans="1:15">
      <c r="A16" s="98"/>
      <c r="B16" s="50"/>
      <c r="C16" s="26"/>
      <c r="D16" s="26"/>
      <c r="E16" s="44"/>
      <c r="F16" s="26"/>
      <c r="G16" s="98"/>
      <c r="H16" s="98"/>
      <c r="I16" s="98"/>
      <c r="J16" s="98"/>
      <c r="K16" s="98"/>
      <c r="L16" s="98"/>
      <c r="M16" s="98"/>
      <c r="N16" s="65"/>
      <c r="O16" s="26"/>
    </row>
    <row r="17" s="2" customFormat="1" ht="18.75" spans="1:15">
      <c r="A17" s="11" t="s">
        <v>304</v>
      </c>
      <c r="B17" s="35"/>
      <c r="C17" s="12"/>
      <c r="D17" s="13"/>
      <c r="E17" s="14"/>
      <c r="F17" s="55"/>
      <c r="G17" s="55"/>
      <c r="H17" s="55"/>
      <c r="I17" s="36"/>
      <c r="J17" s="11" t="s">
        <v>305</v>
      </c>
      <c r="K17" s="12"/>
      <c r="L17" s="12"/>
      <c r="M17" s="13"/>
      <c r="N17" s="12"/>
      <c r="O17" s="19"/>
    </row>
    <row r="18" ht="46" customHeight="1" spans="1:15">
      <c r="A18" s="15" t="s">
        <v>306</v>
      </c>
      <c r="B18" s="37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</row>
  </sheetData>
  <mergeCells count="15">
    <mergeCell ref="A1:O1"/>
    <mergeCell ref="A17:D17"/>
    <mergeCell ref="E17:I17"/>
    <mergeCell ref="J17:M17"/>
    <mergeCell ref="A18:O18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2 O13:O1048576">
      <formula1>"YES,NO"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验货尺寸表 </vt:lpstr>
      <vt:lpstr>中期</vt:lpstr>
      <vt:lpstr>验货尺寸表 （中期洗水）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Toread</cp:lastModifiedBy>
  <dcterms:created xsi:type="dcterms:W3CDTF">2020-03-11T01:34:00Z</dcterms:created>
  <dcterms:modified xsi:type="dcterms:W3CDTF">2023-02-10T03:07:14Z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59C6560563E549E9AFD65980C1379AA3</vt:lpwstr>
  </property>
</Properties>
</file>