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 concurrentCalc="0"/>
</workbook>
</file>

<file path=xl/sharedStrings.xml><?xml version="1.0" encoding="utf-8"?>
<sst xmlns="http://schemas.openxmlformats.org/spreadsheetml/2006/main" count="1258" uniqueCount="404">
  <si>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</si>
  <si>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</si>
  <si>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</si>
  <si>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</si>
  <si>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</si>
  <si>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</si>
  <si>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</si>
  <si>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</si>
  <si>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</si>
  <si>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</si>
  <si>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</si>
  <si>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</si>
  <si>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</si>
  <si>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</si>
  <si>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</si>
  <si>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</si>
  <si>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</si>
  <si>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</si>
  <si>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</si>
  <si>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</si>
  <si>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</si>
  <si>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</si>
  <si>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</si>
  <si>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</si>
  <si>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</si>
  <si>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</si>
  <si>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</si>
  <si>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</si>
  <si>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</si>
  <si>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</si>
  <si>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</si>
  <si>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</si>
  <si>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</si>
  <si>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</si>
  <si>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</si>
  <si>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</si>
  <si>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</si>
  <si>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</si>
  <si>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</si>
  <si>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</si>
  <si>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</si>
  <si>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</si>
  <si>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</si>
  <si>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</si>
  <si>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</si>
  <si>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</si>
  <si>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</si>
  <si>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</si>
  <si>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</si>
  <si>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</si>
  <si>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</si>
  <si>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</si>
  <si>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</si>
  <si>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</si>
  <si>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</si>
  <si>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</si>
  <si>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</si>
  <si>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</si>
  <si>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</si>
  <si>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</si>
  <si>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生产.出货进度</t>
  </si>
  <si>
    <t>指示•确认资料</t>
  </si>
  <si>
    <t>款号</t>
  </si>
  <si>
    <t>TAZZBL82780</t>
  </si>
  <si>
    <t>合同交期</t>
  </si>
  <si>
    <t>产前确认样</t>
  </si>
  <si>
    <t>有</t>
  </si>
  <si>
    <t>无</t>
  </si>
  <si>
    <t>品名</t>
  </si>
  <si>
    <t>女式皮肤衣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</si>
  <si>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</si>
  <si>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</si>
  <si>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</si>
  <si>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</si>
  <si>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</si>
  <si>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</si>
  <si>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</si>
  <si>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</si>
  <si>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</si>
  <si>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</si>
  <si>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</si>
  <si>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</si>
  <si>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</si>
  <si>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</si>
  <si>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</si>
  <si>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</si>
  <si>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</si>
  <si>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</si>
  <si>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</si>
  <si>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</si>
  <si>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</si>
  <si>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</si>
  <si>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</si>
  <si>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</si>
  <si>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</si>
  <si>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</si>
  <si>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</si>
  <si>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</si>
  <si>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</si>
  <si>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</si>
  <si>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</si>
  <si>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</si>
  <si>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</si>
  <si>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</si>
  <si>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</si>
  <si>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</si>
  <si>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</si>
  <si>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</si>
  <si>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</si>
  <si>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</si>
  <si>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</si>
  <si>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</si>
  <si>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</si>
  <si>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</si>
  <si>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</si>
  <si>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</si>
  <si>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</si>
  <si>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</si>
  <si>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</si>
  <si>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珍珠粉渐变</t>
  </si>
  <si>
    <t>玲草兰渐变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</si>
  <si>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</si>
  <si>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珍珠粉：L--2,XL--2,XXL--2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</si>
  <si>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</si>
  <si>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</si>
  <si>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</si>
  <si>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</si>
  <si>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</si>
  <si>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1.门襟不平</t>
  </si>
  <si>
    <t>2.包边打扭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</si>
  <si>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</si>
  <si>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</si>
  <si>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</si>
  <si>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</si>
  <si>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</si>
  <si>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</si>
  <si>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</si>
  <si>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</si>
  <si>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</si>
  <si>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</si>
  <si>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刘福云</t>
  </si>
  <si>
    <t>查验时间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</si>
  <si>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</si>
  <si>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</si>
  <si>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</si>
  <si>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</si>
  <si>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</si>
  <si>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</si>
  <si>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</si>
  <si>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</si>
  <si>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</si>
  <si>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</si>
  <si>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</si>
  <si>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</si>
  <si>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</si>
  <si>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</si>
  <si>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180/104B</t>
  </si>
  <si>
    <t>洗前/洗后</t>
  </si>
  <si>
    <t>后中长</t>
  </si>
  <si>
    <t>-1.5/-2</t>
  </si>
  <si>
    <t>-1/-3</t>
  </si>
  <si>
    <t>0/-1</t>
  </si>
  <si>
    <t>前中长</t>
  </si>
  <si>
    <t>-1/-2</t>
  </si>
  <si>
    <t>-1/-1.5</t>
  </si>
  <si>
    <t>胸围</t>
  </si>
  <si>
    <t>117</t>
  </si>
  <si>
    <t>摆围</t>
  </si>
  <si>
    <t>124</t>
  </si>
  <si>
    <t>-2/-3</t>
  </si>
  <si>
    <t>后中袖长</t>
  </si>
  <si>
    <t>-2.5/-3.5</t>
  </si>
  <si>
    <t>-1.3/-2.3</t>
  </si>
  <si>
    <t>0/-0.4</t>
  </si>
  <si>
    <t>袖肥/2</t>
  </si>
  <si>
    <t>-0.5/-0.5</t>
  </si>
  <si>
    <t>-0.3/-0.3</t>
  </si>
  <si>
    <t>-0.9/-0.4</t>
  </si>
  <si>
    <t>袖肘围/2</t>
  </si>
  <si>
    <t>0/0</t>
  </si>
  <si>
    <t>0.5/0.3</t>
  </si>
  <si>
    <t>0.3/0.4</t>
  </si>
  <si>
    <t>袖口围/2(平量）</t>
  </si>
  <si>
    <t>0/-0.2</t>
  </si>
  <si>
    <t>袖口围/2(拉量）</t>
  </si>
  <si>
    <t>-1/-1</t>
  </si>
  <si>
    <t>前领高</t>
  </si>
  <si>
    <t>下领围</t>
  </si>
  <si>
    <t>帽高</t>
  </si>
  <si>
    <t>帽宽</t>
  </si>
  <si>
    <t>侧插袋</t>
  </si>
  <si>
    <t>备注：</t>
  </si>
  <si>
    <t xml:space="preserve">     初期请洗测2-3件，有问题的另加测量数量。</t>
  </si>
  <si>
    <t>验货时间：1-10</t>
  </si>
  <si>
    <t>跟单QC：孙秋雯</t>
  </si>
  <si>
    <t>工厂负责人：刘慧</t>
  </si>
  <si>
    <t>TOREAD-QC中期检验报告书</t>
  </si>
  <si>
    <t>首件检验报告</t>
  </si>
  <si>
    <t>首件检验未尽事项</t>
  </si>
  <si>
    <t>【附属资料确认】</t>
  </si>
  <si>
    <t>【检验明细】：检验明细（要求齐色、齐号至少10件检查）</t>
  </si>
  <si>
    <t>珍珠粉各3件</t>
  </si>
  <si>
    <t>玲草蓝全码各3件</t>
  </si>
  <si>
    <t>【耐水洗测试】：耐洗水测试明细（要求齐色、齐号）</t>
  </si>
  <si>
    <t>珍珠粉/玲草蓝各3件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</si>
  <si>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</si>
  <si>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</si>
  <si>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1.斗口线迹不良一件</t>
  </si>
  <si>
    <t>2.脏污一件</t>
  </si>
  <si>
    <t>【整改的严重缺陷及整改复核时间】</t>
  </si>
  <si>
    <t>珍珠粉</t>
  </si>
  <si>
    <t>玲草蓝</t>
  </si>
  <si>
    <t>S洗前/洗后</t>
  </si>
  <si>
    <t>M洗前/洗后</t>
  </si>
  <si>
    <t>L洗前/洗后</t>
  </si>
  <si>
    <t>XL洗前/洗后</t>
  </si>
  <si>
    <t>XXL洗前/洗后</t>
  </si>
  <si>
    <t>0.6/0</t>
  </si>
  <si>
    <t>0.5/+1</t>
  </si>
  <si>
    <t>-0.5/-1</t>
  </si>
  <si>
    <t>0/-0.5</t>
  </si>
  <si>
    <t>-0.5/0</t>
  </si>
  <si>
    <t>0.5/-0.5</t>
  </si>
  <si>
    <t>-0.6/0</t>
  </si>
  <si>
    <t>1/0</t>
  </si>
  <si>
    <t>-0.2/0</t>
  </si>
  <si>
    <t>-0.4/-0.5</t>
  </si>
  <si>
    <t>0/-0.3</t>
  </si>
  <si>
    <t>0/0.5</t>
  </si>
  <si>
    <t>-0.3/0</t>
  </si>
  <si>
    <t>0.5/0</t>
  </si>
  <si>
    <t>0.3/0.5</t>
  </si>
  <si>
    <t>1/0.6</t>
  </si>
  <si>
    <t>-0.4/-0.6</t>
  </si>
  <si>
    <t>-0.7/-1</t>
  </si>
  <si>
    <t>0.3/-0.3</t>
  </si>
  <si>
    <t>0/0.6</t>
  </si>
  <si>
    <t>验货时间：1-13</t>
  </si>
  <si>
    <t>跟单QC:孙秋雯</t>
  </si>
  <si>
    <t>青岛金缕衣</t>
  </si>
  <si>
    <t>150/70B</t>
  </si>
  <si>
    <t>155/74B</t>
  </si>
  <si>
    <t>160/78B</t>
  </si>
  <si>
    <t>165/82B</t>
  </si>
  <si>
    <t>170/86B</t>
  </si>
  <si>
    <t>175/90B</t>
  </si>
  <si>
    <t>180/94B</t>
  </si>
  <si>
    <t>-0.5-0.5</t>
  </si>
  <si>
    <t>√√</t>
  </si>
  <si>
    <t>-1-1</t>
  </si>
  <si>
    <t>-2-1</t>
  </si>
  <si>
    <t>√+1</t>
  </si>
  <si>
    <t>腰围</t>
  </si>
  <si>
    <t>-2√</t>
  </si>
  <si>
    <t>肩宽</t>
  </si>
  <si>
    <t>肩点袖长</t>
  </si>
  <si>
    <t>袖口围/2</t>
  </si>
  <si>
    <t>QC出货报告书</t>
  </si>
  <si>
    <t>产品名称</t>
  </si>
  <si>
    <t>青岛金缕衣服饰有限公司</t>
  </si>
  <si>
    <t>合同日期</t>
  </si>
  <si>
    <t>2023.1.26</t>
  </si>
  <si>
    <t>检验资料确认</t>
  </si>
  <si>
    <t>交货形式</t>
  </si>
  <si>
    <t>科捷静海仓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</si>
  <si>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</si>
  <si>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</si>
  <si>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</si>
  <si>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</si>
  <si>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</si>
  <si>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</si>
  <si>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</si>
  <si>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</si>
  <si>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</si>
  <si>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</si>
  <si>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</si>
  <si>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</si>
  <si>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</si>
  <si>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</si>
  <si>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</si>
  <si>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</si>
  <si>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采购凭证编号：CGDD22110200177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</si>
  <si>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</si>
  <si>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</si>
  <si>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</si>
  <si>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</si>
  <si>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</si>
  <si>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</si>
  <si>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</si>
  <si>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</si>
  <si>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</si>
  <si>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</si>
  <si>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</si>
  <si>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</si>
  <si>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</si>
  <si>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</si>
  <si>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</si>
  <si>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珍珠粉：2/6/10/12/14/20/24</t>
  </si>
  <si>
    <t>玲草蓝：28/30/32/36/38/40/46/48</t>
  </si>
  <si>
    <t>共抽验15箱，每箱8件，48#箱5件，合计：80件</t>
  </si>
  <si>
    <t>情况说明：</t>
  </si>
  <si>
    <t xml:space="preserve">【问题点描述】  </t>
  </si>
  <si>
    <t>1.前门襟拉链烫熨不平2件.</t>
  </si>
  <si>
    <t>2.脏污2件。</t>
  </si>
  <si>
    <t>以上问题已经返修处理。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</si>
  <si>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</si>
  <si>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</si>
  <si>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</si>
  <si>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</si>
  <si>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</si>
  <si>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</si>
  <si>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</si>
  <si>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</si>
  <si>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全昌根</t>
  </si>
  <si>
    <t>-1√</t>
  </si>
  <si>
    <t>-0.5-1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</si>
  <si>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</si>
  <si>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</si>
  <si>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</si>
  <si>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</si>
  <si>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</si>
  <si>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</si>
  <si>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</si>
  <si>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</si>
  <si>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</si>
  <si>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</si>
  <si>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</si>
  <si>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</si>
  <si>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</si>
  <si>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</si>
  <si>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</si>
  <si>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</si>
  <si>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</si>
  <si>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2158#</t>
  </si>
  <si>
    <t>FW10280</t>
  </si>
  <si>
    <t>YES</t>
  </si>
  <si>
    <t>2160#</t>
  </si>
  <si>
    <t>玲草蓝渐变</t>
  </si>
  <si>
    <t>制表时间：11.23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</si>
  <si>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</si>
  <si>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</si>
  <si>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</si>
  <si>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</si>
  <si>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</si>
  <si>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</si>
  <si>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</si>
  <si>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</si>
  <si>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</si>
  <si>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</si>
  <si>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1%-1.5%</t>
  </si>
  <si>
    <t>制表时间：11.25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</si>
  <si>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</si>
  <si>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</si>
  <si>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</si>
  <si>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</si>
  <si>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</si>
  <si>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</si>
  <si>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</si>
  <si>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</si>
  <si>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</si>
  <si>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</si>
  <si>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</si>
  <si>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</si>
  <si>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包边布</t>
  </si>
  <si>
    <t>3#尼龙反装开尾拉链</t>
  </si>
  <si>
    <t>双孔卡扣+ 佛珠</t>
  </si>
  <si>
    <t>气眼</t>
  </si>
  <si>
    <t>弹力绳</t>
  </si>
  <si>
    <t>合格</t>
  </si>
  <si>
    <t>物料6</t>
  </si>
  <si>
    <t>物料7</t>
  </si>
  <si>
    <t>物料8</t>
  </si>
  <si>
    <t>物料9</t>
  </si>
  <si>
    <t>物料10</t>
  </si>
  <si>
    <t>2cm松紧带</t>
  </si>
  <si>
    <t>油墨印花</t>
  </si>
  <si>
    <t>物料11</t>
  </si>
  <si>
    <t>物料12</t>
  </si>
  <si>
    <t>物料13</t>
  </si>
  <si>
    <t>物料14</t>
  </si>
  <si>
    <t>物料15</t>
  </si>
  <si>
    <t>洗测2次</t>
  </si>
  <si>
    <t>制表时间：</t>
  </si>
  <si>
    <t>测试人签名：左丽娟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</si>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</sst>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sz val="18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41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65" applyNumberFormat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9" fontId="41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13" borderId="66" applyNumberFormat="0" applyFont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67" applyNumberFormat="0" applyFill="0" applyAlignment="0" applyProtection="0">
      <alignment vertical="center"/>
    </xf>
    <xf numFmtId="0" fontId="53" fillId="0" borderId="67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8" fillId="0" borderId="68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4" fillId="17" borderId="69" applyNumberFormat="0" applyAlignment="0" applyProtection="0">
      <alignment vertical="center"/>
    </xf>
    <xf numFmtId="0" fontId="55" fillId="17" borderId="65" applyNumberFormat="0" applyAlignment="0" applyProtection="0">
      <alignment vertical="center"/>
    </xf>
    <xf numFmtId="0" fontId="56" fillId="18" borderId="70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7" fillId="0" borderId="71" applyNumberFormat="0" applyFill="0" applyAlignment="0" applyProtection="0">
      <alignment vertical="center"/>
    </xf>
    <xf numFmtId="0" fontId="58" fillId="0" borderId="72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7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5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5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5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3" fillId="4" borderId="5" xfId="55" applyFont="1" applyFill="1" applyBorder="1" applyAlignment="1">
      <alignment horizontal="center" vertical="center"/>
    </xf>
    <xf numFmtId="0" fontId="3" fillId="4" borderId="6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horizontal="center" vertical="center"/>
    </xf>
    <xf numFmtId="0" fontId="3" fillId="4" borderId="8" xfId="55" applyFont="1" applyFill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8" fillId="0" borderId="2" xfId="55" applyFont="1" applyBorder="1" applyAlignment="1">
      <alignment horizontal="center" vertical="center"/>
    </xf>
    <xf numFmtId="49" fontId="8" fillId="0" borderId="2" xfId="55" applyNumberFormat="1" applyFont="1" applyBorder="1" applyAlignment="1">
      <alignment horizontal="center" vertical="center"/>
    </xf>
    <xf numFmtId="0" fontId="8" fillId="0" borderId="2" xfId="55" applyFont="1" applyBorder="1" applyAlignment="1">
      <alignment horizontal="center" vertical="center" wrapText="1"/>
    </xf>
    <xf numFmtId="0" fontId="12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8" fillId="0" borderId="8" xfId="55" applyFont="1" applyBorder="1" applyAlignment="1">
      <alignment horizontal="center" vertical="center"/>
    </xf>
    <xf numFmtId="49" fontId="8" fillId="0" borderId="8" xfId="55" applyNumberFormat="1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 wrapText="1"/>
    </xf>
    <xf numFmtId="0" fontId="8" fillId="0" borderId="3" xfId="55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49" fontId="8" fillId="0" borderId="4" xfId="55" applyNumberFormat="1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 wrapText="1"/>
    </xf>
    <xf numFmtId="0" fontId="0" fillId="0" borderId="4" xfId="55" applyBorder="1" applyAlignment="1">
      <alignment horizontal="center" vertical="center"/>
    </xf>
    <xf numFmtId="0" fontId="0" fillId="0" borderId="2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4" borderId="7" xfId="55" applyFont="1" applyFill="1" applyBorder="1" applyAlignment="1">
      <alignment horizontal="center" vertical="center"/>
    </xf>
    <xf numFmtId="0" fontId="13" fillId="0" borderId="2" xfId="55" applyFont="1" applyBorder="1" applyAlignment="1">
      <alignment horizontal="center" wrapText="1"/>
    </xf>
    <xf numFmtId="0" fontId="12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0" fillId="0" borderId="0" xfId="55" applyAlignment="1">
      <alignment horizontal="left"/>
    </xf>
    <xf numFmtId="0" fontId="3" fillId="4" borderId="3" xfId="55" applyFont="1" applyFill="1" applyBorder="1" applyAlignment="1">
      <alignment horizontal="left" vertical="center"/>
    </xf>
    <xf numFmtId="0" fontId="3" fillId="4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1" fillId="0" borderId="2" xfId="0" applyFont="1" applyFill="1" applyBorder="1" applyAlignment="1">
      <alignment horizontal="center" vertical="center"/>
    </xf>
    <xf numFmtId="10" fontId="8" fillId="0" borderId="2" xfId="55" applyNumberFormat="1" applyFont="1" applyBorder="1" applyAlignment="1">
      <alignment horizontal="center"/>
    </xf>
    <xf numFmtId="9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4" borderId="3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vertical="center" wrapText="1"/>
    </xf>
    <xf numFmtId="0" fontId="3" fillId="4" borderId="3" xfId="55" applyFont="1" applyFill="1" applyBorder="1" applyAlignment="1">
      <alignment horizontal="center" vertical="center" wrapText="1"/>
    </xf>
    <xf numFmtId="0" fontId="4" fillId="4" borderId="4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vertical="center" wrapText="1"/>
    </xf>
    <xf numFmtId="0" fontId="3" fillId="4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14" fillId="3" borderId="0" xfId="53" applyFont="1" applyFill="1"/>
    <xf numFmtId="0" fontId="11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0" xfId="53" applyFont="1" applyFill="1" applyBorder="1" applyAlignment="1">
      <alignment horizontal="center"/>
    </xf>
    <xf numFmtId="0" fontId="18" fillId="3" borderId="9" xfId="52" applyFont="1" applyFill="1" applyBorder="1" applyAlignment="1">
      <alignment horizontal="left" vertical="center"/>
    </xf>
    <xf numFmtId="0" fontId="11" fillId="3" borderId="10" xfId="52" applyFont="1" applyFill="1" applyBorder="1" applyAlignment="1">
      <alignment horizontal="center" vertical="center"/>
    </xf>
    <xf numFmtId="0" fontId="18" fillId="3" borderId="10" xfId="52" applyFont="1" applyFill="1" applyBorder="1" applyAlignment="1">
      <alignment vertical="center"/>
    </xf>
    <xf numFmtId="0" fontId="18" fillId="3" borderId="11" xfId="53" applyFont="1" applyFill="1" applyBorder="1" applyAlignment="1" applyProtection="1">
      <alignment horizontal="center" vertical="center"/>
    </xf>
    <xf numFmtId="0" fontId="18" fillId="3" borderId="2" xfId="53" applyFont="1" applyFill="1" applyBorder="1" applyAlignment="1">
      <alignment horizontal="center" vertical="center"/>
    </xf>
    <xf numFmtId="0" fontId="19" fillId="3" borderId="7" xfId="56" applyFont="1" applyFill="1" applyBorder="1" applyAlignment="1">
      <alignment horizontal="center"/>
    </xf>
    <xf numFmtId="0" fontId="19" fillId="3" borderId="2" xfId="56" applyFont="1" applyFill="1" applyBorder="1" applyAlignment="1">
      <alignment horizontal="center"/>
    </xf>
    <xf numFmtId="176" fontId="20" fillId="3" borderId="2" xfId="56" applyNumberFormat="1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 vertical="center"/>
    </xf>
    <xf numFmtId="49" fontId="19" fillId="3" borderId="4" xfId="57" applyNumberFormat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 vertical="center"/>
    </xf>
    <xf numFmtId="177" fontId="20" fillId="3" borderId="2" xfId="56" applyNumberFormat="1" applyFont="1" applyFill="1" applyBorder="1" applyAlignment="1">
      <alignment horizontal="center"/>
    </xf>
    <xf numFmtId="0" fontId="19" fillId="0" borderId="2" xfId="0" applyNumberFormat="1" applyFont="1" applyFill="1" applyBorder="1" applyAlignment="1">
      <alignment horizontal="center"/>
    </xf>
    <xf numFmtId="176" fontId="20" fillId="0" borderId="2" xfId="56" applyNumberFormat="1" applyFont="1" applyFill="1" applyBorder="1" applyAlignment="1">
      <alignment horizontal="center"/>
    </xf>
    <xf numFmtId="0" fontId="21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/>
    </xf>
    <xf numFmtId="49" fontId="20" fillId="3" borderId="4" xfId="57" applyNumberFormat="1" applyFont="1" applyFill="1" applyBorder="1" applyAlignment="1">
      <alignment horizontal="center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1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>
      <alignment horizontal="center"/>
    </xf>
    <xf numFmtId="0" fontId="22" fillId="3" borderId="0" xfId="53" applyFont="1" applyFill="1"/>
    <xf numFmtId="0" fontId="23" fillId="3" borderId="0" xfId="54" applyFont="1" applyFill="1">
      <alignment vertical="center"/>
    </xf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22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22" fillId="3" borderId="2" xfId="53" applyFont="1" applyFill="1" applyBorder="1" applyAlignment="1" applyProtection="1">
      <alignment horizontal="center" vertical="center"/>
    </xf>
    <xf numFmtId="49" fontId="22" fillId="3" borderId="2" xfId="53" applyNumberFormat="1" applyFont="1" applyFill="1" applyBorder="1" applyAlignment="1" applyProtection="1">
      <alignment horizontal="center" vertical="center"/>
    </xf>
    <xf numFmtId="49" fontId="22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0" fontId="19" fillId="0" borderId="7" xfId="56" applyFont="1" applyFill="1" applyBorder="1" applyAlignment="1">
      <alignment horizontal="center"/>
    </xf>
    <xf numFmtId="0" fontId="19" fillId="0" borderId="2" xfId="56" applyFont="1" applyFill="1" applyBorder="1" applyAlignment="1">
      <alignment horizontal="center"/>
    </xf>
    <xf numFmtId="0" fontId="21" fillId="0" borderId="2" xfId="56" applyFont="1" applyFill="1" applyBorder="1" applyAlignment="1">
      <alignment horizontal="center"/>
    </xf>
    <xf numFmtId="0" fontId="19" fillId="0" borderId="7" xfId="56" applyFont="1" applyBorder="1" applyAlignment="1">
      <alignment horizontal="center"/>
    </xf>
    <xf numFmtId="0" fontId="19" fillId="0" borderId="2" xfId="56" applyFont="1" applyBorder="1" applyAlignment="1">
      <alignment horizontal="center"/>
    </xf>
    <xf numFmtId="0" fontId="21" fillId="0" borderId="2" xfId="56" applyFont="1" applyBorder="1" applyAlignment="1">
      <alignment horizontal="center"/>
    </xf>
    <xf numFmtId="0" fontId="19" fillId="0" borderId="4" xfId="56" applyFont="1" applyFill="1" applyBorder="1" applyAlignment="1">
      <alignment horizontal="center"/>
    </xf>
    <xf numFmtId="49" fontId="22" fillId="3" borderId="2" xfId="54" applyNumberFormat="1" applyFont="1" applyFill="1" applyBorder="1" applyAlignment="1">
      <alignment horizontal="center" vertical="center"/>
    </xf>
    <xf numFmtId="49" fontId="22" fillId="3" borderId="5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49" fontId="0" fillId="3" borderId="0" xfId="54" applyNumberFormat="1" applyFont="1" applyFill="1">
      <alignment vertical="center"/>
    </xf>
    <xf numFmtId="49" fontId="22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22" fillId="3" borderId="15" xfId="53" applyNumberFormat="1" applyFont="1" applyFill="1" applyBorder="1" applyAlignment="1" applyProtection="1">
      <alignment horizontal="center" vertical="center"/>
    </xf>
    <xf numFmtId="0" fontId="11" fillId="0" borderId="0" xfId="52" applyFill="1" applyAlignment="1">
      <alignment horizontal="left" vertical="center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7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7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7" fillId="0" borderId="20" xfId="52" applyNumberFormat="1" applyFont="1" applyFill="1" applyBorder="1" applyAlignment="1">
      <alignment horizontal="center" vertical="center" wrapText="1"/>
    </xf>
    <xf numFmtId="0" fontId="27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7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7" fillId="0" borderId="22" xfId="52" applyFont="1" applyFill="1" applyBorder="1" applyAlignment="1">
      <alignment vertical="center"/>
    </xf>
    <xf numFmtId="0" fontId="27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7" fillId="0" borderId="0" xfId="52" applyFont="1" applyFill="1" applyBorder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7" fillId="0" borderId="20" xfId="52" applyFont="1" applyFill="1" applyBorder="1" applyAlignment="1">
      <alignment horizontal="left" vertical="center"/>
    </xf>
    <xf numFmtId="0" fontId="27" fillId="0" borderId="20" xfId="52" applyFont="1" applyFill="1" applyBorder="1" applyAlignment="1">
      <alignment vertical="center"/>
    </xf>
    <xf numFmtId="0" fontId="27" fillId="0" borderId="25" xfId="52" applyFont="1" applyFill="1" applyBorder="1" applyAlignment="1">
      <alignment horizontal="center" vertical="center"/>
    </xf>
    <xf numFmtId="0" fontId="27" fillId="0" borderId="26" xfId="52" applyFont="1" applyFill="1" applyBorder="1" applyAlignment="1">
      <alignment horizontal="center" vertical="center"/>
    </xf>
    <xf numFmtId="0" fontId="28" fillId="0" borderId="27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7" fillId="0" borderId="26" xfId="52" applyFont="1" applyFill="1" applyBorder="1" applyAlignment="1">
      <alignment horizontal="left" vertical="center"/>
    </xf>
    <xf numFmtId="0" fontId="27" fillId="0" borderId="19" xfId="52" applyFont="1" applyFill="1" applyBorder="1" applyAlignment="1">
      <alignment horizontal="left" vertical="center" wrapText="1"/>
    </xf>
    <xf numFmtId="0" fontId="27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11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/>
    </xf>
    <xf numFmtId="0" fontId="18" fillId="0" borderId="27" xfId="52" applyFont="1" applyFill="1" applyBorder="1" applyAlignment="1">
      <alignment horizontal="left" vertical="center"/>
    </xf>
    <xf numFmtId="0" fontId="27" fillId="0" borderId="30" xfId="52" applyFont="1" applyFill="1" applyBorder="1" applyAlignment="1">
      <alignment horizontal="left" vertical="center"/>
    </xf>
    <xf numFmtId="0" fontId="27" fillId="0" borderId="31" xfId="52" applyFont="1" applyFill="1" applyBorder="1" applyAlignment="1">
      <alignment horizontal="left" vertical="center"/>
    </xf>
    <xf numFmtId="0" fontId="28" fillId="0" borderId="17" xfId="52" applyFont="1" applyFill="1" applyBorder="1" applyAlignment="1">
      <alignment horizontal="left" vertical="center"/>
    </xf>
    <xf numFmtId="0" fontId="28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center" vertical="center"/>
    </xf>
    <xf numFmtId="176" fontId="27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7" fillId="0" borderId="34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horizontal="left" vertical="center" wrapText="1"/>
    </xf>
    <xf numFmtId="0" fontId="11" fillId="0" borderId="35" xfId="52" applyFill="1" applyBorder="1" applyAlignment="1">
      <alignment horizontal="center" vertical="center"/>
    </xf>
    <xf numFmtId="0" fontId="11" fillId="0" borderId="37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center" vertical="center"/>
    </xf>
    <xf numFmtId="0" fontId="22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29" fillId="0" borderId="2" xfId="54" applyFont="1" applyFill="1" applyBorder="1" applyAlignment="1">
      <alignment horizontal="center"/>
    </xf>
    <xf numFmtId="176" fontId="29" fillId="0" borderId="2" xfId="54" applyNumberFormat="1" applyFont="1" applyFill="1" applyBorder="1" applyAlignment="1">
      <alignment horizontal="center"/>
    </xf>
    <xf numFmtId="176" fontId="26" fillId="0" borderId="2" xfId="54" applyNumberFormat="1" applyFont="1" applyFill="1" applyBorder="1" applyAlignment="1">
      <alignment horizontal="center"/>
    </xf>
    <xf numFmtId="0" fontId="26" fillId="0" borderId="2" xfId="40" applyFont="1" applyFill="1" applyBorder="1" applyAlignment="1">
      <alignment horizontal="center" vertical="center"/>
    </xf>
    <xf numFmtId="0" fontId="29" fillId="0" borderId="39" xfId="54" applyFont="1" applyFill="1" applyBorder="1" applyAlignment="1">
      <alignment horizontal="center"/>
    </xf>
    <xf numFmtId="176" fontId="26" fillId="0" borderId="39" xfId="54" applyNumberFormat="1" applyFont="1" applyFill="1" applyBorder="1" applyAlignment="1">
      <alignment horizontal="center"/>
    </xf>
    <xf numFmtId="0" fontId="29" fillId="0" borderId="39" xfId="56" applyFont="1" applyFill="1" applyBorder="1" applyAlignment="1">
      <alignment horizontal="center"/>
    </xf>
    <xf numFmtId="0" fontId="29" fillId="0" borderId="5" xfId="54" applyFont="1" applyFill="1" applyBorder="1" applyAlignment="1">
      <alignment horizontal="left"/>
    </xf>
    <xf numFmtId="0" fontId="29" fillId="0" borderId="6" xfId="54" applyFont="1" applyFill="1" applyBorder="1" applyAlignment="1">
      <alignment horizontal="left"/>
    </xf>
    <xf numFmtId="0" fontId="29" fillId="0" borderId="7" xfId="54" applyFont="1" applyFill="1" applyBorder="1" applyAlignment="1">
      <alignment horizontal="left"/>
    </xf>
    <xf numFmtId="0" fontId="14" fillId="3" borderId="10" xfId="53" applyFont="1" applyFill="1" applyBorder="1" applyAlignment="1"/>
    <xf numFmtId="0" fontId="22" fillId="3" borderId="10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4" fillId="3" borderId="40" xfId="52" applyFont="1" applyFill="1" applyBorder="1" applyAlignment="1">
      <alignment horizontal="center" vertical="center"/>
    </xf>
    <xf numFmtId="0" fontId="22" fillId="3" borderId="41" xfId="53" applyFont="1" applyFill="1" applyBorder="1" applyAlignment="1" applyProtection="1">
      <alignment horizontal="center" vertical="center"/>
    </xf>
    <xf numFmtId="0" fontId="14" fillId="3" borderId="41" xfId="53" applyFont="1" applyFill="1" applyBorder="1" applyAlignment="1" applyProtection="1">
      <alignment horizontal="center" vertical="center"/>
    </xf>
    <xf numFmtId="0" fontId="19" fillId="0" borderId="41" xfId="56" applyFont="1" applyFill="1" applyBorder="1" applyAlignment="1">
      <alignment horizontal="center"/>
    </xf>
    <xf numFmtId="49" fontId="11" fillId="3" borderId="2" xfId="54" applyNumberFormat="1" applyFont="1" applyFill="1" applyBorder="1" applyAlignment="1">
      <alignment horizontal="center" vertical="center"/>
    </xf>
    <xf numFmtId="49" fontId="14" fillId="3" borderId="41" xfId="54" applyNumberFormat="1" applyFont="1" applyFill="1" applyBorder="1" applyAlignment="1">
      <alignment horizontal="center" vertical="center"/>
    </xf>
    <xf numFmtId="49" fontId="22" fillId="3" borderId="42" xfId="54" applyNumberFormat="1" applyFont="1" applyFill="1" applyBorder="1" applyAlignment="1">
      <alignment horizontal="left" vertical="center"/>
    </xf>
    <xf numFmtId="49" fontId="14" fillId="3" borderId="5" xfId="54" applyNumberFormat="1" applyFont="1" applyFill="1" applyBorder="1" applyAlignment="1">
      <alignment horizontal="left" vertical="center"/>
    </xf>
    <xf numFmtId="49" fontId="14" fillId="3" borderId="6" xfId="54" applyNumberFormat="1" applyFont="1" applyFill="1" applyBorder="1" applyAlignment="1">
      <alignment horizontal="left" vertical="center"/>
    </xf>
    <xf numFmtId="49" fontId="14" fillId="3" borderId="42" xfId="54" applyNumberFormat="1" applyFont="1" applyFill="1" applyBorder="1" applyAlignment="1">
      <alignment horizontal="left" vertical="center"/>
    </xf>
    <xf numFmtId="0" fontId="14" fillId="3" borderId="39" xfId="53" applyFont="1" applyFill="1" applyBorder="1" applyAlignment="1"/>
    <xf numFmtId="14" fontId="22" fillId="3" borderId="0" xfId="53" applyNumberFormat="1" applyFont="1" applyFill="1"/>
    <xf numFmtId="0" fontId="11" fillId="0" borderId="0" xfId="52" applyFont="1" applyAlignment="1">
      <alignment horizontal="left" vertical="center"/>
    </xf>
    <xf numFmtId="0" fontId="30" fillId="0" borderId="16" xfId="52" applyFont="1" applyBorder="1" applyAlignment="1">
      <alignment horizontal="center" vertical="top"/>
    </xf>
    <xf numFmtId="0" fontId="18" fillId="0" borderId="43" xfId="52" applyFont="1" applyBorder="1" applyAlignment="1">
      <alignment horizontal="left" vertical="center"/>
    </xf>
    <xf numFmtId="0" fontId="26" fillId="0" borderId="44" xfId="52" applyFont="1" applyBorder="1" applyAlignment="1">
      <alignment horizontal="center" vertical="center"/>
    </xf>
    <xf numFmtId="0" fontId="18" fillId="0" borderId="44" xfId="52" applyFont="1" applyBorder="1" applyAlignment="1">
      <alignment horizontal="center" vertical="center"/>
    </xf>
    <xf numFmtId="0" fontId="28" fillId="0" borderId="44" xfId="52" applyFont="1" applyBorder="1" applyAlignment="1">
      <alignment horizontal="left" vertical="center"/>
    </xf>
    <xf numFmtId="0" fontId="28" fillId="0" borderId="17" xfId="52" applyFont="1" applyBorder="1" applyAlignment="1">
      <alignment horizontal="center" vertical="center"/>
    </xf>
    <xf numFmtId="0" fontId="28" fillId="0" borderId="18" xfId="52" applyFont="1" applyBorder="1" applyAlignment="1">
      <alignment horizontal="center" vertical="center"/>
    </xf>
    <xf numFmtId="0" fontId="28" fillId="0" borderId="33" xfId="52" applyFont="1" applyBorder="1" applyAlignment="1">
      <alignment horizontal="center" vertical="center"/>
    </xf>
    <xf numFmtId="0" fontId="18" fillId="0" borderId="17" xfId="52" applyFont="1" applyBorder="1" applyAlignment="1">
      <alignment horizontal="center" vertical="center"/>
    </xf>
    <xf numFmtId="0" fontId="18" fillId="0" borderId="18" xfId="52" applyFont="1" applyBorder="1" applyAlignment="1">
      <alignment horizontal="center" vertical="center"/>
    </xf>
    <xf numFmtId="0" fontId="18" fillId="0" borderId="33" xfId="52" applyFont="1" applyBorder="1" applyAlignment="1">
      <alignment horizontal="center" vertical="center"/>
    </xf>
    <xf numFmtId="0" fontId="28" fillId="0" borderId="19" xfId="52" applyFont="1" applyBorder="1" applyAlignment="1">
      <alignment horizontal="left" vertical="center"/>
    </xf>
    <xf numFmtId="0" fontId="26" fillId="0" borderId="20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8" fillId="0" borderId="20" xfId="52" applyFont="1" applyBorder="1" applyAlignment="1">
      <alignment horizontal="left" vertical="center"/>
    </xf>
    <xf numFmtId="14" fontId="26" fillId="0" borderId="20" xfId="52" applyNumberFormat="1" applyFont="1" applyBorder="1" applyAlignment="1">
      <alignment horizontal="center" vertical="center"/>
    </xf>
    <xf numFmtId="14" fontId="26" fillId="0" borderId="34" xfId="52" applyNumberFormat="1" applyFont="1" applyBorder="1" applyAlignment="1">
      <alignment horizontal="center" vertical="center"/>
    </xf>
    <xf numFmtId="0" fontId="28" fillId="0" borderId="19" xfId="52" applyFont="1" applyBorder="1" applyAlignment="1">
      <alignment vertical="center"/>
    </xf>
    <xf numFmtId="0" fontId="26" fillId="0" borderId="20" xfId="52" applyFont="1" applyBorder="1" applyAlignment="1">
      <alignment vertical="center"/>
    </xf>
    <xf numFmtId="0" fontId="26" fillId="0" borderId="34" xfId="52" applyFont="1" applyBorder="1" applyAlignment="1">
      <alignment vertical="center"/>
    </xf>
    <xf numFmtId="0" fontId="28" fillId="0" borderId="20" xfId="52" applyFont="1" applyBorder="1" applyAlignment="1">
      <alignment vertical="center"/>
    </xf>
    <xf numFmtId="14" fontId="26" fillId="0" borderId="20" xfId="52" applyNumberFormat="1" applyFont="1" applyFill="1" applyBorder="1" applyAlignment="1">
      <alignment horizontal="center" vertical="center"/>
    </xf>
    <xf numFmtId="14" fontId="26" fillId="0" borderId="34" xfId="52" applyNumberFormat="1" applyFont="1" applyFill="1" applyBorder="1" applyAlignment="1">
      <alignment horizontal="center" vertical="center"/>
    </xf>
    <xf numFmtId="0" fontId="28" fillId="0" borderId="19" xfId="52" applyFont="1" applyBorder="1" applyAlignment="1">
      <alignment horizontal="center" vertical="center"/>
    </xf>
    <xf numFmtId="0" fontId="26" fillId="0" borderId="25" xfId="52" applyFont="1" applyBorder="1" applyAlignment="1">
      <alignment horizontal="left" vertical="center"/>
    </xf>
    <xf numFmtId="0" fontId="26" fillId="0" borderId="37" xfId="52" applyFont="1" applyBorder="1" applyAlignment="1">
      <alignment horizontal="left" vertical="center"/>
    </xf>
    <xf numFmtId="0" fontId="11" fillId="0" borderId="20" xfId="52" applyFont="1" applyBorder="1" applyAlignment="1">
      <alignment vertical="center"/>
    </xf>
    <xf numFmtId="0" fontId="26" fillId="0" borderId="19" xfId="52" applyFont="1" applyBorder="1" applyAlignment="1">
      <alignment horizontal="left" vertical="center"/>
    </xf>
    <xf numFmtId="0" fontId="31" fillId="0" borderId="21" xfId="52" applyFont="1" applyBorder="1" applyAlignment="1">
      <alignment vertical="center"/>
    </xf>
    <xf numFmtId="0" fontId="26" fillId="0" borderId="22" xfId="52" applyFont="1" applyBorder="1" applyAlignment="1">
      <alignment horizontal="center" vertical="center"/>
    </xf>
    <xf numFmtId="0" fontId="26" fillId="0" borderId="35" xfId="52" applyFont="1" applyBorder="1" applyAlignment="1">
      <alignment horizontal="center" vertical="center"/>
    </xf>
    <xf numFmtId="0" fontId="28" fillId="0" borderId="21" xfId="52" applyFont="1" applyBorder="1" applyAlignment="1">
      <alignment horizontal="left" vertical="center"/>
    </xf>
    <xf numFmtId="0" fontId="28" fillId="0" borderId="22" xfId="52" applyFont="1" applyBorder="1" applyAlignment="1">
      <alignment horizontal="left" vertical="center"/>
    </xf>
    <xf numFmtId="14" fontId="26" fillId="0" borderId="22" xfId="52" applyNumberFormat="1" applyFont="1" applyFill="1" applyBorder="1" applyAlignment="1">
      <alignment horizontal="center" vertical="center"/>
    </xf>
    <xf numFmtId="14" fontId="26" fillId="0" borderId="35" xfId="52" applyNumberFormat="1" applyFont="1" applyFill="1" applyBorder="1" applyAlignment="1">
      <alignment horizontal="center" vertical="center"/>
    </xf>
    <xf numFmtId="0" fontId="18" fillId="0" borderId="0" xfId="52" applyFont="1" applyBorder="1" applyAlignment="1">
      <alignment horizontal="left" vertical="center"/>
    </xf>
    <xf numFmtId="0" fontId="28" fillId="0" borderId="17" xfId="52" applyFont="1" applyBorder="1" applyAlignment="1">
      <alignment vertical="center"/>
    </xf>
    <xf numFmtId="0" fontId="11" fillId="0" borderId="18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11" fillId="0" borderId="18" xfId="52" applyFont="1" applyBorder="1" applyAlignment="1">
      <alignment vertical="center"/>
    </xf>
    <xf numFmtId="0" fontId="28" fillId="0" borderId="18" xfId="52" applyFont="1" applyBorder="1" applyAlignment="1">
      <alignment vertical="center"/>
    </xf>
    <xf numFmtId="0" fontId="11" fillId="0" borderId="20" xfId="52" applyFont="1" applyBorder="1" applyAlignment="1">
      <alignment horizontal="left" vertical="center"/>
    </xf>
    <xf numFmtId="0" fontId="28" fillId="0" borderId="0" xfId="52" applyFont="1" applyBorder="1" applyAlignment="1">
      <alignment horizontal="left" vertical="center"/>
    </xf>
    <xf numFmtId="0" fontId="27" fillId="0" borderId="17" xfId="52" applyFont="1" applyBorder="1" applyAlignment="1">
      <alignment horizontal="left" vertical="center"/>
    </xf>
    <xf numFmtId="0" fontId="27" fillId="0" borderId="18" xfId="52" applyFont="1" applyBorder="1" applyAlignment="1">
      <alignment horizontal="left" vertical="center"/>
    </xf>
    <xf numFmtId="0" fontId="27" fillId="0" borderId="27" xfId="52" applyFont="1" applyBorder="1" applyAlignment="1">
      <alignment horizontal="left" vertical="center"/>
    </xf>
    <xf numFmtId="0" fontId="27" fillId="0" borderId="26" xfId="52" applyFont="1" applyBorder="1" applyAlignment="1">
      <alignment horizontal="left" vertical="center"/>
    </xf>
    <xf numFmtId="0" fontId="27" fillId="0" borderId="32" xfId="52" applyFont="1" applyBorder="1" applyAlignment="1">
      <alignment horizontal="left" vertical="center"/>
    </xf>
    <xf numFmtId="0" fontId="27" fillId="0" borderId="25" xfId="52" applyFont="1" applyBorder="1" applyAlignment="1">
      <alignment horizontal="left" vertical="center"/>
    </xf>
    <xf numFmtId="0" fontId="26" fillId="0" borderId="21" xfId="52" applyFont="1" applyBorder="1" applyAlignment="1">
      <alignment horizontal="left" vertical="center"/>
    </xf>
    <xf numFmtId="0" fontId="26" fillId="0" borderId="22" xfId="5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8" fillId="0" borderId="19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8" fillId="0" borderId="21" xfId="52" applyFont="1" applyBorder="1" applyAlignment="1">
      <alignment horizontal="center" vertical="center"/>
    </xf>
    <xf numFmtId="0" fontId="28" fillId="0" borderId="22" xfId="52" applyFont="1" applyBorder="1" applyAlignment="1">
      <alignment horizontal="center" vertical="center"/>
    </xf>
    <xf numFmtId="0" fontId="28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8" fillId="0" borderId="30" xfId="52" applyFont="1" applyFill="1" applyBorder="1" applyAlignment="1">
      <alignment horizontal="left" vertical="center"/>
    </xf>
    <xf numFmtId="0" fontId="28" fillId="0" borderId="31" xfId="52" applyFont="1" applyFill="1" applyBorder="1" applyAlignment="1">
      <alignment horizontal="left" vertical="center"/>
    </xf>
    <xf numFmtId="0" fontId="18" fillId="0" borderId="0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8" fillId="0" borderId="27" xfId="52" applyFont="1" applyBorder="1" applyAlignment="1">
      <alignment horizontal="left" vertical="center"/>
    </xf>
    <xf numFmtId="0" fontId="28" fillId="0" borderId="26" xfId="52" applyFont="1" applyBorder="1" applyAlignment="1">
      <alignment horizontal="left" vertical="center"/>
    </xf>
    <xf numFmtId="0" fontId="18" fillId="0" borderId="45" xfId="52" applyFont="1" applyBorder="1" applyAlignment="1">
      <alignment vertical="center"/>
    </xf>
    <xf numFmtId="0" fontId="26" fillId="0" borderId="46" xfId="52" applyFont="1" applyBorder="1" applyAlignment="1">
      <alignment horizontal="center" vertical="center"/>
    </xf>
    <xf numFmtId="0" fontId="18" fillId="0" borderId="46" xfId="52" applyFont="1" applyBorder="1" applyAlignment="1">
      <alignment vertical="center"/>
    </xf>
    <xf numFmtId="0" fontId="26" fillId="0" borderId="46" xfId="52" applyFont="1" applyBorder="1" applyAlignment="1">
      <alignment vertical="center"/>
    </xf>
    <xf numFmtId="177" fontId="11" fillId="0" borderId="46" xfId="52" applyNumberFormat="1" applyFont="1" applyBorder="1" applyAlignment="1">
      <alignment vertical="center"/>
    </xf>
    <xf numFmtId="0" fontId="18" fillId="0" borderId="46" xfId="52" applyFont="1" applyBorder="1" applyAlignment="1">
      <alignment horizontal="center" vertical="center"/>
    </xf>
    <xf numFmtId="0" fontId="18" fillId="0" borderId="47" xfId="52" applyFont="1" applyFill="1" applyBorder="1" applyAlignment="1">
      <alignment horizontal="left" vertical="center"/>
    </xf>
    <xf numFmtId="0" fontId="18" fillId="0" borderId="46" xfId="52" applyFont="1" applyFill="1" applyBorder="1" applyAlignment="1">
      <alignment horizontal="left" vertical="center"/>
    </xf>
    <xf numFmtId="0" fontId="18" fillId="0" borderId="48" xfId="52" applyFont="1" applyFill="1" applyBorder="1" applyAlignment="1">
      <alignment horizontal="center" vertical="center"/>
    </xf>
    <xf numFmtId="0" fontId="18" fillId="0" borderId="49" xfId="52" applyFont="1" applyFill="1" applyBorder="1" applyAlignment="1">
      <alignment horizontal="center" vertical="center"/>
    </xf>
    <xf numFmtId="0" fontId="18" fillId="0" borderId="21" xfId="52" applyFont="1" applyFill="1" applyBorder="1" applyAlignment="1">
      <alignment horizontal="center" vertical="center"/>
    </xf>
    <xf numFmtId="0" fontId="18" fillId="0" borderId="22" xfId="52" applyFont="1" applyFill="1" applyBorder="1" applyAlignment="1">
      <alignment horizontal="center" vertical="center"/>
    </xf>
    <xf numFmtId="0" fontId="11" fillId="0" borderId="44" xfId="52" applyFont="1" applyBorder="1" applyAlignment="1">
      <alignment horizontal="center" vertical="center"/>
    </xf>
    <xf numFmtId="0" fontId="11" fillId="0" borderId="50" xfId="52" applyFont="1" applyBorder="1" applyAlignment="1">
      <alignment horizontal="center" vertical="center"/>
    </xf>
    <xf numFmtId="0" fontId="28" fillId="0" borderId="34" xfId="52" applyFont="1" applyBorder="1" applyAlignment="1">
      <alignment horizontal="center" vertical="center"/>
    </xf>
    <xf numFmtId="0" fontId="28" fillId="0" borderId="35" xfId="52" applyFont="1" applyBorder="1" applyAlignment="1">
      <alignment horizontal="left" vertical="center"/>
    </xf>
    <xf numFmtId="0" fontId="26" fillId="0" borderId="33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6" fillId="0" borderId="35" xfId="52" applyFont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28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8" fillId="0" borderId="38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8" fillId="0" borderId="37" xfId="52" applyFont="1" applyBorder="1" applyAlignment="1">
      <alignment horizontal="left" vertical="center"/>
    </xf>
    <xf numFmtId="0" fontId="26" fillId="0" borderId="51" xfId="52" applyFont="1" applyBorder="1" applyAlignment="1">
      <alignment horizontal="center" vertical="center"/>
    </xf>
    <xf numFmtId="0" fontId="18" fillId="0" borderId="52" xfId="52" applyFont="1" applyFill="1" applyBorder="1" applyAlignment="1">
      <alignment horizontal="left" vertical="center"/>
    </xf>
    <xf numFmtId="0" fontId="18" fillId="0" borderId="53" xfId="52" applyFont="1" applyFill="1" applyBorder="1" applyAlignment="1">
      <alignment horizontal="center" vertical="center"/>
    </xf>
    <xf numFmtId="0" fontId="18" fillId="0" borderId="35" xfId="52" applyFont="1" applyFill="1" applyBorder="1" applyAlignment="1">
      <alignment horizontal="center" vertical="center"/>
    </xf>
    <xf numFmtId="0" fontId="11" fillId="0" borderId="46" xfId="52" applyFont="1" applyBorder="1" applyAlignment="1">
      <alignment horizontal="center" vertical="center"/>
    </xf>
    <xf numFmtId="0" fontId="11" fillId="0" borderId="51" xfId="52" applyFont="1" applyBorder="1" applyAlignment="1">
      <alignment horizontal="center" vertical="center"/>
    </xf>
    <xf numFmtId="0" fontId="18" fillId="3" borderId="0" xfId="53" applyFont="1" applyFill="1" applyBorder="1" applyAlignment="1">
      <alignment horizontal="center"/>
    </xf>
    <xf numFmtId="0" fontId="11" fillId="3" borderId="0" xfId="53" applyFont="1" applyFill="1" applyBorder="1" applyAlignment="1">
      <alignment horizontal="center"/>
    </xf>
    <xf numFmtId="0" fontId="19" fillId="3" borderId="2" xfId="0" applyNumberFormat="1" applyFont="1" applyFill="1" applyBorder="1" applyAlignment="1">
      <alignment horizontal="center"/>
    </xf>
    <xf numFmtId="0" fontId="19" fillId="3" borderId="2" xfId="0" applyNumberFormat="1" applyFont="1" applyFill="1" applyBorder="1" applyAlignment="1">
      <alignment horizontal="center" vertical="center"/>
    </xf>
    <xf numFmtId="0" fontId="29" fillId="3" borderId="2" xfId="54" applyFont="1" applyFill="1" applyBorder="1" applyAlignment="1">
      <alignment horizontal="center"/>
    </xf>
    <xf numFmtId="176" fontId="29" fillId="3" borderId="2" xfId="54" applyNumberFormat="1" applyFont="1" applyFill="1" applyBorder="1" applyAlignment="1">
      <alignment horizontal="center"/>
    </xf>
    <xf numFmtId="176" fontId="26" fillId="3" borderId="2" xfId="54" applyNumberFormat="1" applyFont="1" applyFill="1" applyBorder="1" applyAlignment="1">
      <alignment horizontal="center"/>
    </xf>
    <xf numFmtId="0" fontId="26" fillId="3" borderId="2" xfId="40" applyFont="1" applyFill="1" applyBorder="1" applyAlignment="1">
      <alignment horizontal="center" vertical="center"/>
    </xf>
    <xf numFmtId="0" fontId="29" fillId="3" borderId="39" xfId="54" applyFont="1" applyFill="1" applyBorder="1" applyAlignment="1">
      <alignment horizontal="center"/>
    </xf>
    <xf numFmtId="176" fontId="26" fillId="3" borderId="39" xfId="54" applyNumberFormat="1" applyFont="1" applyFill="1" applyBorder="1" applyAlignment="1">
      <alignment horizontal="center"/>
    </xf>
    <xf numFmtId="0" fontId="29" fillId="3" borderId="39" xfId="56" applyFont="1" applyFill="1" applyBorder="1" applyAlignment="1">
      <alignment horizontal="center"/>
    </xf>
    <xf numFmtId="0" fontId="18" fillId="3" borderId="0" xfId="53" applyFont="1" applyFill="1"/>
    <xf numFmtId="0" fontId="11" fillId="3" borderId="10" xfId="53" applyFont="1" applyFill="1" applyBorder="1" applyAlignment="1"/>
    <xf numFmtId="0" fontId="18" fillId="3" borderId="10" xfId="52" applyFont="1" applyFill="1" applyBorder="1" applyAlignment="1">
      <alignment horizontal="left" vertical="center"/>
    </xf>
    <xf numFmtId="0" fontId="11" fillId="3" borderId="40" xfId="52" applyFont="1" applyFill="1" applyBorder="1" applyAlignment="1">
      <alignment horizontal="center" vertical="center"/>
    </xf>
    <xf numFmtId="0" fontId="11" fillId="3" borderId="2" xfId="53" applyFont="1" applyFill="1" applyBorder="1" applyAlignment="1"/>
    <xf numFmtId="0" fontId="18" fillId="3" borderId="2" xfId="53" applyFont="1" applyFill="1" applyBorder="1" applyAlignment="1" applyProtection="1">
      <alignment horizontal="center" vertical="center"/>
    </xf>
    <xf numFmtId="0" fontId="18" fillId="3" borderId="41" xfId="53" applyFont="1" applyFill="1" applyBorder="1" applyAlignment="1" applyProtection="1">
      <alignment horizontal="center" vertical="center"/>
    </xf>
    <xf numFmtId="0" fontId="11" fillId="3" borderId="2" xfId="53" applyFont="1" applyFill="1" applyBorder="1" applyAlignment="1" applyProtection="1">
      <alignment horizontal="center" vertical="center"/>
    </xf>
    <xf numFmtId="0" fontId="11" fillId="3" borderId="41" xfId="53" applyFont="1" applyFill="1" applyBorder="1" applyAlignment="1" applyProtection="1">
      <alignment horizontal="center" vertical="center"/>
    </xf>
    <xf numFmtId="0" fontId="18" fillId="3" borderId="2" xfId="54" applyFont="1" applyFill="1" applyBorder="1" applyAlignment="1">
      <alignment horizontal="center" vertical="center"/>
    </xf>
    <xf numFmtId="0" fontId="18" fillId="3" borderId="41" xfId="54" applyFont="1" applyFill="1" applyBorder="1" applyAlignment="1">
      <alignment horizontal="center" vertical="center"/>
    </xf>
    <xf numFmtId="49" fontId="18" fillId="3" borderId="2" xfId="54" applyNumberFormat="1" applyFont="1" applyFill="1" applyBorder="1" applyAlignment="1">
      <alignment horizontal="center" vertical="center"/>
    </xf>
    <xf numFmtId="49" fontId="18" fillId="3" borderId="41" xfId="54" applyNumberFormat="1" applyFont="1" applyFill="1" applyBorder="1" applyAlignment="1">
      <alignment horizontal="center" vertical="center"/>
    </xf>
    <xf numFmtId="49" fontId="11" fillId="3" borderId="41" xfId="54" applyNumberFormat="1" applyFont="1" applyFill="1" applyBorder="1" applyAlignment="1">
      <alignment horizontal="center" vertical="center"/>
    </xf>
    <xf numFmtId="0" fontId="11" fillId="3" borderId="39" xfId="53" applyFont="1" applyFill="1" applyBorder="1" applyAlignment="1"/>
    <xf numFmtId="49" fontId="11" fillId="3" borderId="39" xfId="53" applyNumberFormat="1" applyFont="1" applyFill="1" applyBorder="1" applyAlignment="1">
      <alignment horizontal="center"/>
    </xf>
    <xf numFmtId="49" fontId="11" fillId="3" borderId="39" xfId="54" applyNumberFormat="1" applyFont="1" applyFill="1" applyBorder="1" applyAlignment="1">
      <alignment horizontal="center" vertical="center"/>
    </xf>
    <xf numFmtId="49" fontId="11" fillId="3" borderId="54" xfId="53" applyNumberFormat="1" applyFont="1" applyFill="1" applyBorder="1" applyAlignment="1">
      <alignment horizontal="center"/>
    </xf>
    <xf numFmtId="14" fontId="18" fillId="3" borderId="0" xfId="53" applyNumberFormat="1" applyFont="1" applyFill="1"/>
    <xf numFmtId="0" fontId="11" fillId="0" borderId="0" xfId="52" applyFont="1" applyBorder="1" applyAlignment="1">
      <alignment horizontal="left" vertical="center"/>
    </xf>
    <xf numFmtId="0" fontId="32" fillId="0" borderId="16" xfId="52" applyFont="1" applyBorder="1" applyAlignment="1">
      <alignment horizontal="center" vertical="top"/>
    </xf>
    <xf numFmtId="0" fontId="18" fillId="0" borderId="17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left" vertical="center"/>
    </xf>
    <xf numFmtId="0" fontId="28" fillId="0" borderId="55" xfId="52" applyFont="1" applyBorder="1" applyAlignment="1">
      <alignment horizontal="left" vertical="center"/>
    </xf>
    <xf numFmtId="0" fontId="28" fillId="0" borderId="28" xfId="52" applyFont="1" applyBorder="1" applyAlignment="1">
      <alignment horizontal="left" vertical="center"/>
    </xf>
    <xf numFmtId="0" fontId="18" fillId="0" borderId="47" xfId="52" applyFont="1" applyBorder="1" applyAlignment="1">
      <alignment horizontal="left" vertical="center"/>
    </xf>
    <xf numFmtId="0" fontId="18" fillId="0" borderId="46" xfId="52" applyFont="1" applyBorder="1" applyAlignment="1">
      <alignment horizontal="left" vertical="center"/>
    </xf>
    <xf numFmtId="0" fontId="28" fillId="0" borderId="48" xfId="52" applyFont="1" applyBorder="1" applyAlignment="1">
      <alignment vertical="center"/>
    </xf>
    <xf numFmtId="0" fontId="11" fillId="0" borderId="49" xfId="52" applyFont="1" applyBorder="1" applyAlignment="1">
      <alignment horizontal="left" vertical="center"/>
    </xf>
    <xf numFmtId="0" fontId="26" fillId="0" borderId="49" xfId="52" applyFont="1" applyBorder="1" applyAlignment="1">
      <alignment horizontal="left" vertical="center"/>
    </xf>
    <xf numFmtId="0" fontId="11" fillId="0" borderId="49" xfId="52" applyFont="1" applyBorder="1" applyAlignment="1">
      <alignment vertical="center"/>
    </xf>
    <xf numFmtId="0" fontId="28" fillId="0" borderId="49" xfId="52" applyFont="1" applyBorder="1" applyAlignment="1">
      <alignment vertical="center"/>
    </xf>
    <xf numFmtId="0" fontId="28" fillId="0" borderId="48" xfId="52" applyFont="1" applyBorder="1" applyAlignment="1">
      <alignment horizontal="center" vertical="center"/>
    </xf>
    <xf numFmtId="0" fontId="26" fillId="0" borderId="49" xfId="52" applyFont="1" applyBorder="1" applyAlignment="1">
      <alignment horizontal="center" vertical="center"/>
    </xf>
    <xf numFmtId="0" fontId="28" fillId="0" borderId="49" xfId="52" applyFont="1" applyBorder="1" applyAlignment="1">
      <alignment horizontal="center" vertical="center"/>
    </xf>
    <xf numFmtId="0" fontId="11" fillId="0" borderId="49" xfId="52" applyFont="1" applyBorder="1" applyAlignment="1">
      <alignment horizontal="center" vertical="center"/>
    </xf>
    <xf numFmtId="0" fontId="26" fillId="0" borderId="20" xfId="52" applyFont="1" applyBorder="1" applyAlignment="1">
      <alignment horizontal="center" vertical="center"/>
    </xf>
    <xf numFmtId="0" fontId="11" fillId="0" borderId="20" xfId="52" applyFont="1" applyBorder="1" applyAlignment="1">
      <alignment horizontal="center" vertical="center"/>
    </xf>
    <xf numFmtId="0" fontId="28" fillId="0" borderId="30" xfId="52" applyFont="1" applyBorder="1" applyAlignment="1">
      <alignment horizontal="left" vertical="center" wrapText="1"/>
    </xf>
    <xf numFmtId="0" fontId="28" fillId="0" borderId="31" xfId="52" applyFont="1" applyBorder="1" applyAlignment="1">
      <alignment horizontal="left" vertical="center" wrapText="1"/>
    </xf>
    <xf numFmtId="0" fontId="28" fillId="0" borderId="48" xfId="52" applyFont="1" applyBorder="1" applyAlignment="1">
      <alignment horizontal="left" vertical="center"/>
    </xf>
    <xf numFmtId="0" fontId="28" fillId="0" borderId="49" xfId="52" applyFont="1" applyBorder="1" applyAlignment="1">
      <alignment horizontal="left" vertical="center"/>
    </xf>
    <xf numFmtId="0" fontId="33" fillId="0" borderId="56" xfId="52" applyFont="1" applyBorder="1" applyAlignment="1">
      <alignment horizontal="left" vertical="center" wrapText="1"/>
    </xf>
    <xf numFmtId="9" fontId="26" fillId="0" borderId="20" xfId="52" applyNumberFormat="1" applyFont="1" applyBorder="1" applyAlignment="1">
      <alignment horizontal="center" vertical="center"/>
    </xf>
    <xf numFmtId="0" fontId="18" fillId="0" borderId="47" xfId="0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9" fontId="26" fillId="0" borderId="29" xfId="52" applyNumberFormat="1" applyFont="1" applyBorder="1" applyAlignment="1">
      <alignment horizontal="left" vertical="center"/>
    </xf>
    <xf numFmtId="9" fontId="26" fillId="0" borderId="24" xfId="52" applyNumberFormat="1" applyFont="1" applyBorder="1" applyAlignment="1">
      <alignment horizontal="left" vertical="center"/>
    </xf>
    <xf numFmtId="9" fontId="26" fillId="0" borderId="30" xfId="52" applyNumberFormat="1" applyFont="1" applyBorder="1" applyAlignment="1">
      <alignment horizontal="left" vertical="center"/>
    </xf>
    <xf numFmtId="9" fontId="26" fillId="0" borderId="31" xfId="52" applyNumberFormat="1" applyFont="1" applyBorder="1" applyAlignment="1">
      <alignment horizontal="left" vertical="center"/>
    </xf>
    <xf numFmtId="0" fontId="25" fillId="0" borderId="48" xfId="52" applyFont="1" applyFill="1" applyBorder="1" applyAlignment="1">
      <alignment horizontal="left" vertical="center"/>
    </xf>
    <xf numFmtId="0" fontId="25" fillId="0" borderId="49" xfId="52" applyFont="1" applyFill="1" applyBorder="1" applyAlignment="1">
      <alignment horizontal="left" vertical="center"/>
    </xf>
    <xf numFmtId="0" fontId="25" fillId="0" borderId="57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18" fillId="0" borderId="28" xfId="52" applyFont="1" applyFill="1" applyBorder="1" applyAlignment="1">
      <alignment horizontal="left" vertical="center"/>
    </xf>
    <xf numFmtId="0" fontId="26" fillId="0" borderId="58" xfId="52" applyFont="1" applyFill="1" applyBorder="1" applyAlignment="1">
      <alignment horizontal="left" vertical="center"/>
    </xf>
    <xf numFmtId="0" fontId="26" fillId="0" borderId="59" xfId="52" applyFont="1" applyFill="1" applyBorder="1" applyAlignment="1">
      <alignment horizontal="left" vertical="center"/>
    </xf>
    <xf numFmtId="0" fontId="18" fillId="0" borderId="43" xfId="52" applyFont="1" applyBorder="1" applyAlignment="1">
      <alignment vertical="center"/>
    </xf>
    <xf numFmtId="0" fontId="34" fillId="0" borderId="46" xfId="52" applyFont="1" applyBorder="1" applyAlignment="1">
      <alignment horizontal="center" vertical="center"/>
    </xf>
    <xf numFmtId="0" fontId="18" fillId="0" borderId="44" xfId="52" applyFont="1" applyBorder="1" applyAlignment="1">
      <alignment vertical="center"/>
    </xf>
    <xf numFmtId="0" fontId="26" fillId="0" borderId="60" xfId="52" applyFont="1" applyBorder="1" applyAlignment="1">
      <alignment vertical="center"/>
    </xf>
    <xf numFmtId="0" fontId="18" fillId="0" borderId="60" xfId="52" applyFont="1" applyBorder="1" applyAlignment="1">
      <alignment vertical="center"/>
    </xf>
    <xf numFmtId="58" fontId="11" fillId="0" borderId="44" xfId="52" applyNumberFormat="1" applyFont="1" applyBorder="1" applyAlignment="1">
      <alignment vertical="center"/>
    </xf>
    <xf numFmtId="0" fontId="18" fillId="0" borderId="28" xfId="52" applyFont="1" applyBorder="1" applyAlignment="1">
      <alignment horizontal="center" vertical="center"/>
    </xf>
    <xf numFmtId="0" fontId="26" fillId="0" borderId="55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11" fillId="0" borderId="60" xfId="52" applyFont="1" applyBorder="1" applyAlignment="1">
      <alignment vertical="center"/>
    </xf>
    <xf numFmtId="0" fontId="18" fillId="0" borderId="18" xfId="52" applyFont="1" applyFill="1" applyBorder="1" applyAlignment="1">
      <alignment horizontal="center" vertical="center"/>
    </xf>
    <xf numFmtId="0" fontId="18" fillId="0" borderId="33" xfId="52" applyFont="1" applyFill="1" applyBorder="1" applyAlignment="1">
      <alignment horizontal="center" vertical="center"/>
    </xf>
    <xf numFmtId="0" fontId="28" fillId="0" borderId="20" xfId="52" applyFont="1" applyFill="1" applyBorder="1" applyAlignment="1">
      <alignment horizontal="left" vertical="center"/>
    </xf>
    <xf numFmtId="0" fontId="28" fillId="0" borderId="2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8" fillId="0" borderId="61" xfId="52" applyFont="1" applyBorder="1" applyAlignment="1">
      <alignment horizontal="left" vertical="center"/>
    </xf>
    <xf numFmtId="0" fontId="18" fillId="0" borderId="52" xfId="52" applyFont="1" applyBorder="1" applyAlignment="1">
      <alignment horizontal="left" vertical="center"/>
    </xf>
    <xf numFmtId="0" fontId="26" fillId="0" borderId="53" xfId="52" applyFont="1" applyBorder="1" applyAlignment="1">
      <alignment horizontal="left" vertical="center"/>
    </xf>
    <xf numFmtId="0" fontId="28" fillId="0" borderId="0" xfId="52" applyFont="1" applyBorder="1" applyAlignment="1">
      <alignment vertical="center"/>
    </xf>
    <xf numFmtId="0" fontId="28" fillId="0" borderId="38" xfId="52" applyFont="1" applyBorder="1" applyAlignment="1">
      <alignment horizontal="left" vertical="center" wrapText="1"/>
    </xf>
    <xf numFmtId="0" fontId="28" fillId="0" borderId="53" xfId="52" applyFont="1" applyBorder="1" applyAlignment="1">
      <alignment horizontal="left" vertical="center"/>
    </xf>
    <xf numFmtId="0" fontId="35" fillId="0" borderId="34" xfId="52" applyFont="1" applyBorder="1" applyAlignment="1">
      <alignment horizontal="left" vertical="center" wrapText="1"/>
    </xf>
    <xf numFmtId="0" fontId="35" fillId="0" borderId="34" xfId="52" applyFont="1" applyBorder="1" applyAlignment="1">
      <alignment horizontal="left" vertical="center"/>
    </xf>
    <xf numFmtId="0" fontId="27" fillId="0" borderId="34" xfId="52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9" fontId="26" fillId="0" borderId="36" xfId="52" applyNumberFormat="1" applyFont="1" applyBorder="1" applyAlignment="1">
      <alignment horizontal="left" vertical="center"/>
    </xf>
    <xf numFmtId="9" fontId="26" fillId="0" borderId="38" xfId="52" applyNumberFormat="1" applyFont="1" applyBorder="1" applyAlignment="1">
      <alignment horizontal="left" vertical="center"/>
    </xf>
    <xf numFmtId="0" fontId="25" fillId="0" borderId="53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6" fillId="0" borderId="62" xfId="52" applyFont="1" applyFill="1" applyBorder="1" applyAlignment="1">
      <alignment horizontal="left" vertical="center"/>
    </xf>
    <xf numFmtId="0" fontId="18" fillId="0" borderId="63" xfId="52" applyFont="1" applyBorder="1" applyAlignment="1">
      <alignment horizontal="center" vertical="center"/>
    </xf>
    <xf numFmtId="0" fontId="26" fillId="0" borderId="60" xfId="52" applyFont="1" applyBorder="1" applyAlignment="1">
      <alignment horizontal="center" vertical="center"/>
    </xf>
    <xf numFmtId="0" fontId="26" fillId="0" borderId="61" xfId="52" applyFont="1" applyBorder="1" applyAlignment="1">
      <alignment horizontal="center" vertical="center"/>
    </xf>
    <xf numFmtId="0" fontId="26" fillId="0" borderId="61" xfId="52" applyFont="1" applyFill="1" applyBorder="1" applyAlignment="1">
      <alignment horizontal="left" vertical="center"/>
    </xf>
    <xf numFmtId="0" fontId="36" fillId="0" borderId="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1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4" xfId="0" applyBorder="1"/>
    <xf numFmtId="0" fontId="0" fillId="0" borderId="39" xfId="0" applyBorder="1"/>
    <xf numFmtId="0" fontId="0" fillId="5" borderId="39" xfId="0" applyFill="1" applyBorder="1"/>
    <xf numFmtId="0" fontId="0" fillId="6" borderId="0" xfId="0" applyFill="1"/>
    <xf numFmtId="0" fontId="36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/>
    </xf>
    <xf numFmtId="0" fontId="37" fillId="0" borderId="41" xfId="0" applyFont="1" applyBorder="1"/>
    <xf numFmtId="0" fontId="0" fillId="0" borderId="41" xfId="0" applyBorder="1"/>
    <xf numFmtId="0" fontId="0" fillId="0" borderId="5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23" xfId="56"/>
    <cellStyle name="常规_110509_2006-09-28 2" xfId="57"/>
    <cellStyle name="常规 23 2 3" xfId="58"/>
  </cellStyles>
  <tableStyles count="0" defaultTableStyle="TableStyleMedium9" defaultPivotStyle="PivotStyleMedium4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54197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54197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486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450850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450850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486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848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667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667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667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848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658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658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15050" y="7658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667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10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10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292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676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676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99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676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770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771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771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53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99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99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771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770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770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24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658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57725" y="7658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15050" y="7658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15225" y="7667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1910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292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292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1910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292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676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676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199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676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770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771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771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053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199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199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771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770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770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624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9" customWidth="1"/>
    <col min="3" max="3" width="10.125" customWidth="1"/>
  </cols>
  <sheetData>
    <row r="1" ht="21" customHeight="1" spans="1:2">
      <c r="A1" s="510"/>
      <c r="B1" s="511" t="s">
        <v>0</v>
      </c>
    </row>
    <row r="2" spans="1:2">
      <c r="A2" s="9">
        <v>1</v>
      </c>
      <c r="B2" s="512" t="s">
        <v>1</v>
      </c>
    </row>
    <row r="3" spans="1:2">
      <c r="A3" s="9">
        <v>2</v>
      </c>
      <c r="B3" s="512" t="s">
        <v>2</v>
      </c>
    </row>
    <row r="4" spans="1:2">
      <c r="A4" s="9">
        <v>3</v>
      </c>
      <c r="B4" s="512" t="s">
        <v>3</v>
      </c>
    </row>
    <row r="5" spans="1:2">
      <c r="A5" s="9">
        <v>4</v>
      </c>
      <c r="B5" s="512" t="s">
        <v>4</v>
      </c>
    </row>
    <row r="6" spans="1:2">
      <c r="A6" s="9">
        <v>5</v>
      </c>
      <c r="B6" s="512" t="s">
        <v>5</v>
      </c>
    </row>
    <row r="7" spans="1:2">
      <c r="A7" s="9">
        <v>6</v>
      </c>
      <c r="B7" s="512" t="s">
        <v>6</v>
      </c>
    </row>
    <row r="8" s="508" customFormat="1" ht="15" customHeight="1" spans="1:2">
      <c r="A8" s="513">
        <v>7</v>
      </c>
      <c r="B8" s="514" t="s">
        <v>7</v>
      </c>
    </row>
    <row r="9" ht="18.95" customHeight="1" spans="1:2">
      <c r="A9" s="510"/>
      <c r="B9" s="515" t="s">
        <v>8</v>
      </c>
    </row>
    <row r="10" ht="15.95" customHeight="1" spans="1:2">
      <c r="A10" s="9">
        <v>1</v>
      </c>
      <c r="B10" s="516" t="s">
        <v>9</v>
      </c>
    </row>
    <row r="11" spans="1:2">
      <c r="A11" s="9">
        <v>2</v>
      </c>
      <c r="B11" s="512" t="s">
        <v>10</v>
      </c>
    </row>
    <row r="12" spans="1:2">
      <c r="A12" s="9">
        <v>3</v>
      </c>
      <c r="B12" s="514" t="s">
        <v>11</v>
      </c>
    </row>
    <row r="13" spans="1:2">
      <c r="A13" s="9">
        <v>4</v>
      </c>
      <c r="B13" s="512" t="s">
        <v>12</v>
      </c>
    </row>
    <row r="14" spans="1:2">
      <c r="A14" s="9">
        <v>5</v>
      </c>
      <c r="B14" s="512" t="s">
        <v>13</v>
      </c>
    </row>
    <row r="15" spans="1:2">
      <c r="A15" s="9">
        <v>6</v>
      </c>
      <c r="B15" s="512" t="s">
        <v>14</v>
      </c>
    </row>
    <row r="16" spans="1:2">
      <c r="A16" s="9">
        <v>7</v>
      </c>
      <c r="B16" s="512" t="s">
        <v>15</v>
      </c>
    </row>
    <row r="17" spans="1:2">
      <c r="A17" s="9">
        <v>8</v>
      </c>
      <c r="B17" s="512" t="s">
        <v>16</v>
      </c>
    </row>
    <row r="18" spans="1:2">
      <c r="A18" s="9">
        <v>9</v>
      </c>
      <c r="B18" s="512" t="s">
        <v>17</v>
      </c>
    </row>
    <row r="19" spans="1:2">
      <c r="A19" s="9"/>
      <c r="B19" s="512"/>
    </row>
    <row r="20" ht="20.25" spans="1:2">
      <c r="A20" s="510"/>
      <c r="B20" s="511" t="s">
        <v>18</v>
      </c>
    </row>
    <row r="21" spans="1:2">
      <c r="A21" s="9">
        <v>1</v>
      </c>
      <c r="B21" s="517" t="s">
        <v>19</v>
      </c>
    </row>
    <row r="22" spans="1:2">
      <c r="A22" s="9">
        <v>2</v>
      </c>
      <c r="B22" s="512" t="s">
        <v>20</v>
      </c>
    </row>
    <row r="23" spans="1:2">
      <c r="A23" s="9">
        <v>3</v>
      </c>
      <c r="B23" s="512" t="s">
        <v>21</v>
      </c>
    </row>
    <row r="24" spans="1:2">
      <c r="A24" s="9">
        <v>4</v>
      </c>
      <c r="B24" s="512" t="s">
        <v>22</v>
      </c>
    </row>
    <row r="25" spans="1:2">
      <c r="A25" s="9">
        <v>5</v>
      </c>
      <c r="B25" s="512" t="s">
        <v>23</v>
      </c>
    </row>
    <row r="26" spans="1:2">
      <c r="A26" s="9">
        <v>6</v>
      </c>
      <c r="B26" s="512" t="s">
        <v>24</v>
      </c>
    </row>
    <row r="27" spans="1:2">
      <c r="A27" s="9">
        <v>7</v>
      </c>
      <c r="B27" s="512" t="s">
        <v>25</v>
      </c>
    </row>
    <row r="28" spans="1:2">
      <c r="A28" s="9"/>
      <c r="B28" s="512"/>
    </row>
    <row r="29" ht="20.25" spans="1:2">
      <c r="A29" s="510"/>
      <c r="B29" s="511" t="s">
        <v>26</v>
      </c>
    </row>
    <row r="30" spans="1:2">
      <c r="A30" s="9">
        <v>1</v>
      </c>
      <c r="B30" s="517" t="s">
        <v>27</v>
      </c>
    </row>
    <row r="31" spans="1:2">
      <c r="A31" s="9">
        <v>2</v>
      </c>
      <c r="B31" s="512" t="s">
        <v>28</v>
      </c>
    </row>
    <row r="32" spans="1:2">
      <c r="A32" s="9">
        <v>3</v>
      </c>
      <c r="B32" s="512" t="s">
        <v>29</v>
      </c>
    </row>
    <row r="33" ht="28.5" spans="1:2">
      <c r="A33" s="9">
        <v>4</v>
      </c>
      <c r="B33" s="512" t="s">
        <v>30</v>
      </c>
    </row>
    <row r="34" spans="1:2">
      <c r="A34" s="9">
        <v>5</v>
      </c>
      <c r="B34" s="512" t="s">
        <v>31</v>
      </c>
    </row>
    <row r="35" spans="1:2">
      <c r="A35" s="9">
        <v>6</v>
      </c>
      <c r="B35" s="512" t="s">
        <v>32</v>
      </c>
    </row>
    <row r="36" spans="1:2">
      <c r="A36" s="9">
        <v>7</v>
      </c>
      <c r="B36" s="512" t="s">
        <v>33</v>
      </c>
    </row>
    <row r="37" spans="1:2">
      <c r="A37" s="9"/>
      <c r="B37" s="512"/>
    </row>
    <row r="39" spans="1:2">
      <c r="A39" s="518" t="s">
        <v>34</v>
      </c>
      <c r="B39" s="51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E4" sqref="E4:E5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316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317</v>
      </c>
      <c r="B2" s="62" t="s">
        <v>318</v>
      </c>
      <c r="C2" s="62" t="s">
        <v>319</v>
      </c>
      <c r="D2" s="62" t="s">
        <v>320</v>
      </c>
      <c r="E2" s="62" t="s">
        <v>321</v>
      </c>
      <c r="F2" s="62" t="s">
        <v>322</v>
      </c>
      <c r="G2" s="62" t="s">
        <v>323</v>
      </c>
      <c r="H2" s="62" t="s">
        <v>324</v>
      </c>
      <c r="I2" s="67" t="s">
        <v>325</v>
      </c>
      <c r="J2" s="67" t="s">
        <v>326</v>
      </c>
      <c r="K2" s="67" t="s">
        <v>327</v>
      </c>
      <c r="L2" s="67" t="s">
        <v>328</v>
      </c>
      <c r="M2" s="67" t="s">
        <v>329</v>
      </c>
      <c r="N2" s="62" t="s">
        <v>330</v>
      </c>
      <c r="O2" s="62" t="s">
        <v>331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332</v>
      </c>
      <c r="J3" s="67" t="s">
        <v>332</v>
      </c>
      <c r="K3" s="67" t="s">
        <v>332</v>
      </c>
      <c r="L3" s="67" t="s">
        <v>332</v>
      </c>
      <c r="M3" s="67" t="s">
        <v>332</v>
      </c>
      <c r="N3" s="65"/>
      <c r="O3" s="65"/>
    </row>
    <row r="4" s="56" customFormat="1" spans="1:15">
      <c r="A4" s="104">
        <v>1</v>
      </c>
      <c r="B4" s="105" t="s">
        <v>333</v>
      </c>
      <c r="C4" s="72" t="s">
        <v>334</v>
      </c>
      <c r="D4" s="104" t="s">
        <v>119</v>
      </c>
      <c r="E4" s="104" t="s">
        <v>63</v>
      </c>
      <c r="F4" s="72" t="s">
        <v>54</v>
      </c>
      <c r="G4" s="72"/>
      <c r="H4" s="72"/>
      <c r="I4" s="72">
        <v>1</v>
      </c>
      <c r="J4" s="72"/>
      <c r="K4" s="72"/>
      <c r="L4" s="72"/>
      <c r="M4" s="72">
        <v>1</v>
      </c>
      <c r="N4" s="72">
        <f>SUM(I4:M4)</f>
        <v>2</v>
      </c>
      <c r="O4" s="72" t="s">
        <v>335</v>
      </c>
    </row>
    <row r="5" s="56" customFormat="1" spans="1:15">
      <c r="A5" s="104">
        <v>2</v>
      </c>
      <c r="B5" s="105" t="s">
        <v>336</v>
      </c>
      <c r="C5" s="72" t="s">
        <v>334</v>
      </c>
      <c r="D5" s="104" t="s">
        <v>337</v>
      </c>
      <c r="E5" s="104" t="s">
        <v>63</v>
      </c>
      <c r="F5" s="72" t="s">
        <v>54</v>
      </c>
      <c r="G5" s="72"/>
      <c r="H5" s="104"/>
      <c r="I5" s="72"/>
      <c r="J5" s="72"/>
      <c r="K5" s="72">
        <v>1</v>
      </c>
      <c r="L5" s="72"/>
      <c r="M5" s="72"/>
      <c r="N5" s="72">
        <f>SUM(I5:M5)</f>
        <v>1</v>
      </c>
      <c r="O5" s="72" t="s">
        <v>335</v>
      </c>
    </row>
    <row r="6" s="56" customFormat="1" spans="1:15">
      <c r="A6" s="104"/>
      <c r="B6" s="105"/>
      <c r="C6" s="72"/>
      <c r="D6" s="104"/>
      <c r="E6" s="104"/>
      <c r="F6" s="72"/>
      <c r="G6" s="104"/>
      <c r="H6" s="104"/>
      <c r="I6" s="104"/>
      <c r="J6" s="104"/>
      <c r="K6" s="104"/>
      <c r="L6" s="104"/>
      <c r="M6" s="104"/>
      <c r="N6" s="72"/>
      <c r="O6" s="72"/>
    </row>
    <row r="7" s="56" customFormat="1" spans="1:15">
      <c r="A7" s="104"/>
      <c r="B7" s="104"/>
      <c r="C7" s="72"/>
      <c r="D7" s="104"/>
      <c r="E7" s="104"/>
      <c r="F7" s="72"/>
      <c r="G7" s="72"/>
      <c r="H7" s="104"/>
      <c r="I7" s="72"/>
      <c r="J7" s="72"/>
      <c r="K7" s="72"/>
      <c r="L7" s="72"/>
      <c r="M7" s="72"/>
      <c r="N7" s="72"/>
      <c r="O7" s="72"/>
    </row>
    <row r="8" s="56" customFormat="1" spans="1:15">
      <c r="A8" s="104"/>
      <c r="B8" s="104"/>
      <c r="C8" s="72"/>
      <c r="D8" s="104"/>
      <c r="E8" s="104"/>
      <c r="F8" s="72"/>
      <c r="G8" s="104"/>
      <c r="H8" s="104"/>
      <c r="I8" s="104"/>
      <c r="J8" s="104"/>
      <c r="K8" s="104"/>
      <c r="L8" s="104"/>
      <c r="M8" s="104"/>
      <c r="N8" s="72"/>
      <c r="O8" s="72"/>
    </row>
    <row r="9" s="56" customFormat="1" spans="1:15">
      <c r="A9" s="104"/>
      <c r="B9" s="104"/>
      <c r="C9" s="72"/>
      <c r="D9" s="104"/>
      <c r="E9" s="104"/>
      <c r="F9" s="72"/>
      <c r="G9" s="104"/>
      <c r="H9" s="104"/>
      <c r="I9" s="104"/>
      <c r="J9" s="104"/>
      <c r="K9" s="104"/>
      <c r="L9" s="104"/>
      <c r="M9" s="104"/>
      <c r="N9" s="72"/>
      <c r="O9" s="72"/>
    </row>
    <row r="10" s="56" customFormat="1" spans="1:15">
      <c r="A10" s="104"/>
      <c r="B10" s="104"/>
      <c r="C10" s="72"/>
      <c r="D10" s="104"/>
      <c r="E10" s="104"/>
      <c r="F10" s="72"/>
      <c r="G10" s="72"/>
      <c r="H10" s="72"/>
      <c r="I10" s="72"/>
      <c r="J10" s="72"/>
      <c r="K10" s="72"/>
      <c r="L10" s="72"/>
      <c r="M10" s="72"/>
      <c r="N10" s="72"/>
      <c r="O10" s="72"/>
    </row>
    <row r="11" s="56" customFormat="1" spans="1:15">
      <c r="A11" s="104"/>
      <c r="B11" s="104"/>
      <c r="C11" s="72"/>
      <c r="D11" s="104"/>
      <c r="E11" s="104"/>
      <c r="F11" s="72"/>
      <c r="G11" s="72"/>
      <c r="H11" s="72"/>
      <c r="I11" s="72"/>
      <c r="J11" s="72"/>
      <c r="K11" s="72"/>
      <c r="L11" s="72"/>
      <c r="M11" s="72"/>
      <c r="N11" s="72"/>
      <c r="O11" s="72"/>
    </row>
    <row r="12" s="56" customFormat="1" spans="1:15">
      <c r="A12" s="104"/>
      <c r="B12" s="104"/>
      <c r="C12" s="72"/>
      <c r="D12" s="104"/>
      <c r="E12" s="104"/>
      <c r="F12" s="72"/>
      <c r="G12" s="72"/>
      <c r="H12" s="72"/>
      <c r="I12" s="72"/>
      <c r="J12" s="72"/>
      <c r="K12" s="72"/>
      <c r="L12" s="72"/>
      <c r="M12" s="72"/>
      <c r="N12" s="72"/>
      <c r="O12" s="72"/>
    </row>
    <row r="13" s="56" customFormat="1" spans="1:15">
      <c r="A13" s="104"/>
      <c r="B13" s="104"/>
      <c r="C13" s="72"/>
      <c r="D13" s="104"/>
      <c r="E13" s="104"/>
      <c r="F13" s="72"/>
      <c r="G13" s="72"/>
      <c r="H13" s="72"/>
      <c r="I13" s="104"/>
      <c r="J13" s="104"/>
      <c r="K13" s="104"/>
      <c r="L13" s="104"/>
      <c r="M13" s="104"/>
      <c r="N13" s="72"/>
      <c r="O13" s="72"/>
    </row>
    <row r="14" s="56" customFormat="1" spans="1:15">
      <c r="A14" s="104"/>
      <c r="B14" s="104"/>
      <c r="C14" s="72"/>
      <c r="D14" s="104"/>
      <c r="E14" s="104"/>
      <c r="F14" s="72"/>
      <c r="G14" s="72"/>
      <c r="H14" s="72"/>
      <c r="I14" s="72"/>
      <c r="J14" s="72"/>
      <c r="K14" s="72"/>
      <c r="L14" s="72"/>
      <c r="M14" s="72"/>
      <c r="N14" s="72"/>
      <c r="O14" s="72"/>
    </row>
    <row r="15" s="56" customFormat="1" spans="1:15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</row>
    <row r="16" s="56" customFormat="1" spans="1:15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</row>
    <row r="17" s="58" customFormat="1" ht="18.75" spans="1:15">
      <c r="A17" s="86" t="s">
        <v>338</v>
      </c>
      <c r="B17" s="87"/>
      <c r="C17" s="87"/>
      <c r="D17" s="88"/>
      <c r="E17" s="89"/>
      <c r="F17" s="91"/>
      <c r="G17" s="91"/>
      <c r="H17" s="91"/>
      <c r="I17" s="90"/>
      <c r="J17" s="86" t="s">
        <v>339</v>
      </c>
      <c r="K17" s="87"/>
      <c r="L17" s="87"/>
      <c r="M17" s="88"/>
      <c r="N17" s="87"/>
      <c r="O17" s="100"/>
    </row>
    <row r="18" s="56" customFormat="1" ht="16.5" spans="1:15">
      <c r="A18" s="92" t="s">
        <v>340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</row>
    <row r="19" s="56" customFormat="1" spans="1:1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="58" customFormat="1" spans="1:1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3:O4 O7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7"/>
  <sheetViews>
    <sheetView zoomScale="125" zoomScaleNormal="125" workbookViewId="0">
      <selection activeCell="F4" sqref="F4:F5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341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317</v>
      </c>
      <c r="B2" s="62" t="s">
        <v>322</v>
      </c>
      <c r="C2" s="102" t="s">
        <v>318</v>
      </c>
      <c r="D2" s="62" t="s">
        <v>319</v>
      </c>
      <c r="E2" s="62" t="s">
        <v>320</v>
      </c>
      <c r="F2" s="62" t="s">
        <v>321</v>
      </c>
      <c r="G2" s="63" t="s">
        <v>342</v>
      </c>
      <c r="H2" s="94"/>
      <c r="I2" s="63" t="s">
        <v>343</v>
      </c>
      <c r="J2" s="94"/>
      <c r="K2" s="111" t="s">
        <v>344</v>
      </c>
      <c r="L2" s="112" t="s">
        <v>345</v>
      </c>
      <c r="M2" s="113" t="s">
        <v>346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347</v>
      </c>
      <c r="H3" s="67" t="s">
        <v>348</v>
      </c>
      <c r="I3" s="67" t="s">
        <v>347</v>
      </c>
      <c r="J3" s="67" t="s">
        <v>348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333</v>
      </c>
      <c r="D4" s="72" t="s">
        <v>334</v>
      </c>
      <c r="E4" s="104" t="s">
        <v>119</v>
      </c>
      <c r="F4" s="104" t="s">
        <v>63</v>
      </c>
      <c r="G4" s="72" t="s">
        <v>349</v>
      </c>
      <c r="H4" s="106">
        <v>0.02</v>
      </c>
      <c r="I4" s="106"/>
      <c r="J4" s="106"/>
      <c r="K4" s="106"/>
      <c r="L4" s="72"/>
      <c r="M4" s="72" t="s">
        <v>335</v>
      </c>
    </row>
    <row r="5" s="56" customFormat="1" spans="1:13">
      <c r="A5" s="104"/>
      <c r="B5" s="105" t="s">
        <v>54</v>
      </c>
      <c r="C5" s="105" t="s">
        <v>336</v>
      </c>
      <c r="D5" s="72" t="s">
        <v>334</v>
      </c>
      <c r="E5" s="104" t="s">
        <v>337</v>
      </c>
      <c r="F5" s="104" t="s">
        <v>63</v>
      </c>
      <c r="G5" s="72" t="s">
        <v>349</v>
      </c>
      <c r="H5" s="106">
        <v>0.02</v>
      </c>
      <c r="I5" s="106"/>
      <c r="J5" s="106"/>
      <c r="K5" s="106"/>
      <c r="L5" s="72"/>
      <c r="M5" s="72" t="s">
        <v>335</v>
      </c>
    </row>
    <row r="6" s="56" customFormat="1" spans="1:13">
      <c r="A6" s="104"/>
      <c r="B6" s="105"/>
      <c r="C6" s="105"/>
      <c r="D6" s="72"/>
      <c r="E6" s="104"/>
      <c r="F6" s="104"/>
      <c r="G6" s="72"/>
      <c r="H6" s="106"/>
      <c r="I6" s="106"/>
      <c r="J6" s="106"/>
      <c r="K6" s="106"/>
      <c r="L6" s="72"/>
      <c r="M6" s="72"/>
    </row>
    <row r="7" s="56" customFormat="1" spans="1:13">
      <c r="A7" s="104"/>
      <c r="B7" s="105"/>
      <c r="C7" s="105"/>
      <c r="D7" s="72"/>
      <c r="E7" s="104"/>
      <c r="F7" s="104"/>
      <c r="G7" s="107"/>
      <c r="H7" s="106"/>
      <c r="I7" s="104"/>
      <c r="J7" s="104"/>
      <c r="K7" s="104"/>
      <c r="L7" s="104"/>
      <c r="M7" s="72"/>
    </row>
    <row r="8" s="56" customFormat="1" spans="1:13">
      <c r="A8" s="104"/>
      <c r="B8" s="72"/>
      <c r="C8" s="104"/>
      <c r="D8" s="72"/>
      <c r="E8" s="104"/>
      <c r="F8" s="104"/>
      <c r="G8" s="107"/>
      <c r="H8" s="106"/>
      <c r="I8" s="104"/>
      <c r="J8" s="104"/>
      <c r="K8" s="104"/>
      <c r="L8" s="104"/>
      <c r="M8" s="72"/>
    </row>
    <row r="9" s="56" customFormat="1" spans="1:13">
      <c r="A9" s="104"/>
      <c r="B9" s="72"/>
      <c r="C9" s="104"/>
      <c r="D9" s="72"/>
      <c r="E9" s="104"/>
      <c r="F9" s="104"/>
      <c r="G9" s="107"/>
      <c r="H9" s="106"/>
      <c r="I9" s="106"/>
      <c r="J9" s="106"/>
      <c r="K9" s="106"/>
      <c r="L9" s="72"/>
      <c r="M9" s="72"/>
    </row>
    <row r="10" s="56" customFormat="1" spans="1:13">
      <c r="A10" s="104"/>
      <c r="B10" s="72"/>
      <c r="C10" s="104"/>
      <c r="D10" s="72"/>
      <c r="E10" s="104"/>
      <c r="F10" s="104"/>
      <c r="G10" s="107"/>
      <c r="H10" s="106"/>
      <c r="I10" s="106"/>
      <c r="J10" s="106"/>
      <c r="K10" s="106"/>
      <c r="L10" s="72"/>
      <c r="M10" s="72"/>
    </row>
    <row r="11" s="56" customFormat="1" spans="1:13">
      <c r="A11" s="104"/>
      <c r="B11" s="72"/>
      <c r="C11" s="104"/>
      <c r="D11" s="72"/>
      <c r="E11" s="104"/>
      <c r="F11" s="104"/>
      <c r="G11" s="107"/>
      <c r="H11" s="106"/>
      <c r="I11" s="104"/>
      <c r="J11" s="104"/>
      <c r="K11" s="104"/>
      <c r="L11" s="104"/>
      <c r="M11" s="72"/>
    </row>
    <row r="12" s="56" customFormat="1" spans="1:13">
      <c r="A12" s="104"/>
      <c r="B12" s="72"/>
      <c r="C12" s="104"/>
      <c r="D12" s="72"/>
      <c r="E12" s="104"/>
      <c r="F12" s="104"/>
      <c r="G12" s="107"/>
      <c r="H12" s="106"/>
      <c r="I12" s="104"/>
      <c r="J12" s="104"/>
      <c r="K12" s="104"/>
      <c r="L12" s="104"/>
      <c r="M12" s="72"/>
    </row>
    <row r="13" s="56" customFormat="1" spans="1:13">
      <c r="A13" s="104"/>
      <c r="B13" s="72"/>
      <c r="C13" s="104"/>
      <c r="D13" s="72"/>
      <c r="E13" s="104"/>
      <c r="F13" s="104"/>
      <c r="G13" s="107"/>
      <c r="H13" s="106"/>
      <c r="I13" s="106"/>
      <c r="J13" s="106"/>
      <c r="K13" s="106"/>
      <c r="L13" s="72"/>
      <c r="M13" s="72"/>
    </row>
    <row r="14" s="56" customFormat="1" spans="1:13">
      <c r="A14" s="104"/>
      <c r="B14" s="72"/>
      <c r="C14" s="104"/>
      <c r="D14" s="72"/>
      <c r="E14" s="104"/>
      <c r="F14" s="104"/>
      <c r="G14" s="107"/>
      <c r="H14" s="106"/>
      <c r="I14" s="106"/>
      <c r="J14" s="106"/>
      <c r="K14" s="106"/>
      <c r="L14" s="72"/>
      <c r="M14" s="72"/>
    </row>
    <row r="15" s="56" customFormat="1" spans="1:13">
      <c r="A15" s="104"/>
      <c r="B15" s="72"/>
      <c r="C15" s="104"/>
      <c r="D15" s="72"/>
      <c r="E15" s="104"/>
      <c r="F15" s="104"/>
      <c r="G15" s="107"/>
      <c r="H15" s="106"/>
      <c r="I15" s="106"/>
      <c r="J15" s="106"/>
      <c r="K15" s="106"/>
      <c r="L15" s="72"/>
      <c r="M15" s="72"/>
    </row>
    <row r="16" s="56" customFormat="1" spans="1:13">
      <c r="A16" s="104"/>
      <c r="B16" s="72"/>
      <c r="C16" s="104"/>
      <c r="D16" s="72"/>
      <c r="E16" s="104"/>
      <c r="F16" s="104"/>
      <c r="G16" s="107"/>
      <c r="H16" s="106"/>
      <c r="I16" s="106"/>
      <c r="J16" s="106"/>
      <c r="K16" s="106"/>
      <c r="L16" s="72"/>
      <c r="M16" s="72"/>
    </row>
    <row r="17" s="56" customFormat="1" spans="1:13">
      <c r="A17" s="104"/>
      <c r="B17" s="72"/>
      <c r="C17" s="108"/>
      <c r="D17" s="72"/>
      <c r="E17" s="72"/>
      <c r="F17" s="104"/>
      <c r="G17" s="107"/>
      <c r="H17" s="106"/>
      <c r="I17" s="106"/>
      <c r="J17" s="106"/>
      <c r="K17" s="106"/>
      <c r="L17" s="72"/>
      <c r="M17" s="72"/>
    </row>
    <row r="18" s="56" customFormat="1" ht="16.5" customHeight="1" spans="1:13">
      <c r="A18" s="104"/>
      <c r="B18" s="104"/>
      <c r="C18" s="108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="56" customFormat="1" spans="1:13">
      <c r="A19" s="104"/>
      <c r="B19" s="104"/>
      <c r="C19" s="108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="58" customFormat="1" ht="18.75" spans="1:13">
      <c r="A20" s="86" t="s">
        <v>350</v>
      </c>
      <c r="B20" s="87"/>
      <c r="C20" s="87"/>
      <c r="D20" s="87"/>
      <c r="E20" s="88"/>
      <c r="F20" s="89"/>
      <c r="G20" s="90"/>
      <c r="H20" s="86" t="s">
        <v>339</v>
      </c>
      <c r="I20" s="87"/>
      <c r="J20" s="87"/>
      <c r="K20" s="88"/>
      <c r="L20" s="117"/>
      <c r="M20" s="100"/>
    </row>
    <row r="21" s="58" customFormat="1" ht="16.5" spans="1:23">
      <c r="A21" s="109" t="s">
        <v>351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8"/>
      <c r="N21" s="60"/>
      <c r="O21" s="60"/>
      <c r="P21" s="60"/>
      <c r="Q21" s="60"/>
      <c r="R21" s="60"/>
      <c r="S21" s="60"/>
      <c r="T21" s="60"/>
      <c r="U21" s="60"/>
      <c r="V21" s="60"/>
      <c r="W21" s="60"/>
    </row>
    <row r="22" s="58" customFormat="1" spans="1:23">
      <c r="A22" s="60"/>
      <c r="B22" s="60"/>
      <c r="C22" s="101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</row>
    <row r="23" s="58" customFormat="1" spans="1:23">
      <c r="A23" s="60"/>
      <c r="B23" s="60"/>
      <c r="C23" s="101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</row>
    <row r="24" s="58" customFormat="1" spans="1:23">
      <c r="A24" s="60"/>
      <c r="B24" s="60"/>
      <c r="C24" s="101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</row>
    <row r="25" s="60" customFormat="1" spans="3:3">
      <c r="C25" s="101"/>
    </row>
    <row r="26" s="58" customFormat="1" spans="1:23">
      <c r="A26" s="60"/>
      <c r="B26" s="60"/>
      <c r="C26" s="101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</row>
    <row r="27" s="60" customFormat="1" spans="3:3">
      <c r="C27" s="101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2" workbookViewId="0">
      <selection activeCell="G23" sqref="G23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352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353</v>
      </c>
      <c r="B2" s="62" t="s">
        <v>322</v>
      </c>
      <c r="C2" s="62" t="s">
        <v>318</v>
      </c>
      <c r="D2" s="62" t="s">
        <v>319</v>
      </c>
      <c r="E2" s="62" t="s">
        <v>320</v>
      </c>
      <c r="F2" s="62" t="s">
        <v>321</v>
      </c>
      <c r="G2" s="63" t="s">
        <v>354</v>
      </c>
      <c r="H2" s="64"/>
      <c r="I2" s="94"/>
      <c r="J2" s="63" t="s">
        <v>355</v>
      </c>
      <c r="K2" s="64"/>
      <c r="L2" s="94"/>
      <c r="M2" s="63" t="s">
        <v>356</v>
      </c>
      <c r="N2" s="64"/>
      <c r="O2" s="94"/>
      <c r="P2" s="63" t="s">
        <v>357</v>
      </c>
      <c r="Q2" s="64"/>
      <c r="R2" s="94"/>
      <c r="S2" s="64" t="s">
        <v>358</v>
      </c>
      <c r="T2" s="64"/>
      <c r="U2" s="94"/>
      <c r="V2" s="97" t="s">
        <v>359</v>
      </c>
      <c r="W2" s="97" t="s">
        <v>331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360</v>
      </c>
      <c r="H3" s="67" t="s">
        <v>68</v>
      </c>
      <c r="I3" s="67" t="s">
        <v>322</v>
      </c>
      <c r="J3" s="67" t="s">
        <v>360</v>
      </c>
      <c r="K3" s="67" t="s">
        <v>68</v>
      </c>
      <c r="L3" s="67" t="s">
        <v>322</v>
      </c>
      <c r="M3" s="67" t="s">
        <v>360</v>
      </c>
      <c r="N3" s="67" t="s">
        <v>68</v>
      </c>
      <c r="O3" s="67" t="s">
        <v>322</v>
      </c>
      <c r="P3" s="67" t="s">
        <v>360</v>
      </c>
      <c r="Q3" s="67" t="s">
        <v>68</v>
      </c>
      <c r="R3" s="67" t="s">
        <v>322</v>
      </c>
      <c r="S3" s="67" t="s">
        <v>360</v>
      </c>
      <c r="T3" s="67" t="s">
        <v>68</v>
      </c>
      <c r="U3" s="67" t="s">
        <v>322</v>
      </c>
      <c r="V3" s="98"/>
      <c r="W3" s="98"/>
    </row>
    <row r="4" s="56" customFormat="1" ht="19.5" spans="1:23">
      <c r="A4" s="68" t="s">
        <v>361</v>
      </c>
      <c r="B4" s="68" t="s">
        <v>362</v>
      </c>
      <c r="C4" s="69" t="s">
        <v>333</v>
      </c>
      <c r="D4" s="70" t="s">
        <v>334</v>
      </c>
      <c r="E4" s="68" t="s">
        <v>119</v>
      </c>
      <c r="F4" s="68" t="s">
        <v>63</v>
      </c>
      <c r="G4" s="71"/>
      <c r="H4" s="71" t="s">
        <v>363</v>
      </c>
      <c r="I4" s="71" t="s">
        <v>54</v>
      </c>
      <c r="J4" s="71"/>
      <c r="K4" s="95" t="s">
        <v>364</v>
      </c>
      <c r="L4" s="71" t="s">
        <v>54</v>
      </c>
      <c r="N4" s="96" t="s">
        <v>365</v>
      </c>
      <c r="O4" s="71" t="s">
        <v>54</v>
      </c>
      <c r="P4" s="71"/>
      <c r="Q4" s="96" t="s">
        <v>366</v>
      </c>
      <c r="R4" s="71" t="s">
        <v>54</v>
      </c>
      <c r="S4" s="71"/>
      <c r="T4" s="96" t="s">
        <v>367</v>
      </c>
      <c r="U4" s="71" t="s">
        <v>54</v>
      </c>
      <c r="V4" s="77" t="s">
        <v>368</v>
      </c>
      <c r="W4" s="72"/>
    </row>
    <row r="5" s="57" customFormat="1" ht="16.5" spans="1:23">
      <c r="A5" s="68"/>
      <c r="B5" s="68"/>
      <c r="C5" s="69"/>
      <c r="D5" s="70"/>
      <c r="E5" s="68"/>
      <c r="F5" s="68"/>
      <c r="G5" s="63" t="s">
        <v>369</v>
      </c>
      <c r="H5" s="64"/>
      <c r="I5" s="94"/>
      <c r="J5" s="63" t="s">
        <v>370</v>
      </c>
      <c r="K5" s="64"/>
      <c r="L5" s="94"/>
      <c r="M5" s="63" t="s">
        <v>371</v>
      </c>
      <c r="N5" s="64"/>
      <c r="O5" s="94"/>
      <c r="P5" s="63" t="s">
        <v>372</v>
      </c>
      <c r="Q5" s="64"/>
      <c r="R5" s="94"/>
      <c r="S5" s="64" t="s">
        <v>373</v>
      </c>
      <c r="T5" s="64"/>
      <c r="U5" s="94"/>
      <c r="V5" s="74"/>
      <c r="W5" s="99"/>
    </row>
    <row r="6" s="57" customFormat="1" ht="16.5" spans="1:23">
      <c r="A6" s="68"/>
      <c r="B6" s="68"/>
      <c r="C6" s="69"/>
      <c r="D6" s="70"/>
      <c r="E6" s="68"/>
      <c r="F6" s="68"/>
      <c r="G6" s="67" t="s">
        <v>360</v>
      </c>
      <c r="H6" s="67" t="s">
        <v>68</v>
      </c>
      <c r="I6" s="67" t="s">
        <v>322</v>
      </c>
      <c r="J6" s="67" t="s">
        <v>360</v>
      </c>
      <c r="K6" s="67" t="s">
        <v>68</v>
      </c>
      <c r="L6" s="67" t="s">
        <v>322</v>
      </c>
      <c r="M6" s="67" t="s">
        <v>360</v>
      </c>
      <c r="N6" s="67" t="s">
        <v>68</v>
      </c>
      <c r="O6" s="67" t="s">
        <v>322</v>
      </c>
      <c r="P6" s="67" t="s">
        <v>360</v>
      </c>
      <c r="Q6" s="67" t="s">
        <v>68</v>
      </c>
      <c r="R6" s="67" t="s">
        <v>322</v>
      </c>
      <c r="S6" s="67" t="s">
        <v>360</v>
      </c>
      <c r="T6" s="67" t="s">
        <v>68</v>
      </c>
      <c r="U6" s="67" t="s">
        <v>322</v>
      </c>
      <c r="V6" s="74"/>
      <c r="W6" s="99"/>
    </row>
    <row r="7" s="56" customFormat="1" spans="1:23">
      <c r="A7" s="68"/>
      <c r="B7" s="68"/>
      <c r="C7" s="69"/>
      <c r="D7" s="70"/>
      <c r="E7" s="68"/>
      <c r="F7" s="68"/>
      <c r="G7" s="72"/>
      <c r="H7" s="73" t="s">
        <v>374</v>
      </c>
      <c r="I7" s="71" t="s">
        <v>54</v>
      </c>
      <c r="J7" s="72"/>
      <c r="K7" s="73" t="s">
        <v>375</v>
      </c>
      <c r="L7" s="71" t="s">
        <v>54</v>
      </c>
      <c r="M7" s="72"/>
      <c r="N7" s="72"/>
      <c r="O7" s="71"/>
      <c r="P7" s="72"/>
      <c r="Q7" s="72"/>
      <c r="R7" s="72"/>
      <c r="S7" s="72"/>
      <c r="T7" s="72"/>
      <c r="U7" s="72"/>
      <c r="V7" s="78"/>
      <c r="W7" s="72"/>
    </row>
    <row r="8" s="57" customFormat="1" ht="16.5" spans="1:23">
      <c r="A8" s="68"/>
      <c r="B8" s="68"/>
      <c r="C8" s="69"/>
      <c r="D8" s="70"/>
      <c r="E8" s="68"/>
      <c r="F8" s="68"/>
      <c r="G8" s="63" t="s">
        <v>376</v>
      </c>
      <c r="H8" s="64"/>
      <c r="I8" s="94"/>
      <c r="J8" s="63" t="s">
        <v>377</v>
      </c>
      <c r="K8" s="64"/>
      <c r="L8" s="94"/>
      <c r="M8" s="63" t="s">
        <v>378</v>
      </c>
      <c r="N8" s="64"/>
      <c r="O8" s="94"/>
      <c r="P8" s="63" t="s">
        <v>379</v>
      </c>
      <c r="Q8" s="64"/>
      <c r="R8" s="94"/>
      <c r="S8" s="64" t="s">
        <v>380</v>
      </c>
      <c r="T8" s="64"/>
      <c r="U8" s="94"/>
      <c r="V8" s="74"/>
      <c r="W8" s="99"/>
    </row>
    <row r="9" s="57" customFormat="1" ht="16.5" spans="1:23">
      <c r="A9" s="68"/>
      <c r="B9" s="68"/>
      <c r="C9" s="69"/>
      <c r="D9" s="70"/>
      <c r="E9" s="68"/>
      <c r="F9" s="68"/>
      <c r="G9" s="67" t="s">
        <v>360</v>
      </c>
      <c r="H9" s="67" t="s">
        <v>68</v>
      </c>
      <c r="I9" s="67" t="s">
        <v>322</v>
      </c>
      <c r="J9" s="67" t="s">
        <v>360</v>
      </c>
      <c r="K9" s="67" t="s">
        <v>68</v>
      </c>
      <c r="L9" s="67" t="s">
        <v>322</v>
      </c>
      <c r="M9" s="67" t="s">
        <v>360</v>
      </c>
      <c r="N9" s="67" t="s">
        <v>68</v>
      </c>
      <c r="O9" s="67" t="s">
        <v>322</v>
      </c>
      <c r="P9" s="67" t="s">
        <v>360</v>
      </c>
      <c r="Q9" s="67" t="s">
        <v>68</v>
      </c>
      <c r="R9" s="67" t="s">
        <v>322</v>
      </c>
      <c r="S9" s="67" t="s">
        <v>360</v>
      </c>
      <c r="T9" s="67" t="s">
        <v>68</v>
      </c>
      <c r="U9" s="67" t="s">
        <v>322</v>
      </c>
      <c r="V9" s="74"/>
      <c r="W9" s="99"/>
    </row>
    <row r="10" s="56" customFormat="1" spans="1:23">
      <c r="A10" s="68"/>
      <c r="B10" s="68"/>
      <c r="C10" s="69"/>
      <c r="D10" s="70"/>
      <c r="E10" s="68"/>
      <c r="F10" s="68"/>
      <c r="G10" s="72"/>
      <c r="H10" s="72"/>
      <c r="I10" s="71"/>
      <c r="J10" s="72"/>
      <c r="K10" s="72"/>
      <c r="L10" s="71"/>
      <c r="M10" s="72"/>
      <c r="N10" s="72"/>
      <c r="O10" s="71"/>
      <c r="P10" s="72"/>
      <c r="Q10" s="72"/>
      <c r="R10" s="71"/>
      <c r="S10" s="72"/>
      <c r="T10" s="72"/>
      <c r="U10" s="72"/>
      <c r="V10" s="78"/>
      <c r="W10" s="72"/>
    </row>
    <row r="11" s="54" customFormat="1" ht="16.5" spans="1:23">
      <c r="A11" s="68"/>
      <c r="B11" s="68"/>
      <c r="C11" s="69"/>
      <c r="D11" s="70"/>
      <c r="E11" s="68"/>
      <c r="F11" s="68"/>
      <c r="G11" s="63" t="s">
        <v>376</v>
      </c>
      <c r="H11" s="64"/>
      <c r="I11" s="94"/>
      <c r="J11" s="63" t="s">
        <v>377</v>
      </c>
      <c r="K11" s="64"/>
      <c r="L11" s="94"/>
      <c r="M11" s="63" t="s">
        <v>378</v>
      </c>
      <c r="N11" s="64"/>
      <c r="O11" s="94"/>
      <c r="P11" s="63" t="s">
        <v>379</v>
      </c>
      <c r="Q11" s="64"/>
      <c r="R11" s="94"/>
      <c r="S11" s="64" t="s">
        <v>380</v>
      </c>
      <c r="T11" s="64"/>
      <c r="U11" s="94"/>
      <c r="V11" s="74"/>
      <c r="W11" s="99"/>
    </row>
    <row r="12" s="54" customFormat="1" ht="16.5" spans="1:23">
      <c r="A12" s="74" t="s">
        <v>381</v>
      </c>
      <c r="B12" s="74" t="s">
        <v>362</v>
      </c>
      <c r="C12" s="75" t="s">
        <v>336</v>
      </c>
      <c r="D12" s="76" t="s">
        <v>334</v>
      </c>
      <c r="E12" s="74" t="s">
        <v>337</v>
      </c>
      <c r="F12" s="77" t="s">
        <v>63</v>
      </c>
      <c r="G12" s="67" t="s">
        <v>360</v>
      </c>
      <c r="H12" s="67" t="s">
        <v>68</v>
      </c>
      <c r="I12" s="67" t="s">
        <v>322</v>
      </c>
      <c r="J12" s="67" t="s">
        <v>360</v>
      </c>
      <c r="K12" s="67" t="s">
        <v>68</v>
      </c>
      <c r="L12" s="67" t="s">
        <v>322</v>
      </c>
      <c r="M12" s="67" t="s">
        <v>360</v>
      </c>
      <c r="N12" s="67" t="s">
        <v>68</v>
      </c>
      <c r="O12" s="67" t="s">
        <v>322</v>
      </c>
      <c r="P12" s="67" t="s">
        <v>360</v>
      </c>
      <c r="Q12" s="67" t="s">
        <v>68</v>
      </c>
      <c r="R12" s="67" t="s">
        <v>322</v>
      </c>
      <c r="S12" s="67" t="s">
        <v>360</v>
      </c>
      <c r="T12" s="67" t="s">
        <v>68</v>
      </c>
      <c r="U12" s="67" t="s">
        <v>322</v>
      </c>
      <c r="V12" s="74"/>
      <c r="W12" s="99"/>
    </row>
    <row r="13" s="56" customFormat="1" ht="19.5" spans="1:23">
      <c r="A13" s="74"/>
      <c r="B13" s="74"/>
      <c r="C13" s="75"/>
      <c r="D13" s="76"/>
      <c r="E13" s="74"/>
      <c r="F13" s="74"/>
      <c r="G13" s="71"/>
      <c r="H13" s="71" t="s">
        <v>363</v>
      </c>
      <c r="I13" s="71" t="s">
        <v>54</v>
      </c>
      <c r="J13" s="71"/>
      <c r="K13" s="95" t="s">
        <v>364</v>
      </c>
      <c r="L13" s="71" t="s">
        <v>54</v>
      </c>
      <c r="N13" s="96" t="s">
        <v>365</v>
      </c>
      <c r="O13" s="71" t="s">
        <v>54</v>
      </c>
      <c r="P13" s="71"/>
      <c r="Q13" s="96" t="s">
        <v>366</v>
      </c>
      <c r="R13" s="71" t="s">
        <v>54</v>
      </c>
      <c r="S13" s="71"/>
      <c r="T13" s="96" t="s">
        <v>367</v>
      </c>
      <c r="U13" s="71" t="s">
        <v>54</v>
      </c>
      <c r="V13" s="78"/>
      <c r="W13" s="72"/>
    </row>
    <row r="14" s="56" customFormat="1" ht="16.5" spans="1:23">
      <c r="A14" s="74"/>
      <c r="B14" s="74"/>
      <c r="C14" s="75"/>
      <c r="D14" s="76"/>
      <c r="E14" s="74"/>
      <c r="F14" s="74"/>
      <c r="G14" s="63" t="s">
        <v>369</v>
      </c>
      <c r="H14" s="64"/>
      <c r="I14" s="94"/>
      <c r="J14" s="63" t="s">
        <v>370</v>
      </c>
      <c r="K14" s="64"/>
      <c r="L14" s="94"/>
      <c r="M14" s="63" t="s">
        <v>371</v>
      </c>
      <c r="N14" s="64"/>
      <c r="O14" s="94"/>
      <c r="P14" s="63" t="s">
        <v>372</v>
      </c>
      <c r="Q14" s="64"/>
      <c r="R14" s="94"/>
      <c r="S14" s="64" t="s">
        <v>373</v>
      </c>
      <c r="T14" s="64"/>
      <c r="U14" s="94"/>
      <c r="V14" s="77" t="s">
        <v>368</v>
      </c>
      <c r="W14" s="72"/>
    </row>
    <row r="15" s="56" customFormat="1" ht="16.5" spans="1:23">
      <c r="A15" s="74"/>
      <c r="B15" s="74"/>
      <c r="C15" s="75"/>
      <c r="D15" s="76"/>
      <c r="E15" s="74"/>
      <c r="F15" s="74"/>
      <c r="G15" s="67" t="s">
        <v>360</v>
      </c>
      <c r="H15" s="67" t="s">
        <v>68</v>
      </c>
      <c r="I15" s="67" t="s">
        <v>322</v>
      </c>
      <c r="J15" s="67" t="s">
        <v>360</v>
      </c>
      <c r="K15" s="67" t="s">
        <v>68</v>
      </c>
      <c r="L15" s="67" t="s">
        <v>322</v>
      </c>
      <c r="M15" s="67" t="s">
        <v>360</v>
      </c>
      <c r="N15" s="67" t="s">
        <v>68</v>
      </c>
      <c r="O15" s="67" t="s">
        <v>322</v>
      </c>
      <c r="P15" s="67" t="s">
        <v>360</v>
      </c>
      <c r="Q15" s="67" t="s">
        <v>68</v>
      </c>
      <c r="R15" s="67" t="s">
        <v>322</v>
      </c>
      <c r="S15" s="67" t="s">
        <v>360</v>
      </c>
      <c r="T15" s="67" t="s">
        <v>68</v>
      </c>
      <c r="U15" s="67" t="s">
        <v>322</v>
      </c>
      <c r="V15" s="74"/>
      <c r="W15" s="72"/>
    </row>
    <row r="16" s="56" customFormat="1" spans="1:23">
      <c r="A16" s="74"/>
      <c r="B16" s="74"/>
      <c r="C16" s="75"/>
      <c r="D16" s="76"/>
      <c r="E16" s="74"/>
      <c r="F16" s="74"/>
      <c r="G16" s="72"/>
      <c r="H16" s="73" t="s">
        <v>374</v>
      </c>
      <c r="I16" s="71" t="s">
        <v>54</v>
      </c>
      <c r="J16" s="72"/>
      <c r="K16" s="73" t="s">
        <v>375</v>
      </c>
      <c r="L16" s="71" t="s">
        <v>54</v>
      </c>
      <c r="M16" s="72"/>
      <c r="N16" s="72"/>
      <c r="O16" s="71"/>
      <c r="P16" s="72"/>
      <c r="Q16" s="72"/>
      <c r="R16" s="72"/>
      <c r="S16" s="72"/>
      <c r="T16" s="72"/>
      <c r="U16" s="72"/>
      <c r="V16" s="74"/>
      <c r="W16" s="72"/>
    </row>
    <row r="17" s="56" customFormat="1" ht="16.5" spans="1:23">
      <c r="A17" s="74"/>
      <c r="B17" s="74"/>
      <c r="C17" s="75"/>
      <c r="D17" s="76"/>
      <c r="E17" s="74"/>
      <c r="F17" s="74"/>
      <c r="G17" s="63" t="s">
        <v>376</v>
      </c>
      <c r="H17" s="64"/>
      <c r="I17" s="94"/>
      <c r="J17" s="63" t="s">
        <v>377</v>
      </c>
      <c r="K17" s="64"/>
      <c r="L17" s="94"/>
      <c r="M17" s="63" t="s">
        <v>378</v>
      </c>
      <c r="N17" s="64"/>
      <c r="O17" s="94"/>
      <c r="P17" s="63" t="s">
        <v>379</v>
      </c>
      <c r="Q17" s="64"/>
      <c r="R17" s="94"/>
      <c r="S17" s="64" t="s">
        <v>380</v>
      </c>
      <c r="T17" s="64"/>
      <c r="U17" s="94"/>
      <c r="V17" s="74"/>
      <c r="W17" s="72"/>
    </row>
    <row r="18" s="58" customFormat="1" ht="16.5" spans="1:23">
      <c r="A18" s="74"/>
      <c r="B18" s="74"/>
      <c r="C18" s="75"/>
      <c r="D18" s="76"/>
      <c r="E18" s="74"/>
      <c r="F18" s="74"/>
      <c r="G18" s="67" t="s">
        <v>360</v>
      </c>
      <c r="H18" s="67" t="s">
        <v>68</v>
      </c>
      <c r="I18" s="67" t="s">
        <v>322</v>
      </c>
      <c r="J18" s="67" t="s">
        <v>360</v>
      </c>
      <c r="K18" s="67" t="s">
        <v>68</v>
      </c>
      <c r="L18" s="67" t="s">
        <v>322</v>
      </c>
      <c r="M18" s="67" t="s">
        <v>360</v>
      </c>
      <c r="N18" s="67" t="s">
        <v>68</v>
      </c>
      <c r="O18" s="67" t="s">
        <v>322</v>
      </c>
      <c r="P18" s="67" t="s">
        <v>360</v>
      </c>
      <c r="Q18" s="67" t="s">
        <v>68</v>
      </c>
      <c r="R18" s="67" t="s">
        <v>322</v>
      </c>
      <c r="S18" s="67" t="s">
        <v>360</v>
      </c>
      <c r="T18" s="67" t="s">
        <v>68</v>
      </c>
      <c r="U18" s="67" t="s">
        <v>322</v>
      </c>
      <c r="V18" s="74"/>
      <c r="W18" s="82"/>
    </row>
    <row r="19" s="58" customFormat="1" spans="1:23">
      <c r="A19" s="74"/>
      <c r="B19" s="74"/>
      <c r="C19" s="75"/>
      <c r="D19" s="76"/>
      <c r="E19" s="74"/>
      <c r="F19" s="74"/>
      <c r="G19" s="72"/>
      <c r="H19" s="72"/>
      <c r="I19" s="71"/>
      <c r="J19" s="72"/>
      <c r="K19" s="72"/>
      <c r="L19" s="71"/>
      <c r="M19" s="72"/>
      <c r="N19" s="72"/>
      <c r="O19" s="71"/>
      <c r="P19" s="72"/>
      <c r="Q19" s="72"/>
      <c r="R19" s="71"/>
      <c r="S19" s="72"/>
      <c r="T19" s="72"/>
      <c r="U19" s="72"/>
      <c r="V19" s="78"/>
      <c r="W19" s="82"/>
    </row>
    <row r="20" s="58" customFormat="1" ht="16.5" spans="1:23">
      <c r="A20" s="74"/>
      <c r="B20" s="74"/>
      <c r="C20" s="75"/>
      <c r="D20" s="76"/>
      <c r="E20" s="74"/>
      <c r="F20" s="74"/>
      <c r="G20" s="63" t="s">
        <v>376</v>
      </c>
      <c r="H20" s="64"/>
      <c r="I20" s="94"/>
      <c r="J20" s="63" t="s">
        <v>377</v>
      </c>
      <c r="K20" s="64"/>
      <c r="L20" s="94"/>
      <c r="M20" s="63" t="s">
        <v>378</v>
      </c>
      <c r="N20" s="64"/>
      <c r="O20" s="94"/>
      <c r="P20" s="63" t="s">
        <v>379</v>
      </c>
      <c r="Q20" s="64"/>
      <c r="R20" s="94"/>
      <c r="S20" s="64" t="s">
        <v>380</v>
      </c>
      <c r="T20" s="64"/>
      <c r="U20" s="94"/>
      <c r="V20" s="74"/>
      <c r="W20" s="82"/>
    </row>
    <row r="21" s="58" customFormat="1" ht="16.5" spans="1:23">
      <c r="A21" s="74"/>
      <c r="B21" s="74"/>
      <c r="C21" s="75"/>
      <c r="D21" s="76"/>
      <c r="E21" s="74"/>
      <c r="F21" s="74"/>
      <c r="G21" s="67" t="s">
        <v>360</v>
      </c>
      <c r="H21" s="67" t="s">
        <v>68</v>
      </c>
      <c r="I21" s="67" t="s">
        <v>322</v>
      </c>
      <c r="J21" s="67" t="s">
        <v>360</v>
      </c>
      <c r="K21" s="67" t="s">
        <v>68</v>
      </c>
      <c r="L21" s="67" t="s">
        <v>322</v>
      </c>
      <c r="M21" s="67" t="s">
        <v>360</v>
      </c>
      <c r="N21" s="67" t="s">
        <v>68</v>
      </c>
      <c r="O21" s="67" t="s">
        <v>322</v>
      </c>
      <c r="P21" s="67" t="s">
        <v>360</v>
      </c>
      <c r="Q21" s="67" t="s">
        <v>68</v>
      </c>
      <c r="R21" s="67" t="s">
        <v>322</v>
      </c>
      <c r="S21" s="67" t="s">
        <v>360</v>
      </c>
      <c r="T21" s="67" t="s">
        <v>68</v>
      </c>
      <c r="U21" s="67" t="s">
        <v>322</v>
      </c>
      <c r="V21" s="74"/>
      <c r="W21" s="82"/>
    </row>
    <row r="22" s="58" customFormat="1" spans="1:23">
      <c r="A22" s="78"/>
      <c r="B22" s="78"/>
      <c r="C22" s="79"/>
      <c r="D22" s="80"/>
      <c r="E22" s="78"/>
      <c r="F22" s="78"/>
      <c r="G22" s="72"/>
      <c r="H22" s="72"/>
      <c r="I22" s="71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8"/>
      <c r="W22" s="82"/>
    </row>
    <row r="23" s="58" customFormat="1" spans="1:23">
      <c r="A23" s="81"/>
      <c r="B23" s="81"/>
      <c r="C23" s="81"/>
      <c r="D23" s="81"/>
      <c r="E23" s="81"/>
      <c r="F23" s="81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</row>
    <row r="24" s="58" customFormat="1" spans="1:23">
      <c r="A24" s="83"/>
      <c r="B24" s="83"/>
      <c r="C24" s="83"/>
      <c r="D24" s="83"/>
      <c r="E24" s="83"/>
      <c r="F24" s="83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</row>
    <row r="25" s="58" customFormat="1" spans="1:23">
      <c r="A25" s="81"/>
      <c r="B25" s="81"/>
      <c r="C25" s="81"/>
      <c r="D25" s="81"/>
      <c r="E25" s="81"/>
      <c r="F25" s="81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</row>
    <row r="26" s="58" customFormat="1" spans="1:23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</row>
    <row r="27" s="58" customFormat="1" ht="18.75" spans="1:23">
      <c r="A27" s="86" t="s">
        <v>382</v>
      </c>
      <c r="B27" s="87"/>
      <c r="C27" s="87"/>
      <c r="D27" s="87"/>
      <c r="E27" s="88"/>
      <c r="F27" s="89"/>
      <c r="G27" s="90"/>
      <c r="H27" s="91"/>
      <c r="I27" s="91"/>
      <c r="J27" s="86" t="s">
        <v>383</v>
      </c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8"/>
      <c r="V27" s="87"/>
      <c r="W27" s="100"/>
    </row>
    <row r="28" s="58" customFormat="1" ht="16.5" spans="1:23">
      <c r="A28" s="92" t="s">
        <v>384</v>
      </c>
      <c r="B28" s="92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</row>
    <row r="29" s="59" customFormat="1" spans="1:23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A27:E27"/>
    <mergeCell ref="F27:G27"/>
    <mergeCell ref="J27:U27"/>
    <mergeCell ref="A28:W28"/>
    <mergeCell ref="A2:A3"/>
    <mergeCell ref="A4:A11"/>
    <mergeCell ref="A12:A22"/>
    <mergeCell ref="A24:A25"/>
    <mergeCell ref="B2:B3"/>
    <mergeCell ref="B4:B11"/>
    <mergeCell ref="B12:B22"/>
    <mergeCell ref="B24:B25"/>
    <mergeCell ref="C2:C3"/>
    <mergeCell ref="C4:C11"/>
    <mergeCell ref="C12:C22"/>
    <mergeCell ref="C24:C25"/>
    <mergeCell ref="D2:D3"/>
    <mergeCell ref="D4:D11"/>
    <mergeCell ref="D12:D22"/>
    <mergeCell ref="D24:D25"/>
    <mergeCell ref="E2:E3"/>
    <mergeCell ref="E4:E11"/>
    <mergeCell ref="E12:E22"/>
    <mergeCell ref="E24:E25"/>
    <mergeCell ref="F2:F3"/>
    <mergeCell ref="F4:F11"/>
    <mergeCell ref="F12:F22"/>
    <mergeCell ref="F24:F25"/>
    <mergeCell ref="V2:V3"/>
    <mergeCell ref="V4:V13"/>
    <mergeCell ref="V14:V22"/>
    <mergeCell ref="W2:W3"/>
  </mergeCells>
  <dataValidations count="1">
    <dataValidation type="list" allowBlank="1" showInputMessage="1" showErrorMessage="1" sqref="W1 W17 W4:W13 W14:W16 W18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386</v>
      </c>
      <c r="B2" s="39" t="s">
        <v>387</v>
      </c>
      <c r="C2" s="40" t="s">
        <v>360</v>
      </c>
      <c r="D2" s="40" t="s">
        <v>320</v>
      </c>
      <c r="E2" s="41" t="s">
        <v>321</v>
      </c>
      <c r="F2" s="41" t="s">
        <v>322</v>
      </c>
      <c r="G2" s="42" t="s">
        <v>388</v>
      </c>
      <c r="H2" s="42" t="s">
        <v>389</v>
      </c>
      <c r="I2" s="42" t="s">
        <v>390</v>
      </c>
      <c r="J2" s="42" t="s">
        <v>389</v>
      </c>
      <c r="K2" s="42" t="s">
        <v>391</v>
      </c>
      <c r="L2" s="42" t="s">
        <v>389</v>
      </c>
      <c r="M2" s="41" t="s">
        <v>359</v>
      </c>
      <c r="N2" s="41" t="s">
        <v>331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368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368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368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368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368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368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368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368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368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368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368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368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368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368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368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368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368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368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368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368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368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368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368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368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368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368</v>
      </c>
      <c r="N28" s="27"/>
    </row>
    <row r="29" s="2" customFormat="1" ht="18.75" spans="1:14">
      <c r="A29" s="11" t="s">
        <v>382</v>
      </c>
      <c r="B29" s="12"/>
      <c r="C29" s="12"/>
      <c r="D29" s="13"/>
      <c r="E29" s="14"/>
      <c r="F29" s="52"/>
      <c r="G29" s="36"/>
      <c r="H29" s="52"/>
      <c r="I29" s="11" t="s">
        <v>392</v>
      </c>
      <c r="J29" s="12"/>
      <c r="K29" s="12"/>
      <c r="L29" s="12"/>
      <c r="M29" s="12"/>
      <c r="N29" s="19"/>
    </row>
    <row r="30" ht="53" customHeight="1" spans="1:14">
      <c r="A30" s="15" t="s">
        <v>393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394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353</v>
      </c>
      <c r="B2" s="5" t="s">
        <v>322</v>
      </c>
      <c r="C2" s="23" t="s">
        <v>318</v>
      </c>
      <c r="D2" s="5" t="s">
        <v>319</v>
      </c>
      <c r="E2" s="5" t="s">
        <v>320</v>
      </c>
      <c r="F2" s="5" t="s">
        <v>321</v>
      </c>
      <c r="G2" s="4" t="s">
        <v>395</v>
      </c>
      <c r="H2" s="4" t="s">
        <v>396</v>
      </c>
      <c r="I2" s="4" t="s">
        <v>397</v>
      </c>
      <c r="J2" s="4" t="s">
        <v>398</v>
      </c>
      <c r="K2" s="5" t="s">
        <v>359</v>
      </c>
      <c r="L2" s="5" t="s">
        <v>331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382</v>
      </c>
      <c r="B11" s="12"/>
      <c r="C11" s="35"/>
      <c r="D11" s="12"/>
      <c r="E11" s="13"/>
      <c r="F11" s="14"/>
      <c r="G11" s="36"/>
      <c r="H11" s="11" t="s">
        <v>392</v>
      </c>
      <c r="I11" s="12"/>
      <c r="J11" s="12"/>
      <c r="K11" s="12"/>
      <c r="L11" s="19"/>
    </row>
    <row r="12" ht="69" customHeight="1" spans="1:12">
      <c r="A12" s="15" t="s">
        <v>399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400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317</v>
      </c>
      <c r="B2" s="5" t="s">
        <v>322</v>
      </c>
      <c r="C2" s="5" t="s">
        <v>360</v>
      </c>
      <c r="D2" s="5" t="s">
        <v>320</v>
      </c>
      <c r="E2" s="5" t="s">
        <v>321</v>
      </c>
      <c r="F2" s="4" t="s">
        <v>401</v>
      </c>
      <c r="G2" s="4" t="s">
        <v>343</v>
      </c>
      <c r="H2" s="6" t="s">
        <v>344</v>
      </c>
      <c r="I2" s="17" t="s">
        <v>346</v>
      </c>
    </row>
    <row r="3" s="1" customFormat="1" ht="16.5" spans="1:9">
      <c r="A3" s="4"/>
      <c r="B3" s="7"/>
      <c r="C3" s="7"/>
      <c r="D3" s="7"/>
      <c r="E3" s="7"/>
      <c r="F3" s="4" t="s">
        <v>402</v>
      </c>
      <c r="G3" s="4" t="s">
        <v>347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382</v>
      </c>
      <c r="B12" s="12"/>
      <c r="C12" s="12"/>
      <c r="D12" s="13"/>
      <c r="E12" s="14"/>
      <c r="F12" s="11" t="s">
        <v>392</v>
      </c>
      <c r="G12" s="12"/>
      <c r="H12" s="13"/>
      <c r="I12" s="19"/>
    </row>
    <row r="13" ht="16.5" spans="1:9">
      <c r="A13" s="15" t="s">
        <v>403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9" sqref="$A9:$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8" t="s">
        <v>35</v>
      </c>
      <c r="C2" s="489"/>
      <c r="D2" s="489"/>
      <c r="E2" s="489"/>
      <c r="F2" s="489"/>
      <c r="G2" s="489"/>
      <c r="H2" s="489"/>
      <c r="I2" s="503"/>
    </row>
    <row r="3" ht="27.95" customHeight="1" spans="2:9">
      <c r="B3" s="490"/>
      <c r="C3" s="491"/>
      <c r="D3" s="492" t="s">
        <v>36</v>
      </c>
      <c r="E3" s="493"/>
      <c r="F3" s="494" t="s">
        <v>37</v>
      </c>
      <c r="G3" s="495"/>
      <c r="H3" s="492" t="s">
        <v>38</v>
      </c>
      <c r="I3" s="504"/>
    </row>
    <row r="4" ht="27.95" customHeight="1" spans="2:9">
      <c r="B4" s="490" t="s">
        <v>39</v>
      </c>
      <c r="C4" s="491" t="s">
        <v>40</v>
      </c>
      <c r="D4" s="491" t="s">
        <v>41</v>
      </c>
      <c r="E4" s="491" t="s">
        <v>42</v>
      </c>
      <c r="F4" s="496" t="s">
        <v>41</v>
      </c>
      <c r="G4" s="496" t="s">
        <v>42</v>
      </c>
      <c r="H4" s="491" t="s">
        <v>41</v>
      </c>
      <c r="I4" s="505" t="s">
        <v>42</v>
      </c>
    </row>
    <row r="5" ht="27.95" customHeight="1" spans="2:9">
      <c r="B5" s="497" t="s">
        <v>43</v>
      </c>
      <c r="C5" s="9">
        <v>13</v>
      </c>
      <c r="D5" s="9">
        <v>0</v>
      </c>
      <c r="E5" s="9">
        <v>1</v>
      </c>
      <c r="F5" s="498">
        <v>0</v>
      </c>
      <c r="G5" s="498">
        <v>1</v>
      </c>
      <c r="H5" s="9">
        <v>1</v>
      </c>
      <c r="I5" s="506">
        <v>2</v>
      </c>
    </row>
    <row r="6" ht="27.95" customHeight="1" spans="2:9">
      <c r="B6" s="497" t="s">
        <v>44</v>
      </c>
      <c r="C6" s="9">
        <v>20</v>
      </c>
      <c r="D6" s="9">
        <v>0</v>
      </c>
      <c r="E6" s="9">
        <v>1</v>
      </c>
      <c r="F6" s="498">
        <v>1</v>
      </c>
      <c r="G6" s="498">
        <v>2</v>
      </c>
      <c r="H6" s="9">
        <v>2</v>
      </c>
      <c r="I6" s="506">
        <v>3</v>
      </c>
    </row>
    <row r="7" ht="27.95" customHeight="1" spans="2:9">
      <c r="B7" s="497" t="s">
        <v>45</v>
      </c>
      <c r="C7" s="9">
        <v>32</v>
      </c>
      <c r="D7" s="9">
        <v>0</v>
      </c>
      <c r="E7" s="9">
        <v>1</v>
      </c>
      <c r="F7" s="498">
        <v>2</v>
      </c>
      <c r="G7" s="498">
        <v>3</v>
      </c>
      <c r="H7" s="9">
        <v>3</v>
      </c>
      <c r="I7" s="506">
        <v>4</v>
      </c>
    </row>
    <row r="8" ht="27.95" customHeight="1" spans="2:9">
      <c r="B8" s="497" t="s">
        <v>46</v>
      </c>
      <c r="C8" s="9">
        <v>50</v>
      </c>
      <c r="D8" s="9">
        <v>1</v>
      </c>
      <c r="E8" s="9">
        <v>2</v>
      </c>
      <c r="F8" s="498">
        <v>3</v>
      </c>
      <c r="G8" s="498">
        <v>4</v>
      </c>
      <c r="H8" s="9">
        <v>5</v>
      </c>
      <c r="I8" s="506">
        <v>6</v>
      </c>
    </row>
    <row r="9" ht="27.95" customHeight="1" spans="2:9">
      <c r="B9" s="497" t="s">
        <v>47</v>
      </c>
      <c r="C9" s="9">
        <v>80</v>
      </c>
      <c r="D9" s="9">
        <v>2</v>
      </c>
      <c r="E9" s="9">
        <v>3</v>
      </c>
      <c r="F9" s="498">
        <v>5</v>
      </c>
      <c r="G9" s="498">
        <v>6</v>
      </c>
      <c r="H9" s="9">
        <v>7</v>
      </c>
      <c r="I9" s="506">
        <v>8</v>
      </c>
    </row>
    <row r="10" ht="27.95" customHeight="1" spans="2:9">
      <c r="B10" s="497" t="s">
        <v>48</v>
      </c>
      <c r="C10" s="9">
        <v>125</v>
      </c>
      <c r="D10" s="9">
        <v>3</v>
      </c>
      <c r="E10" s="9">
        <v>4</v>
      </c>
      <c r="F10" s="498">
        <v>7</v>
      </c>
      <c r="G10" s="498">
        <v>8</v>
      </c>
      <c r="H10" s="9">
        <v>10</v>
      </c>
      <c r="I10" s="506">
        <v>11</v>
      </c>
    </row>
    <row r="11" ht="27.95" customHeight="1" spans="2:9">
      <c r="B11" s="497" t="s">
        <v>49</v>
      </c>
      <c r="C11" s="9">
        <v>200</v>
      </c>
      <c r="D11" s="9">
        <v>5</v>
      </c>
      <c r="E11" s="9">
        <v>6</v>
      </c>
      <c r="F11" s="498">
        <v>10</v>
      </c>
      <c r="G11" s="498">
        <v>11</v>
      </c>
      <c r="H11" s="9">
        <v>14</v>
      </c>
      <c r="I11" s="506">
        <v>15</v>
      </c>
    </row>
    <row r="12" ht="27.95" customHeight="1" spans="2:9">
      <c r="B12" s="499" t="s">
        <v>50</v>
      </c>
      <c r="C12" s="500">
        <v>315</v>
      </c>
      <c r="D12" s="500">
        <v>7</v>
      </c>
      <c r="E12" s="500">
        <v>8</v>
      </c>
      <c r="F12" s="501">
        <v>14</v>
      </c>
      <c r="G12" s="501">
        <v>15</v>
      </c>
      <c r="H12" s="500">
        <v>21</v>
      </c>
      <c r="I12" s="507">
        <v>22</v>
      </c>
    </row>
    <row r="14" spans="2:4">
      <c r="B14" s="502" t="s">
        <v>51</v>
      </c>
      <c r="C14" s="502"/>
      <c r="D14" s="50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P16" sqref="P16"/>
    </sheetView>
  </sheetViews>
  <sheetFormatPr defaultColWidth="10.375" defaultRowHeight="16.5" customHeight="1"/>
  <cols>
    <col min="1" max="1" width="11.125" style="281" customWidth="1"/>
    <col min="2" max="6" width="10.375" style="281"/>
    <col min="7" max="7" width="11.75" style="281" customWidth="1"/>
    <col min="8" max="9" width="10.375" style="281"/>
    <col min="10" max="10" width="8.875" style="281" customWidth="1"/>
    <col min="11" max="11" width="12" style="281" customWidth="1"/>
    <col min="12" max="16384" width="10.375" style="281"/>
  </cols>
  <sheetData>
    <row r="1" ht="21" spans="1:11">
      <c r="A1" s="416" t="s">
        <v>52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</row>
    <row r="2" ht="15" spans="1:11">
      <c r="A2" s="283" t="s">
        <v>53</v>
      </c>
      <c r="B2" s="284" t="s">
        <v>54</v>
      </c>
      <c r="C2" s="284"/>
      <c r="D2" s="285" t="s">
        <v>55</v>
      </c>
      <c r="E2" s="285"/>
      <c r="F2" s="284" t="s">
        <v>56</v>
      </c>
      <c r="G2" s="284"/>
      <c r="H2" s="286" t="s">
        <v>57</v>
      </c>
      <c r="I2" s="361" t="s">
        <v>58</v>
      </c>
      <c r="J2" s="361"/>
      <c r="K2" s="362"/>
    </row>
    <row r="3" ht="14.25" spans="1:11">
      <c r="A3" s="287" t="s">
        <v>59</v>
      </c>
      <c r="B3" s="288"/>
      <c r="C3" s="289"/>
      <c r="D3" s="290" t="s">
        <v>60</v>
      </c>
      <c r="E3" s="291"/>
      <c r="F3" s="291"/>
      <c r="G3" s="292"/>
      <c r="H3" s="417" t="s">
        <v>61</v>
      </c>
      <c r="I3" s="463"/>
      <c r="J3" s="463"/>
      <c r="K3" s="464"/>
    </row>
    <row r="4" ht="14.25" spans="1:11">
      <c r="A4" s="293" t="s">
        <v>62</v>
      </c>
      <c r="B4" s="294" t="s">
        <v>63</v>
      </c>
      <c r="C4" s="295"/>
      <c r="D4" s="293" t="s">
        <v>64</v>
      </c>
      <c r="E4" s="296"/>
      <c r="F4" s="297">
        <v>44952</v>
      </c>
      <c r="G4" s="298"/>
      <c r="H4" s="334" t="s">
        <v>65</v>
      </c>
      <c r="I4" s="465"/>
      <c r="J4" s="335" t="s">
        <v>66</v>
      </c>
      <c r="K4" s="372" t="s">
        <v>67</v>
      </c>
    </row>
    <row r="5" ht="14.25" spans="1:11">
      <c r="A5" s="299" t="s">
        <v>68</v>
      </c>
      <c r="B5" s="294" t="s">
        <v>69</v>
      </c>
      <c r="C5" s="295"/>
      <c r="D5" s="293" t="s">
        <v>70</v>
      </c>
      <c r="E5" s="296"/>
      <c r="F5" s="297">
        <v>44563</v>
      </c>
      <c r="G5" s="298"/>
      <c r="H5" s="334" t="s">
        <v>71</v>
      </c>
      <c r="I5" s="465"/>
      <c r="J5" s="335" t="s">
        <v>66</v>
      </c>
      <c r="K5" s="372" t="s">
        <v>67</v>
      </c>
    </row>
    <row r="6" ht="14.25" spans="1:11">
      <c r="A6" s="293" t="s">
        <v>72</v>
      </c>
      <c r="B6" s="300">
        <v>2</v>
      </c>
      <c r="C6" s="301">
        <v>5</v>
      </c>
      <c r="D6" s="299" t="s">
        <v>73</v>
      </c>
      <c r="E6" s="302"/>
      <c r="F6" s="303">
        <v>44946</v>
      </c>
      <c r="G6" s="304"/>
      <c r="H6" s="334" t="s">
        <v>74</v>
      </c>
      <c r="I6" s="465"/>
      <c r="J6" s="335" t="s">
        <v>66</v>
      </c>
      <c r="K6" s="372" t="s">
        <v>67</v>
      </c>
    </row>
    <row r="7" ht="14.25" spans="1:11">
      <c r="A7" s="293" t="s">
        <v>75</v>
      </c>
      <c r="B7" s="306">
        <v>1100</v>
      </c>
      <c r="C7" s="307"/>
      <c r="D7" s="299" t="s">
        <v>76</v>
      </c>
      <c r="E7" s="308"/>
      <c r="F7" s="303">
        <v>44949</v>
      </c>
      <c r="G7" s="304"/>
      <c r="H7" s="334" t="s">
        <v>77</v>
      </c>
      <c r="I7" s="465"/>
      <c r="J7" s="335" t="s">
        <v>66</v>
      </c>
      <c r="K7" s="372" t="s">
        <v>67</v>
      </c>
    </row>
    <row r="8" ht="15" spans="1:11">
      <c r="A8" s="310" t="s">
        <v>78</v>
      </c>
      <c r="B8" s="311"/>
      <c r="C8" s="312"/>
      <c r="D8" s="313" t="s">
        <v>79</v>
      </c>
      <c r="E8" s="314"/>
      <c r="F8" s="315">
        <v>44949</v>
      </c>
      <c r="G8" s="316"/>
      <c r="H8" s="418" t="s">
        <v>80</v>
      </c>
      <c r="I8" s="466"/>
      <c r="J8" s="467" t="s">
        <v>66</v>
      </c>
      <c r="K8" s="468" t="s">
        <v>67</v>
      </c>
    </row>
    <row r="9" ht="15" spans="1:11">
      <c r="A9" s="419" t="s">
        <v>81</v>
      </c>
      <c r="B9" s="420"/>
      <c r="C9" s="420"/>
      <c r="D9" s="420"/>
      <c r="E9" s="420"/>
      <c r="F9" s="420"/>
      <c r="G9" s="420"/>
      <c r="H9" s="420"/>
      <c r="I9" s="420"/>
      <c r="J9" s="420"/>
      <c r="K9" s="469"/>
    </row>
    <row r="10" ht="15" spans="1:11">
      <c r="A10" s="421" t="s">
        <v>82</v>
      </c>
      <c r="B10" s="422"/>
      <c r="C10" s="422"/>
      <c r="D10" s="422"/>
      <c r="E10" s="422"/>
      <c r="F10" s="422"/>
      <c r="G10" s="422"/>
      <c r="H10" s="422"/>
      <c r="I10" s="422"/>
      <c r="J10" s="422"/>
      <c r="K10" s="470"/>
    </row>
    <row r="11" ht="14.25" spans="1:11">
      <c r="A11" s="423" t="s">
        <v>83</v>
      </c>
      <c r="B11" s="424" t="s">
        <v>84</v>
      </c>
      <c r="C11" s="425" t="s">
        <v>85</v>
      </c>
      <c r="D11" s="426"/>
      <c r="E11" s="427" t="s">
        <v>86</v>
      </c>
      <c r="F11" s="424" t="s">
        <v>84</v>
      </c>
      <c r="G11" s="425" t="s">
        <v>85</v>
      </c>
      <c r="H11" s="425" t="s">
        <v>87</v>
      </c>
      <c r="I11" s="427" t="s">
        <v>88</v>
      </c>
      <c r="J11" s="424" t="s">
        <v>84</v>
      </c>
      <c r="K11" s="471" t="s">
        <v>85</v>
      </c>
    </row>
    <row r="12" ht="14.25" spans="1:11">
      <c r="A12" s="299" t="s">
        <v>89</v>
      </c>
      <c r="B12" s="323" t="s">
        <v>84</v>
      </c>
      <c r="C12" s="294" t="s">
        <v>85</v>
      </c>
      <c r="D12" s="308"/>
      <c r="E12" s="302" t="s">
        <v>90</v>
      </c>
      <c r="F12" s="323" t="s">
        <v>84</v>
      </c>
      <c r="G12" s="294" t="s">
        <v>85</v>
      </c>
      <c r="H12" s="294" t="s">
        <v>87</v>
      </c>
      <c r="I12" s="302" t="s">
        <v>91</v>
      </c>
      <c r="J12" s="323" t="s">
        <v>84</v>
      </c>
      <c r="K12" s="295" t="s">
        <v>85</v>
      </c>
    </row>
    <row r="13" ht="14.25" spans="1:11">
      <c r="A13" s="299" t="s">
        <v>92</v>
      </c>
      <c r="B13" s="323" t="s">
        <v>84</v>
      </c>
      <c r="C13" s="294" t="s">
        <v>85</v>
      </c>
      <c r="D13" s="308"/>
      <c r="E13" s="302" t="s">
        <v>93</v>
      </c>
      <c r="F13" s="294" t="s">
        <v>94</v>
      </c>
      <c r="G13" s="294" t="s">
        <v>95</v>
      </c>
      <c r="H13" s="294" t="s">
        <v>87</v>
      </c>
      <c r="I13" s="302" t="s">
        <v>96</v>
      </c>
      <c r="J13" s="323" t="s">
        <v>84</v>
      </c>
      <c r="K13" s="295" t="s">
        <v>85</v>
      </c>
    </row>
    <row r="14" ht="15" spans="1:11">
      <c r="A14" s="313" t="s">
        <v>97</v>
      </c>
      <c r="B14" s="314"/>
      <c r="C14" s="314"/>
      <c r="D14" s="314"/>
      <c r="E14" s="314"/>
      <c r="F14" s="314"/>
      <c r="G14" s="314"/>
      <c r="H14" s="314"/>
      <c r="I14" s="314"/>
      <c r="J14" s="314"/>
      <c r="K14" s="364"/>
    </row>
    <row r="15" ht="15" spans="1:11">
      <c r="A15" s="421" t="s">
        <v>98</v>
      </c>
      <c r="B15" s="422"/>
      <c r="C15" s="422"/>
      <c r="D15" s="422"/>
      <c r="E15" s="422"/>
      <c r="F15" s="422"/>
      <c r="G15" s="422"/>
      <c r="H15" s="422"/>
      <c r="I15" s="422"/>
      <c r="J15" s="422"/>
      <c r="K15" s="470"/>
    </row>
    <row r="16" ht="14.25" spans="1:11">
      <c r="A16" s="428" t="s">
        <v>99</v>
      </c>
      <c r="B16" s="425" t="s">
        <v>94</v>
      </c>
      <c r="C16" s="425" t="s">
        <v>95</v>
      </c>
      <c r="D16" s="429"/>
      <c r="E16" s="430" t="s">
        <v>100</v>
      </c>
      <c r="F16" s="425" t="s">
        <v>94</v>
      </c>
      <c r="G16" s="425" t="s">
        <v>95</v>
      </c>
      <c r="H16" s="431"/>
      <c r="I16" s="430" t="s">
        <v>101</v>
      </c>
      <c r="J16" s="425" t="s">
        <v>94</v>
      </c>
      <c r="K16" s="471" t="s">
        <v>95</v>
      </c>
    </row>
    <row r="17" customHeight="1" spans="1:22">
      <c r="A17" s="305" t="s">
        <v>102</v>
      </c>
      <c r="B17" s="294" t="s">
        <v>94</v>
      </c>
      <c r="C17" s="294" t="s">
        <v>95</v>
      </c>
      <c r="D17" s="432"/>
      <c r="E17" s="338" t="s">
        <v>103</v>
      </c>
      <c r="F17" s="294" t="s">
        <v>94</v>
      </c>
      <c r="G17" s="294" t="s">
        <v>95</v>
      </c>
      <c r="H17" s="433"/>
      <c r="I17" s="338" t="s">
        <v>104</v>
      </c>
      <c r="J17" s="294" t="s">
        <v>94</v>
      </c>
      <c r="K17" s="295" t="s">
        <v>95</v>
      </c>
      <c r="L17" s="472"/>
      <c r="M17" s="472"/>
      <c r="N17" s="472"/>
      <c r="O17" s="472"/>
      <c r="P17" s="472"/>
      <c r="Q17" s="472"/>
      <c r="R17" s="472"/>
      <c r="S17" s="472"/>
      <c r="T17" s="472"/>
      <c r="U17" s="472"/>
      <c r="V17" s="472"/>
    </row>
    <row r="18" ht="18" customHeight="1" spans="1:11">
      <c r="A18" s="434" t="s">
        <v>105</v>
      </c>
      <c r="B18" s="435"/>
      <c r="C18" s="435"/>
      <c r="D18" s="435"/>
      <c r="E18" s="435"/>
      <c r="F18" s="435"/>
      <c r="G18" s="435"/>
      <c r="H18" s="435"/>
      <c r="I18" s="435"/>
      <c r="J18" s="435"/>
      <c r="K18" s="473"/>
    </row>
    <row r="19" s="415" customFormat="1" ht="18" customHeight="1" spans="1:11">
      <c r="A19" s="421" t="s">
        <v>106</v>
      </c>
      <c r="B19" s="422"/>
      <c r="C19" s="422"/>
      <c r="D19" s="422"/>
      <c r="E19" s="422"/>
      <c r="F19" s="422"/>
      <c r="G19" s="422"/>
      <c r="H19" s="422"/>
      <c r="I19" s="422"/>
      <c r="J19" s="422"/>
      <c r="K19" s="470"/>
    </row>
    <row r="20" customHeight="1" spans="1:11">
      <c r="A20" s="436" t="s">
        <v>107</v>
      </c>
      <c r="B20" s="437"/>
      <c r="C20" s="437"/>
      <c r="D20" s="437"/>
      <c r="E20" s="437"/>
      <c r="F20" s="437"/>
      <c r="G20" s="437"/>
      <c r="H20" s="437"/>
      <c r="I20" s="437"/>
      <c r="J20" s="437"/>
      <c r="K20" s="474"/>
    </row>
    <row r="21" ht="21.75" customHeight="1" spans="1:11">
      <c r="A21" s="438" t="s">
        <v>108</v>
      </c>
      <c r="B21" s="338" t="s">
        <v>109</v>
      </c>
      <c r="C21" s="338" t="s">
        <v>110</v>
      </c>
      <c r="D21" s="338" t="s">
        <v>111</v>
      </c>
      <c r="E21" s="338" t="s">
        <v>112</v>
      </c>
      <c r="F21" s="338" t="s">
        <v>113</v>
      </c>
      <c r="G21" s="338" t="s">
        <v>114</v>
      </c>
      <c r="H21" s="338" t="s">
        <v>115</v>
      </c>
      <c r="I21" s="338" t="s">
        <v>116</v>
      </c>
      <c r="J21" s="338" t="s">
        <v>117</v>
      </c>
      <c r="K21" s="374" t="s">
        <v>118</v>
      </c>
    </row>
    <row r="22" customHeight="1" spans="1:11">
      <c r="A22" s="309" t="s">
        <v>119</v>
      </c>
      <c r="B22" s="439"/>
      <c r="C22" s="439"/>
      <c r="D22" s="439">
        <v>1</v>
      </c>
      <c r="E22" s="439">
        <v>1</v>
      </c>
      <c r="F22" s="439">
        <v>1</v>
      </c>
      <c r="G22" s="439">
        <v>1</v>
      </c>
      <c r="H22" s="439">
        <v>1</v>
      </c>
      <c r="I22" s="439"/>
      <c r="J22" s="439"/>
      <c r="K22" s="475"/>
    </row>
    <row r="23" customHeight="1" spans="1:11">
      <c r="A23" s="309" t="s">
        <v>120</v>
      </c>
      <c r="B23" s="439"/>
      <c r="C23" s="439"/>
      <c r="D23" s="439">
        <v>1</v>
      </c>
      <c r="E23" s="439">
        <v>1</v>
      </c>
      <c r="F23" s="439">
        <v>1</v>
      </c>
      <c r="G23" s="439">
        <v>1</v>
      </c>
      <c r="H23" s="439">
        <v>1</v>
      </c>
      <c r="I23" s="439"/>
      <c r="J23" s="439"/>
      <c r="K23" s="476"/>
    </row>
    <row r="24" customHeight="1" spans="1:11">
      <c r="A24" s="309"/>
      <c r="B24" s="439"/>
      <c r="C24" s="439"/>
      <c r="D24" s="439"/>
      <c r="E24" s="439"/>
      <c r="F24" s="439"/>
      <c r="G24" s="439"/>
      <c r="H24" s="439"/>
      <c r="I24" s="439"/>
      <c r="J24" s="439"/>
      <c r="K24" s="476"/>
    </row>
    <row r="25" customHeight="1" spans="1:11">
      <c r="A25" s="309"/>
      <c r="B25" s="439"/>
      <c r="C25" s="439"/>
      <c r="D25" s="439"/>
      <c r="E25" s="439"/>
      <c r="F25" s="439"/>
      <c r="G25" s="439"/>
      <c r="H25" s="439"/>
      <c r="I25" s="439"/>
      <c r="J25" s="439"/>
      <c r="K25" s="476"/>
    </row>
    <row r="26" customHeight="1" spans="1:11">
      <c r="A26" s="309"/>
      <c r="B26" s="439"/>
      <c r="C26" s="439"/>
      <c r="D26" s="439"/>
      <c r="E26" s="439"/>
      <c r="F26" s="439"/>
      <c r="G26" s="439"/>
      <c r="H26" s="439"/>
      <c r="I26" s="439"/>
      <c r="J26" s="439"/>
      <c r="K26" s="476"/>
    </row>
    <row r="27" customHeight="1" spans="1:11">
      <c r="A27" s="309"/>
      <c r="B27" s="439"/>
      <c r="C27" s="439"/>
      <c r="D27" s="439"/>
      <c r="E27" s="439"/>
      <c r="F27" s="439"/>
      <c r="G27" s="439"/>
      <c r="H27" s="439"/>
      <c r="I27" s="439"/>
      <c r="J27" s="439"/>
      <c r="K27" s="477"/>
    </row>
    <row r="28" customHeight="1" spans="1:11">
      <c r="A28" s="309"/>
      <c r="B28" s="439"/>
      <c r="C28" s="439"/>
      <c r="D28" s="439"/>
      <c r="E28" s="439"/>
      <c r="F28" s="439"/>
      <c r="G28" s="439"/>
      <c r="H28" s="439"/>
      <c r="I28" s="439"/>
      <c r="J28" s="439"/>
      <c r="K28" s="477"/>
    </row>
    <row r="29" ht="18" customHeight="1" spans="1:11">
      <c r="A29" s="440" t="s">
        <v>121</v>
      </c>
      <c r="B29" s="441"/>
      <c r="C29" s="441"/>
      <c r="D29" s="441"/>
      <c r="E29" s="441"/>
      <c r="F29" s="441"/>
      <c r="G29" s="441"/>
      <c r="H29" s="441"/>
      <c r="I29" s="441"/>
      <c r="J29" s="441"/>
      <c r="K29" s="478"/>
    </row>
    <row r="30" ht="18.75" customHeight="1" spans="1:11">
      <c r="A30" s="442" t="s">
        <v>122</v>
      </c>
      <c r="B30" s="443"/>
      <c r="C30" s="443"/>
      <c r="D30" s="443"/>
      <c r="E30" s="443"/>
      <c r="F30" s="443"/>
      <c r="G30" s="443"/>
      <c r="H30" s="443"/>
      <c r="I30" s="443"/>
      <c r="J30" s="443"/>
      <c r="K30" s="479"/>
    </row>
    <row r="31" ht="18.75" customHeight="1" spans="1:11">
      <c r="A31" s="444"/>
      <c r="B31" s="445"/>
      <c r="C31" s="445"/>
      <c r="D31" s="445"/>
      <c r="E31" s="445"/>
      <c r="F31" s="445"/>
      <c r="G31" s="445"/>
      <c r="H31" s="445"/>
      <c r="I31" s="445"/>
      <c r="J31" s="445"/>
      <c r="K31" s="480"/>
    </row>
    <row r="32" ht="18" customHeight="1" spans="1:11">
      <c r="A32" s="440" t="s">
        <v>123</v>
      </c>
      <c r="B32" s="441"/>
      <c r="C32" s="441"/>
      <c r="D32" s="441"/>
      <c r="E32" s="441"/>
      <c r="F32" s="441"/>
      <c r="G32" s="441"/>
      <c r="H32" s="441"/>
      <c r="I32" s="441"/>
      <c r="J32" s="441"/>
      <c r="K32" s="478"/>
    </row>
    <row r="33" ht="14.25" spans="1:11">
      <c r="A33" s="446" t="s">
        <v>124</v>
      </c>
      <c r="B33" s="447"/>
      <c r="C33" s="447"/>
      <c r="D33" s="447"/>
      <c r="E33" s="447"/>
      <c r="F33" s="447"/>
      <c r="G33" s="447"/>
      <c r="H33" s="447"/>
      <c r="I33" s="447"/>
      <c r="J33" s="447"/>
      <c r="K33" s="481"/>
    </row>
    <row r="34" ht="15" spans="1:11">
      <c r="A34" s="194" t="s">
        <v>125</v>
      </c>
      <c r="B34" s="196"/>
      <c r="C34" s="294" t="s">
        <v>66</v>
      </c>
      <c r="D34" s="294" t="s">
        <v>67</v>
      </c>
      <c r="E34" s="448" t="s">
        <v>126</v>
      </c>
      <c r="F34" s="449"/>
      <c r="G34" s="449"/>
      <c r="H34" s="449"/>
      <c r="I34" s="449"/>
      <c r="J34" s="449"/>
      <c r="K34" s="482"/>
    </row>
    <row r="35" ht="15" spans="1:11">
      <c r="A35" s="450" t="s">
        <v>127</v>
      </c>
      <c r="B35" s="450"/>
      <c r="C35" s="450"/>
      <c r="D35" s="450"/>
      <c r="E35" s="450"/>
      <c r="F35" s="450"/>
      <c r="G35" s="450"/>
      <c r="H35" s="450"/>
      <c r="I35" s="450"/>
      <c r="J35" s="450"/>
      <c r="K35" s="450"/>
    </row>
    <row r="36" ht="14.25" spans="1:11">
      <c r="A36" s="451" t="s">
        <v>128</v>
      </c>
      <c r="B36" s="452"/>
      <c r="C36" s="452"/>
      <c r="D36" s="452"/>
      <c r="E36" s="452"/>
      <c r="F36" s="452"/>
      <c r="G36" s="452"/>
      <c r="H36" s="452"/>
      <c r="I36" s="452"/>
      <c r="J36" s="452"/>
      <c r="K36" s="483"/>
    </row>
    <row r="37" ht="14.25" spans="1:11">
      <c r="A37" s="345" t="s">
        <v>129</v>
      </c>
      <c r="B37" s="346"/>
      <c r="C37" s="346"/>
      <c r="D37" s="346"/>
      <c r="E37" s="346"/>
      <c r="F37" s="346"/>
      <c r="G37" s="346"/>
      <c r="H37" s="346"/>
      <c r="I37" s="346"/>
      <c r="J37" s="346"/>
      <c r="K37" s="377"/>
    </row>
    <row r="38" ht="14.25" spans="1:11">
      <c r="A38" s="345" t="s">
        <v>130</v>
      </c>
      <c r="B38" s="346"/>
      <c r="C38" s="346"/>
      <c r="D38" s="346"/>
      <c r="E38" s="346"/>
      <c r="F38" s="346"/>
      <c r="G38" s="346"/>
      <c r="H38" s="346"/>
      <c r="I38" s="346"/>
      <c r="J38" s="346"/>
      <c r="K38" s="377"/>
    </row>
    <row r="39" ht="14.25" spans="1:11">
      <c r="A39" s="345"/>
      <c r="B39" s="346"/>
      <c r="C39" s="346"/>
      <c r="D39" s="346"/>
      <c r="E39" s="346"/>
      <c r="F39" s="346"/>
      <c r="G39" s="346"/>
      <c r="H39" s="346"/>
      <c r="I39" s="346"/>
      <c r="J39" s="346"/>
      <c r="K39" s="377"/>
    </row>
    <row r="40" ht="14.25" spans="1:11">
      <c r="A40" s="345"/>
      <c r="B40" s="346"/>
      <c r="C40" s="346"/>
      <c r="D40" s="346"/>
      <c r="E40" s="346"/>
      <c r="F40" s="346"/>
      <c r="G40" s="346"/>
      <c r="H40" s="346"/>
      <c r="I40" s="346"/>
      <c r="J40" s="346"/>
      <c r="K40" s="377"/>
    </row>
    <row r="41" ht="14.25" spans="1:11">
      <c r="A41" s="345"/>
      <c r="B41" s="346"/>
      <c r="C41" s="346"/>
      <c r="D41" s="346"/>
      <c r="E41" s="346"/>
      <c r="F41" s="346"/>
      <c r="G41" s="346"/>
      <c r="H41" s="346"/>
      <c r="I41" s="346"/>
      <c r="J41" s="346"/>
      <c r="K41" s="377"/>
    </row>
    <row r="42" ht="14.25" spans="1:11">
      <c r="A42" s="345"/>
      <c r="B42" s="346"/>
      <c r="C42" s="346"/>
      <c r="D42" s="346"/>
      <c r="E42" s="346"/>
      <c r="F42" s="346"/>
      <c r="G42" s="346"/>
      <c r="H42" s="346"/>
      <c r="I42" s="346"/>
      <c r="J42" s="346"/>
      <c r="K42" s="377"/>
    </row>
    <row r="43" ht="15" spans="1:11">
      <c r="A43" s="340" t="s">
        <v>131</v>
      </c>
      <c r="B43" s="341"/>
      <c r="C43" s="341"/>
      <c r="D43" s="341"/>
      <c r="E43" s="341"/>
      <c r="F43" s="341"/>
      <c r="G43" s="341"/>
      <c r="H43" s="341"/>
      <c r="I43" s="341"/>
      <c r="J43" s="341"/>
      <c r="K43" s="375"/>
    </row>
    <row r="44" ht="15" spans="1:11">
      <c r="A44" s="421" t="s">
        <v>132</v>
      </c>
      <c r="B44" s="422"/>
      <c r="C44" s="422"/>
      <c r="D44" s="422"/>
      <c r="E44" s="422"/>
      <c r="F44" s="422"/>
      <c r="G44" s="422"/>
      <c r="H44" s="422"/>
      <c r="I44" s="422"/>
      <c r="J44" s="422"/>
      <c r="K44" s="470"/>
    </row>
    <row r="45" ht="14.25" spans="1:11">
      <c r="A45" s="428" t="s">
        <v>133</v>
      </c>
      <c r="B45" s="425" t="s">
        <v>94</v>
      </c>
      <c r="C45" s="425" t="s">
        <v>95</v>
      </c>
      <c r="D45" s="425" t="s">
        <v>87</v>
      </c>
      <c r="E45" s="430" t="s">
        <v>134</v>
      </c>
      <c r="F45" s="425" t="s">
        <v>94</v>
      </c>
      <c r="G45" s="425" t="s">
        <v>95</v>
      </c>
      <c r="H45" s="425" t="s">
        <v>87</v>
      </c>
      <c r="I45" s="430" t="s">
        <v>135</v>
      </c>
      <c r="J45" s="425" t="s">
        <v>94</v>
      </c>
      <c r="K45" s="471" t="s">
        <v>95</v>
      </c>
    </row>
    <row r="46" ht="14.25" spans="1:11">
      <c r="A46" s="305" t="s">
        <v>86</v>
      </c>
      <c r="B46" s="294" t="s">
        <v>94</v>
      </c>
      <c r="C46" s="294" t="s">
        <v>95</v>
      </c>
      <c r="D46" s="294" t="s">
        <v>87</v>
      </c>
      <c r="E46" s="338" t="s">
        <v>93</v>
      </c>
      <c r="F46" s="294" t="s">
        <v>94</v>
      </c>
      <c r="G46" s="294" t="s">
        <v>95</v>
      </c>
      <c r="H46" s="294" t="s">
        <v>87</v>
      </c>
      <c r="I46" s="338" t="s">
        <v>104</v>
      </c>
      <c r="J46" s="294" t="s">
        <v>94</v>
      </c>
      <c r="K46" s="295" t="s">
        <v>95</v>
      </c>
    </row>
    <row r="47" ht="15" spans="1:11">
      <c r="A47" s="313" t="s">
        <v>97</v>
      </c>
      <c r="B47" s="314"/>
      <c r="C47" s="314"/>
      <c r="D47" s="314"/>
      <c r="E47" s="314"/>
      <c r="F47" s="314"/>
      <c r="G47" s="314"/>
      <c r="H47" s="314"/>
      <c r="I47" s="314"/>
      <c r="J47" s="314"/>
      <c r="K47" s="364"/>
    </row>
    <row r="48" ht="15" spans="1:11">
      <c r="A48" s="450" t="s">
        <v>136</v>
      </c>
      <c r="B48" s="450"/>
      <c r="C48" s="450"/>
      <c r="D48" s="450"/>
      <c r="E48" s="450"/>
      <c r="F48" s="450"/>
      <c r="G48" s="450"/>
      <c r="H48" s="450"/>
      <c r="I48" s="450"/>
      <c r="J48" s="450"/>
      <c r="K48" s="450"/>
    </row>
    <row r="49" ht="15" spans="1:11">
      <c r="A49" s="451"/>
      <c r="B49" s="452"/>
      <c r="C49" s="452"/>
      <c r="D49" s="452"/>
      <c r="E49" s="452"/>
      <c r="F49" s="452"/>
      <c r="G49" s="452"/>
      <c r="H49" s="452"/>
      <c r="I49" s="452"/>
      <c r="J49" s="452"/>
      <c r="K49" s="483"/>
    </row>
    <row r="50" ht="15" spans="1:11">
      <c r="A50" s="453" t="s">
        <v>137</v>
      </c>
      <c r="B50" s="454" t="s">
        <v>138</v>
      </c>
      <c r="C50" s="454"/>
      <c r="D50" s="455" t="s">
        <v>139</v>
      </c>
      <c r="E50" s="456" t="s">
        <v>140</v>
      </c>
      <c r="F50" s="457" t="s">
        <v>141</v>
      </c>
      <c r="G50" s="458">
        <v>44934</v>
      </c>
      <c r="H50" s="459" t="s">
        <v>142</v>
      </c>
      <c r="I50" s="484"/>
      <c r="J50" s="485" t="s">
        <v>143</v>
      </c>
      <c r="K50" s="486"/>
    </row>
    <row r="51" ht="15" spans="1:11">
      <c r="A51" s="450" t="s">
        <v>144</v>
      </c>
      <c r="B51" s="450"/>
      <c r="C51" s="450"/>
      <c r="D51" s="450"/>
      <c r="E51" s="450"/>
      <c r="F51" s="450"/>
      <c r="G51" s="450"/>
      <c r="H51" s="450"/>
      <c r="I51" s="450"/>
      <c r="J51" s="450"/>
      <c r="K51" s="450"/>
    </row>
    <row r="52" ht="15" spans="1:11">
      <c r="A52" s="460"/>
      <c r="B52" s="461"/>
      <c r="C52" s="461"/>
      <c r="D52" s="461"/>
      <c r="E52" s="461"/>
      <c r="F52" s="461"/>
      <c r="G52" s="461"/>
      <c r="H52" s="461"/>
      <c r="I52" s="461"/>
      <c r="J52" s="461"/>
      <c r="K52" s="487"/>
    </row>
    <row r="53" ht="15" spans="1:11">
      <c r="A53" s="453" t="s">
        <v>137</v>
      </c>
      <c r="B53" s="454" t="s">
        <v>138</v>
      </c>
      <c r="C53" s="454"/>
      <c r="D53" s="455" t="s">
        <v>139</v>
      </c>
      <c r="E53" s="462"/>
      <c r="F53" s="457" t="s">
        <v>145</v>
      </c>
      <c r="G53" s="458"/>
      <c r="H53" s="459" t="s">
        <v>142</v>
      </c>
      <c r="I53" s="484"/>
      <c r="J53" s="485"/>
      <c r="K53" s="48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B2" sqref="B2:C2"/>
    </sheetView>
  </sheetViews>
  <sheetFormatPr defaultColWidth="9" defaultRowHeight="26" customHeight="1"/>
  <cols>
    <col min="1" max="1" width="17.1666666666667" style="120" customWidth="1"/>
    <col min="2" max="8" width="9.33333333333333" style="120" customWidth="1"/>
    <col min="9" max="9" width="1.33333333333333" style="120" customWidth="1"/>
    <col min="10" max="10" width="12.6" style="120" customWidth="1"/>
    <col min="11" max="11" width="13.7" style="120" customWidth="1"/>
    <col min="12" max="12" width="12.9" style="120" customWidth="1"/>
    <col min="13" max="13" width="16.6666666666667" style="120" customWidth="1"/>
    <col min="14" max="14" width="14.1666666666667" style="120" customWidth="1"/>
    <col min="15" max="15" width="16.3333333333333" style="120" customWidth="1"/>
    <col min="16" max="16384" width="9" style="120"/>
  </cols>
  <sheetData>
    <row r="1" s="120" customFormat="1" ht="16" customHeight="1" spans="1:15">
      <c r="A1" s="385" t="s">
        <v>146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</row>
    <row r="2" s="120" customFormat="1" ht="16" customHeight="1" spans="1:15">
      <c r="A2" s="125" t="s">
        <v>62</v>
      </c>
      <c r="B2" s="126" t="s">
        <v>63</v>
      </c>
      <c r="C2" s="126"/>
      <c r="D2" s="127" t="s">
        <v>68</v>
      </c>
      <c r="E2" s="126" t="s">
        <v>69</v>
      </c>
      <c r="F2" s="126"/>
      <c r="G2" s="126"/>
      <c r="H2" s="126"/>
      <c r="I2" s="397"/>
      <c r="J2" s="398" t="s">
        <v>57</v>
      </c>
      <c r="K2" s="126" t="s">
        <v>58</v>
      </c>
      <c r="L2" s="126"/>
      <c r="M2" s="126"/>
      <c r="N2" s="126"/>
      <c r="O2" s="399"/>
    </row>
    <row r="3" s="120" customFormat="1" ht="16" customHeight="1" spans="1:15">
      <c r="A3" s="128" t="s">
        <v>147</v>
      </c>
      <c r="B3" s="129" t="s">
        <v>148</v>
      </c>
      <c r="C3" s="129"/>
      <c r="D3" s="129"/>
      <c r="E3" s="129"/>
      <c r="F3" s="129"/>
      <c r="G3" s="129"/>
      <c r="H3" s="129"/>
      <c r="I3" s="400"/>
      <c r="J3" s="401" t="s">
        <v>149</v>
      </c>
      <c r="K3" s="401"/>
      <c r="L3" s="401"/>
      <c r="M3" s="401"/>
      <c r="N3" s="401"/>
      <c r="O3" s="402"/>
    </row>
    <row r="4" s="120" customFormat="1" ht="16" customHeight="1" spans="1:15">
      <c r="A4" s="128"/>
      <c r="B4" s="130" t="s">
        <v>110</v>
      </c>
      <c r="C4" s="131" t="s">
        <v>111</v>
      </c>
      <c r="D4" s="131" t="s">
        <v>112</v>
      </c>
      <c r="E4" s="131" t="s">
        <v>113</v>
      </c>
      <c r="F4" s="131" t="s">
        <v>114</v>
      </c>
      <c r="G4" s="131" t="s">
        <v>115</v>
      </c>
      <c r="H4" s="131" t="s">
        <v>116</v>
      </c>
      <c r="I4" s="400"/>
      <c r="J4" s="403" t="s">
        <v>113</v>
      </c>
      <c r="K4" s="403" t="s">
        <v>114</v>
      </c>
      <c r="L4" s="403" t="s">
        <v>116</v>
      </c>
      <c r="M4" s="403"/>
      <c r="N4" s="403"/>
      <c r="O4" s="404"/>
    </row>
    <row r="5" s="120" customFormat="1" ht="16" customHeight="1" spans="1:15">
      <c r="A5" s="128"/>
      <c r="B5" s="130" t="s">
        <v>150</v>
      </c>
      <c r="C5" s="131" t="s">
        <v>151</v>
      </c>
      <c r="D5" s="131" t="s">
        <v>152</v>
      </c>
      <c r="E5" s="131" t="s">
        <v>153</v>
      </c>
      <c r="F5" s="131" t="s">
        <v>154</v>
      </c>
      <c r="G5" s="131" t="s">
        <v>155</v>
      </c>
      <c r="H5" s="131" t="s">
        <v>156</v>
      </c>
      <c r="I5" s="400"/>
      <c r="J5" s="405" t="s">
        <v>157</v>
      </c>
      <c r="K5" s="405" t="s">
        <v>157</v>
      </c>
      <c r="L5" s="405" t="s">
        <v>157</v>
      </c>
      <c r="M5" s="405"/>
      <c r="N5" s="405"/>
      <c r="O5" s="406"/>
    </row>
    <row r="6" s="120" customFormat="1" ht="16" customHeight="1" spans="1:15">
      <c r="A6" s="131" t="s">
        <v>158</v>
      </c>
      <c r="B6" s="132">
        <f t="shared" ref="B6:B10" si="0">C6-1</f>
        <v>71</v>
      </c>
      <c r="C6" s="132">
        <f>D6-2</f>
        <v>72</v>
      </c>
      <c r="D6" s="133">
        <v>74</v>
      </c>
      <c r="E6" s="132">
        <f>D6+2</f>
        <v>76</v>
      </c>
      <c r="F6" s="132">
        <f>E6+2</f>
        <v>78</v>
      </c>
      <c r="G6" s="132">
        <f>F6+1</f>
        <v>79</v>
      </c>
      <c r="H6" s="132">
        <f>G6+1</f>
        <v>80</v>
      </c>
      <c r="I6" s="400"/>
      <c r="J6" s="407" t="s">
        <v>159</v>
      </c>
      <c r="K6" s="407" t="s">
        <v>160</v>
      </c>
      <c r="L6" s="273" t="s">
        <v>161</v>
      </c>
      <c r="M6" s="407"/>
      <c r="N6" s="407"/>
      <c r="O6" s="408"/>
    </row>
    <row r="7" s="120" customFormat="1" ht="16" customHeight="1" spans="1:15">
      <c r="A7" s="131" t="s">
        <v>162</v>
      </c>
      <c r="B7" s="132">
        <f t="shared" si="0"/>
        <v>67</v>
      </c>
      <c r="C7" s="132">
        <f>D7-2</f>
        <v>68</v>
      </c>
      <c r="D7" s="133">
        <v>70</v>
      </c>
      <c r="E7" s="132">
        <f>D7+2</f>
        <v>72</v>
      </c>
      <c r="F7" s="132">
        <f>E7+2</f>
        <v>74</v>
      </c>
      <c r="G7" s="132">
        <f>F7+1</f>
        <v>75</v>
      </c>
      <c r="H7" s="132">
        <f>G7+1</f>
        <v>76</v>
      </c>
      <c r="I7" s="400"/>
      <c r="J7" s="407" t="s">
        <v>159</v>
      </c>
      <c r="K7" s="407" t="s">
        <v>163</v>
      </c>
      <c r="L7" s="407" t="s">
        <v>164</v>
      </c>
      <c r="M7" s="273"/>
      <c r="N7" s="273"/>
      <c r="O7" s="409"/>
    </row>
    <row r="8" s="120" customFormat="1" ht="16" customHeight="1" spans="1:15">
      <c r="A8" s="131" t="s">
        <v>165</v>
      </c>
      <c r="B8" s="132">
        <f>C8-4</f>
        <v>109</v>
      </c>
      <c r="C8" s="132">
        <f>D8-4</f>
        <v>113</v>
      </c>
      <c r="D8" s="134" t="s">
        <v>166</v>
      </c>
      <c r="E8" s="132">
        <f>D8+4</f>
        <v>121</v>
      </c>
      <c r="F8" s="132">
        <f>E8+4</f>
        <v>125</v>
      </c>
      <c r="G8" s="132">
        <f>F8+6</f>
        <v>131</v>
      </c>
      <c r="H8" s="132">
        <f>G8+6</f>
        <v>137</v>
      </c>
      <c r="I8" s="400"/>
      <c r="J8" s="407" t="s">
        <v>163</v>
      </c>
      <c r="K8" s="407" t="s">
        <v>160</v>
      </c>
      <c r="L8" s="407" t="s">
        <v>163</v>
      </c>
      <c r="M8" s="273"/>
      <c r="N8" s="273"/>
      <c r="O8" s="409"/>
    </row>
    <row r="9" s="120" customFormat="1" ht="16" customHeight="1" spans="1:15">
      <c r="A9" s="131" t="s">
        <v>167</v>
      </c>
      <c r="B9" s="132">
        <f>C9-4</f>
        <v>116</v>
      </c>
      <c r="C9" s="132">
        <f>D9-4</f>
        <v>120</v>
      </c>
      <c r="D9" s="134" t="s">
        <v>168</v>
      </c>
      <c r="E9" s="132">
        <f>D9+4</f>
        <v>128</v>
      </c>
      <c r="F9" s="132">
        <f>E9+5</f>
        <v>133</v>
      </c>
      <c r="G9" s="132">
        <f>F9+6</f>
        <v>139</v>
      </c>
      <c r="H9" s="132">
        <f>G9+7</f>
        <v>146</v>
      </c>
      <c r="I9" s="400"/>
      <c r="J9" s="407" t="s">
        <v>169</v>
      </c>
      <c r="K9" s="407" t="s">
        <v>169</v>
      </c>
      <c r="L9" s="407" t="s">
        <v>163</v>
      </c>
      <c r="M9" s="407"/>
      <c r="N9" s="407"/>
      <c r="O9" s="408"/>
    </row>
    <row r="10" s="120" customFormat="1" ht="16" customHeight="1" spans="1:15">
      <c r="A10" s="135" t="s">
        <v>170</v>
      </c>
      <c r="B10" s="136">
        <f t="shared" si="0"/>
        <v>78.5</v>
      </c>
      <c r="C10" s="136">
        <f>D10-1.5</f>
        <v>79.5</v>
      </c>
      <c r="D10" s="135">
        <v>81</v>
      </c>
      <c r="E10" s="136">
        <f>D10+1.5</f>
        <v>82.5</v>
      </c>
      <c r="F10" s="136">
        <f>E10+1.5</f>
        <v>84</v>
      </c>
      <c r="G10" s="136">
        <f>F10+1.1</f>
        <v>85.1</v>
      </c>
      <c r="H10" s="136">
        <f>G10+1.1</f>
        <v>86.2</v>
      </c>
      <c r="I10" s="400"/>
      <c r="J10" s="407" t="s">
        <v>171</v>
      </c>
      <c r="K10" s="407" t="s">
        <v>172</v>
      </c>
      <c r="L10" s="273" t="s">
        <v>173</v>
      </c>
      <c r="M10" s="407"/>
      <c r="N10" s="407"/>
      <c r="O10" s="408"/>
    </row>
    <row r="11" s="120" customFormat="1" ht="16" customHeight="1" spans="1:15">
      <c r="A11" s="131" t="s">
        <v>174</v>
      </c>
      <c r="B11" s="132">
        <f>C11-0.8</f>
        <v>19.4</v>
      </c>
      <c r="C11" s="132">
        <f>D11-0.8</f>
        <v>20.2</v>
      </c>
      <c r="D11" s="133">
        <v>21</v>
      </c>
      <c r="E11" s="132">
        <f>D11+0.8</f>
        <v>21.8</v>
      </c>
      <c r="F11" s="132">
        <f>E11+0.8</f>
        <v>22.6</v>
      </c>
      <c r="G11" s="132">
        <f>F11+1.3</f>
        <v>23.9</v>
      </c>
      <c r="H11" s="132">
        <f>G11+1.3</f>
        <v>25.2</v>
      </c>
      <c r="I11" s="400"/>
      <c r="J11" s="273" t="s">
        <v>175</v>
      </c>
      <c r="K11" s="273" t="s">
        <v>176</v>
      </c>
      <c r="L11" s="273" t="s">
        <v>177</v>
      </c>
      <c r="M11" s="407"/>
      <c r="N11" s="407"/>
      <c r="O11" s="408"/>
    </row>
    <row r="12" s="120" customFormat="1" ht="16" customHeight="1" spans="1:15">
      <c r="A12" s="131" t="s">
        <v>178</v>
      </c>
      <c r="B12" s="132">
        <f>C12-0.7</f>
        <v>16.6</v>
      </c>
      <c r="C12" s="132">
        <f>D12-0.7</f>
        <v>17.3</v>
      </c>
      <c r="D12" s="133">
        <v>18</v>
      </c>
      <c r="E12" s="132">
        <f>D12+0.7</f>
        <v>18.7</v>
      </c>
      <c r="F12" s="132">
        <f>E12+0.7</f>
        <v>19.4</v>
      </c>
      <c r="G12" s="132">
        <f>F12+0.9</f>
        <v>20.3</v>
      </c>
      <c r="H12" s="132">
        <f>G12+0.9</f>
        <v>21.2</v>
      </c>
      <c r="I12" s="400"/>
      <c r="J12" s="273" t="s">
        <v>179</v>
      </c>
      <c r="K12" s="273" t="s">
        <v>180</v>
      </c>
      <c r="L12" s="273" t="s">
        <v>181</v>
      </c>
      <c r="M12" s="407"/>
      <c r="N12" s="407"/>
      <c r="O12" s="408"/>
    </row>
    <row r="13" s="120" customFormat="1" ht="16" customHeight="1" spans="1:15">
      <c r="A13" s="131" t="s">
        <v>182</v>
      </c>
      <c r="B13" s="132">
        <f t="shared" ref="B13:B17" si="1">C13-0.5</f>
        <v>9.5</v>
      </c>
      <c r="C13" s="132">
        <f t="shared" ref="C13:C17" si="2">D13-0.5</f>
        <v>10</v>
      </c>
      <c r="D13" s="133">
        <v>10.5</v>
      </c>
      <c r="E13" s="132">
        <f t="shared" ref="E13:E17" si="3">D13+0.5</f>
        <v>11</v>
      </c>
      <c r="F13" s="132">
        <f t="shared" ref="F13:F17" si="4">E13+0.5</f>
        <v>11.5</v>
      </c>
      <c r="G13" s="132">
        <f>F13+0.7</f>
        <v>12.2</v>
      </c>
      <c r="H13" s="132">
        <f>G13+0.7</f>
        <v>12.9</v>
      </c>
      <c r="I13" s="400"/>
      <c r="J13" s="273" t="s">
        <v>179</v>
      </c>
      <c r="K13" s="273" t="s">
        <v>179</v>
      </c>
      <c r="L13" s="273" t="s">
        <v>183</v>
      </c>
      <c r="M13" s="407"/>
      <c r="N13" s="407"/>
      <c r="O13" s="408"/>
    </row>
    <row r="14" s="120" customFormat="1" ht="16" customHeight="1" spans="1:15">
      <c r="A14" s="131" t="s">
        <v>184</v>
      </c>
      <c r="B14" s="132">
        <f t="shared" si="1"/>
        <v>13.5</v>
      </c>
      <c r="C14" s="132">
        <f t="shared" si="2"/>
        <v>14</v>
      </c>
      <c r="D14" s="133">
        <v>14.5</v>
      </c>
      <c r="E14" s="132">
        <f t="shared" si="3"/>
        <v>15</v>
      </c>
      <c r="F14" s="132">
        <f t="shared" si="4"/>
        <v>15.5</v>
      </c>
      <c r="G14" s="132">
        <f>F14+0.7</f>
        <v>16.2</v>
      </c>
      <c r="H14" s="132">
        <f>G14+0.7</f>
        <v>16.9</v>
      </c>
      <c r="I14" s="400"/>
      <c r="J14" s="407" t="s">
        <v>163</v>
      </c>
      <c r="K14" s="407" t="s">
        <v>163</v>
      </c>
      <c r="L14" s="273" t="s">
        <v>185</v>
      </c>
      <c r="M14" s="407"/>
      <c r="N14" s="407"/>
      <c r="O14" s="408"/>
    </row>
    <row r="15" s="120" customFormat="1" ht="16" customHeight="1" spans="1:15">
      <c r="A15" s="131" t="s">
        <v>186</v>
      </c>
      <c r="B15" s="132">
        <f t="shared" ref="B15:B19" si="5">C15</f>
        <v>7</v>
      </c>
      <c r="C15" s="132">
        <f>D15</f>
        <v>7</v>
      </c>
      <c r="D15" s="133">
        <v>7</v>
      </c>
      <c r="E15" s="132">
        <f t="shared" ref="E15:H15" si="6">D15</f>
        <v>7</v>
      </c>
      <c r="F15" s="132">
        <f t="shared" si="6"/>
        <v>7</v>
      </c>
      <c r="G15" s="132">
        <f t="shared" si="6"/>
        <v>7</v>
      </c>
      <c r="H15" s="132">
        <f t="shared" si="6"/>
        <v>7</v>
      </c>
      <c r="I15" s="400"/>
      <c r="J15" s="273" t="s">
        <v>179</v>
      </c>
      <c r="K15" s="273" t="s">
        <v>179</v>
      </c>
      <c r="L15" s="273" t="s">
        <v>183</v>
      </c>
      <c r="M15" s="407"/>
      <c r="N15" s="407"/>
      <c r="O15" s="408"/>
    </row>
    <row r="16" s="120" customFormat="1" ht="16" customHeight="1" spans="1:15">
      <c r="A16" s="131" t="s">
        <v>187</v>
      </c>
      <c r="B16" s="132">
        <f>C16-1</f>
        <v>52</v>
      </c>
      <c r="C16" s="132">
        <f t="shared" ref="C16:C19" si="7">D16-1</f>
        <v>53</v>
      </c>
      <c r="D16" s="137">
        <v>54</v>
      </c>
      <c r="E16" s="132">
        <f>D16+1</f>
        <v>55</v>
      </c>
      <c r="F16" s="132">
        <f>E16+1</f>
        <v>56</v>
      </c>
      <c r="G16" s="132">
        <f>F16+1.5</f>
        <v>57.5</v>
      </c>
      <c r="H16" s="132">
        <f>G16+1.5</f>
        <v>59</v>
      </c>
      <c r="I16" s="400"/>
      <c r="J16" s="273" t="s">
        <v>179</v>
      </c>
      <c r="K16" s="273" t="s">
        <v>179</v>
      </c>
      <c r="L16" s="273" t="s">
        <v>183</v>
      </c>
      <c r="M16" s="407"/>
      <c r="N16" s="407"/>
      <c r="O16" s="408"/>
    </row>
    <row r="17" s="120" customFormat="1" ht="16" customHeight="1" spans="1:15">
      <c r="A17" s="131" t="s">
        <v>188</v>
      </c>
      <c r="B17" s="132">
        <f t="shared" si="1"/>
        <v>35</v>
      </c>
      <c r="C17" s="132">
        <f t="shared" si="2"/>
        <v>35.5</v>
      </c>
      <c r="D17" s="133">
        <v>36</v>
      </c>
      <c r="E17" s="132">
        <f t="shared" si="3"/>
        <v>36.5</v>
      </c>
      <c r="F17" s="132">
        <f t="shared" si="4"/>
        <v>37</v>
      </c>
      <c r="G17" s="138">
        <f>F17+0.75</f>
        <v>37.75</v>
      </c>
      <c r="H17" s="138">
        <f>G17</f>
        <v>37.75</v>
      </c>
      <c r="I17" s="400"/>
      <c r="J17" s="273" t="s">
        <v>179</v>
      </c>
      <c r="K17" s="407" t="s">
        <v>163</v>
      </c>
      <c r="L17" s="273" t="s">
        <v>185</v>
      </c>
      <c r="M17" s="407"/>
      <c r="N17" s="407"/>
      <c r="O17" s="408"/>
    </row>
    <row r="18" s="120" customFormat="1" ht="16" customHeight="1" spans="1:15">
      <c r="A18" s="131" t="s">
        <v>189</v>
      </c>
      <c r="B18" s="132">
        <f t="shared" si="5"/>
        <v>26</v>
      </c>
      <c r="C18" s="132">
        <f t="shared" si="7"/>
        <v>26</v>
      </c>
      <c r="D18" s="133">
        <v>27</v>
      </c>
      <c r="E18" s="132">
        <f>D18</f>
        <v>27</v>
      </c>
      <c r="F18" s="132">
        <f>D18+1.5</f>
        <v>28.5</v>
      </c>
      <c r="G18" s="132">
        <f>D18+1.5</f>
        <v>28.5</v>
      </c>
      <c r="H18" s="132">
        <f>F18</f>
        <v>28.5</v>
      </c>
      <c r="I18" s="400"/>
      <c r="J18" s="273" t="s">
        <v>179</v>
      </c>
      <c r="K18" s="273" t="s">
        <v>179</v>
      </c>
      <c r="L18" s="273" t="s">
        <v>183</v>
      </c>
      <c r="M18" s="407"/>
      <c r="N18" s="407"/>
      <c r="O18" s="408"/>
    </row>
    <row r="19" s="120" customFormat="1" ht="16" customHeight="1" spans="1:15">
      <c r="A19" s="135" t="s">
        <v>190</v>
      </c>
      <c r="B19" s="132">
        <f t="shared" si="5"/>
        <v>14.5</v>
      </c>
      <c r="C19" s="132">
        <f t="shared" si="7"/>
        <v>14.5</v>
      </c>
      <c r="D19" s="133">
        <v>15.5</v>
      </c>
      <c r="E19" s="132">
        <f t="shared" ref="E19:H19" si="8">D19</f>
        <v>15.5</v>
      </c>
      <c r="F19" s="132">
        <f>E19+1.5</f>
        <v>17</v>
      </c>
      <c r="G19" s="132">
        <f t="shared" si="8"/>
        <v>17</v>
      </c>
      <c r="H19" s="132">
        <f t="shared" si="8"/>
        <v>17</v>
      </c>
      <c r="I19" s="400"/>
      <c r="J19" s="273" t="s">
        <v>179</v>
      </c>
      <c r="K19" s="273" t="s">
        <v>179</v>
      </c>
      <c r="L19" s="273" t="s">
        <v>183</v>
      </c>
      <c r="M19" s="407"/>
      <c r="N19" s="407"/>
      <c r="O19" s="408"/>
    </row>
    <row r="20" s="120" customFormat="1" ht="16" customHeight="1" spans="1:15">
      <c r="A20" s="387"/>
      <c r="B20" s="132"/>
      <c r="C20" s="132"/>
      <c r="D20" s="388"/>
      <c r="E20" s="132"/>
      <c r="F20" s="132"/>
      <c r="G20" s="132"/>
      <c r="H20" s="132"/>
      <c r="I20" s="400"/>
      <c r="J20" s="273"/>
      <c r="K20" s="407"/>
      <c r="L20" s="273"/>
      <c r="M20" s="407"/>
      <c r="N20" s="407"/>
      <c r="O20" s="408"/>
    </row>
    <row r="21" s="120" customFormat="1" ht="16" customHeight="1" spans="1:15">
      <c r="A21" s="133"/>
      <c r="B21" s="132"/>
      <c r="C21" s="132"/>
      <c r="D21" s="388"/>
      <c r="E21" s="132"/>
      <c r="F21" s="132"/>
      <c r="G21" s="132"/>
      <c r="H21" s="132"/>
      <c r="I21" s="400"/>
      <c r="J21" s="273"/>
      <c r="K21" s="273"/>
      <c r="L21" s="273"/>
      <c r="M21" s="407"/>
      <c r="N21" s="407"/>
      <c r="O21" s="408"/>
    </row>
    <row r="22" s="120" customFormat="1" ht="16" customHeight="1" spans="1:15">
      <c r="A22" s="389"/>
      <c r="B22" s="390"/>
      <c r="C22" s="390"/>
      <c r="D22" s="390"/>
      <c r="E22" s="390"/>
      <c r="F22" s="390"/>
      <c r="G22" s="390"/>
      <c r="H22" s="390"/>
      <c r="I22" s="400"/>
      <c r="J22" s="407"/>
      <c r="K22" s="407"/>
      <c r="L22" s="407"/>
      <c r="M22" s="407"/>
      <c r="N22" s="407"/>
      <c r="O22" s="408"/>
    </row>
    <row r="23" s="120" customFormat="1" ht="16" customHeight="1" spans="1:15">
      <c r="A23" s="389"/>
      <c r="B23" s="391"/>
      <c r="C23" s="391"/>
      <c r="D23" s="392"/>
      <c r="E23" s="391"/>
      <c r="F23" s="391"/>
      <c r="G23" s="391"/>
      <c r="H23" s="391"/>
      <c r="I23" s="400"/>
      <c r="J23" s="407"/>
      <c r="K23" s="407"/>
      <c r="L23" s="407"/>
      <c r="M23" s="407"/>
      <c r="N23" s="407"/>
      <c r="O23" s="408"/>
    </row>
    <row r="24" s="120" customFormat="1" ht="16" customHeight="1" spans="1:15">
      <c r="A24" s="393"/>
      <c r="B24" s="394"/>
      <c r="C24" s="394"/>
      <c r="D24" s="395"/>
      <c r="E24" s="394"/>
      <c r="F24" s="394"/>
      <c r="G24" s="394"/>
      <c r="H24" s="394"/>
      <c r="I24" s="410"/>
      <c r="J24" s="411"/>
      <c r="K24" s="411"/>
      <c r="L24" s="412"/>
      <c r="M24" s="411"/>
      <c r="N24" s="411"/>
      <c r="O24" s="413"/>
    </row>
    <row r="25" s="120" customFormat="1" ht="14.25" spans="1:15">
      <c r="A25" s="396" t="s">
        <v>191</v>
      </c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</row>
    <row r="26" s="120" customFormat="1" ht="14.25" spans="1:15">
      <c r="A26" s="120" t="s">
        <v>192</v>
      </c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</row>
    <row r="27" s="120" customFormat="1" ht="14.25" spans="1:14">
      <c r="A27" s="152"/>
      <c r="B27" s="152"/>
      <c r="C27" s="152"/>
      <c r="D27" s="152"/>
      <c r="E27" s="152"/>
      <c r="F27" s="152"/>
      <c r="G27" s="152"/>
      <c r="H27" s="152"/>
      <c r="I27" s="152"/>
      <c r="J27" s="396" t="s">
        <v>193</v>
      </c>
      <c r="K27" s="414"/>
      <c r="L27" s="396" t="s">
        <v>194</v>
      </c>
      <c r="M27" s="396"/>
      <c r="N27" s="396" t="s">
        <v>195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P16" sqref="P16"/>
    </sheetView>
  </sheetViews>
  <sheetFormatPr defaultColWidth="10" defaultRowHeight="16.5" customHeight="1"/>
  <cols>
    <col min="1" max="1" width="10.875" style="281" customWidth="1"/>
    <col min="2" max="16384" width="10" style="281"/>
  </cols>
  <sheetData>
    <row r="1" ht="22.5" customHeight="1" spans="1:11">
      <c r="A1" s="282" t="s">
        <v>196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ht="17.25" customHeight="1" spans="1:11">
      <c r="A2" s="283" t="s">
        <v>53</v>
      </c>
      <c r="B2" s="284"/>
      <c r="C2" s="284"/>
      <c r="D2" s="285" t="s">
        <v>55</v>
      </c>
      <c r="E2" s="285"/>
      <c r="F2" s="284"/>
      <c r="G2" s="284"/>
      <c r="H2" s="286" t="s">
        <v>57</v>
      </c>
      <c r="I2" s="361" t="s">
        <v>58</v>
      </c>
      <c r="J2" s="361"/>
      <c r="K2" s="362"/>
    </row>
    <row r="3" customHeight="1" spans="1:11">
      <c r="A3" s="287" t="s">
        <v>59</v>
      </c>
      <c r="B3" s="288"/>
      <c r="C3" s="289"/>
      <c r="D3" s="290" t="s">
        <v>60</v>
      </c>
      <c r="E3" s="291"/>
      <c r="F3" s="291"/>
      <c r="G3" s="292"/>
      <c r="H3" s="290" t="s">
        <v>61</v>
      </c>
      <c r="I3" s="291"/>
      <c r="J3" s="291"/>
      <c r="K3" s="292"/>
    </row>
    <row r="4" customHeight="1" spans="1:11">
      <c r="A4" s="293" t="s">
        <v>62</v>
      </c>
      <c r="B4" s="294" t="s">
        <v>63</v>
      </c>
      <c r="C4" s="295"/>
      <c r="D4" s="293" t="s">
        <v>64</v>
      </c>
      <c r="E4" s="296"/>
      <c r="F4" s="297">
        <v>44952</v>
      </c>
      <c r="G4" s="298"/>
      <c r="H4" s="293" t="s">
        <v>197</v>
      </c>
      <c r="I4" s="296"/>
      <c r="J4" s="294" t="s">
        <v>66</v>
      </c>
      <c r="K4" s="295" t="s">
        <v>67</v>
      </c>
    </row>
    <row r="5" customHeight="1" spans="1:11">
      <c r="A5" s="299" t="s">
        <v>68</v>
      </c>
      <c r="B5" s="294" t="s">
        <v>69</v>
      </c>
      <c r="C5" s="295"/>
      <c r="D5" s="293" t="s">
        <v>70</v>
      </c>
      <c r="E5" s="296"/>
      <c r="F5" s="297">
        <v>44563</v>
      </c>
      <c r="G5" s="298"/>
      <c r="H5" s="293" t="s">
        <v>198</v>
      </c>
      <c r="I5" s="296"/>
      <c r="J5" s="294" t="s">
        <v>66</v>
      </c>
      <c r="K5" s="295" t="s">
        <v>67</v>
      </c>
    </row>
    <row r="6" customHeight="1" spans="1:11">
      <c r="A6" s="293" t="s">
        <v>72</v>
      </c>
      <c r="B6" s="300">
        <v>2</v>
      </c>
      <c r="C6" s="301">
        <v>5</v>
      </c>
      <c r="D6" s="299" t="s">
        <v>73</v>
      </c>
      <c r="E6" s="302"/>
      <c r="F6" s="303">
        <v>44946</v>
      </c>
      <c r="G6" s="304"/>
      <c r="H6" s="305"/>
      <c r="I6" s="338"/>
      <c r="J6" s="338"/>
      <c r="K6" s="363"/>
    </row>
    <row r="7" customHeight="1" spans="1:11">
      <c r="A7" s="293" t="s">
        <v>75</v>
      </c>
      <c r="B7" s="306">
        <v>1100</v>
      </c>
      <c r="C7" s="307"/>
      <c r="D7" s="299" t="s">
        <v>76</v>
      </c>
      <c r="E7" s="308"/>
      <c r="F7" s="303">
        <v>44949</v>
      </c>
      <c r="G7" s="304"/>
      <c r="H7" s="309"/>
      <c r="I7" s="294"/>
      <c r="J7" s="294"/>
      <c r="K7" s="295"/>
    </row>
    <row r="8" customHeight="1" spans="1:11">
      <c r="A8" s="310" t="s">
        <v>78</v>
      </c>
      <c r="B8" s="311"/>
      <c r="C8" s="312"/>
      <c r="D8" s="313" t="s">
        <v>79</v>
      </c>
      <c r="E8" s="314"/>
      <c r="F8" s="315">
        <v>44949</v>
      </c>
      <c r="G8" s="316"/>
      <c r="H8" s="313"/>
      <c r="I8" s="314"/>
      <c r="J8" s="314"/>
      <c r="K8" s="364"/>
    </row>
    <row r="9" customHeight="1" spans="1:11">
      <c r="A9" s="317" t="s">
        <v>199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</row>
    <row r="10" customHeight="1" spans="1:11">
      <c r="A10" s="318" t="s">
        <v>83</v>
      </c>
      <c r="B10" s="319" t="s">
        <v>84</v>
      </c>
      <c r="C10" s="320" t="s">
        <v>85</v>
      </c>
      <c r="D10" s="321"/>
      <c r="E10" s="322" t="s">
        <v>88</v>
      </c>
      <c r="F10" s="319" t="s">
        <v>84</v>
      </c>
      <c r="G10" s="320" t="s">
        <v>85</v>
      </c>
      <c r="H10" s="319"/>
      <c r="I10" s="322" t="s">
        <v>86</v>
      </c>
      <c r="J10" s="319" t="s">
        <v>84</v>
      </c>
      <c r="K10" s="365" t="s">
        <v>85</v>
      </c>
    </row>
    <row r="11" customHeight="1" spans="1:11">
      <c r="A11" s="299" t="s">
        <v>89</v>
      </c>
      <c r="B11" s="323" t="s">
        <v>84</v>
      </c>
      <c r="C11" s="294" t="s">
        <v>85</v>
      </c>
      <c r="D11" s="308"/>
      <c r="E11" s="302" t="s">
        <v>91</v>
      </c>
      <c r="F11" s="323" t="s">
        <v>84</v>
      </c>
      <c r="G11" s="294" t="s">
        <v>85</v>
      </c>
      <c r="H11" s="323"/>
      <c r="I11" s="302" t="s">
        <v>96</v>
      </c>
      <c r="J11" s="323" t="s">
        <v>84</v>
      </c>
      <c r="K11" s="295" t="s">
        <v>85</v>
      </c>
    </row>
    <row r="12" customHeight="1" spans="1:11">
      <c r="A12" s="313" t="s">
        <v>191</v>
      </c>
      <c r="B12" s="314"/>
      <c r="C12" s="314"/>
      <c r="D12" s="314"/>
      <c r="E12" s="314"/>
      <c r="F12" s="314"/>
      <c r="G12" s="314"/>
      <c r="H12" s="314"/>
      <c r="I12" s="314"/>
      <c r="J12" s="314"/>
      <c r="K12" s="364"/>
    </row>
    <row r="13" customHeight="1" spans="1:11">
      <c r="A13" s="324" t="s">
        <v>200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</row>
    <row r="14" customHeight="1" spans="1:11">
      <c r="A14" s="325" t="s">
        <v>201</v>
      </c>
      <c r="B14" s="326"/>
      <c r="C14" s="326"/>
      <c r="D14" s="326"/>
      <c r="E14" s="326"/>
      <c r="F14" s="326"/>
      <c r="G14" s="326"/>
      <c r="H14" s="326"/>
      <c r="I14" s="366"/>
      <c r="J14" s="366"/>
      <c r="K14" s="367"/>
    </row>
    <row r="15" customHeight="1" spans="1:11">
      <c r="A15" s="327" t="s">
        <v>202</v>
      </c>
      <c r="B15" s="328"/>
      <c r="C15" s="328"/>
      <c r="D15" s="329"/>
      <c r="E15" s="330"/>
      <c r="F15" s="328"/>
      <c r="G15" s="328"/>
      <c r="H15" s="329"/>
      <c r="I15" s="368"/>
      <c r="J15" s="369"/>
      <c r="K15" s="370"/>
    </row>
    <row r="16" customHeight="1" spans="1:11">
      <c r="A16" s="331"/>
      <c r="B16" s="332"/>
      <c r="C16" s="332"/>
      <c r="D16" s="332"/>
      <c r="E16" s="332"/>
      <c r="F16" s="332"/>
      <c r="G16" s="332"/>
      <c r="H16" s="332"/>
      <c r="I16" s="332"/>
      <c r="J16" s="332"/>
      <c r="K16" s="371"/>
    </row>
    <row r="17" customHeight="1" spans="1:11">
      <c r="A17" s="324" t="s">
        <v>203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</row>
    <row r="18" customHeight="1" spans="1:11">
      <c r="A18" s="325" t="s">
        <v>204</v>
      </c>
      <c r="B18" s="326"/>
      <c r="C18" s="326"/>
      <c r="D18" s="326"/>
      <c r="E18" s="326"/>
      <c r="F18" s="326"/>
      <c r="G18" s="326"/>
      <c r="H18" s="326"/>
      <c r="I18" s="366"/>
      <c r="J18" s="366"/>
      <c r="K18" s="367"/>
    </row>
    <row r="19" customHeight="1" spans="1:11">
      <c r="A19" s="327"/>
      <c r="B19" s="328"/>
      <c r="C19" s="328"/>
      <c r="D19" s="329"/>
      <c r="E19" s="330"/>
      <c r="F19" s="328"/>
      <c r="G19" s="328"/>
      <c r="H19" s="329"/>
      <c r="I19" s="368"/>
      <c r="J19" s="369"/>
      <c r="K19" s="370"/>
    </row>
    <row r="20" customHeight="1" spans="1:11">
      <c r="A20" s="331"/>
      <c r="B20" s="332"/>
      <c r="C20" s="332"/>
      <c r="D20" s="332"/>
      <c r="E20" s="332"/>
      <c r="F20" s="332"/>
      <c r="G20" s="332"/>
      <c r="H20" s="332"/>
      <c r="I20" s="332"/>
      <c r="J20" s="332"/>
      <c r="K20" s="371"/>
    </row>
    <row r="21" customHeight="1" spans="1:11">
      <c r="A21" s="333" t="s">
        <v>123</v>
      </c>
      <c r="B21" s="333"/>
      <c r="C21" s="333"/>
      <c r="D21" s="333"/>
      <c r="E21" s="333"/>
      <c r="F21" s="333"/>
      <c r="G21" s="333"/>
      <c r="H21" s="333"/>
      <c r="I21" s="333"/>
      <c r="J21" s="333"/>
      <c r="K21" s="333"/>
    </row>
    <row r="22" customHeight="1" spans="1:11">
      <c r="A22" s="182" t="s">
        <v>124</v>
      </c>
      <c r="B22" s="217"/>
      <c r="C22" s="217"/>
      <c r="D22" s="217"/>
      <c r="E22" s="217"/>
      <c r="F22" s="217"/>
      <c r="G22" s="217"/>
      <c r="H22" s="217"/>
      <c r="I22" s="217"/>
      <c r="J22" s="217"/>
      <c r="K22" s="245"/>
    </row>
    <row r="23" customHeight="1" spans="1:11">
      <c r="A23" s="194" t="s">
        <v>125</v>
      </c>
      <c r="B23" s="196"/>
      <c r="C23" s="294" t="s">
        <v>66</v>
      </c>
      <c r="D23" s="294" t="s">
        <v>67</v>
      </c>
      <c r="E23" s="193"/>
      <c r="F23" s="193"/>
      <c r="G23" s="193"/>
      <c r="H23" s="193"/>
      <c r="I23" s="193"/>
      <c r="J23" s="193"/>
      <c r="K23" s="239"/>
    </row>
    <row r="24" customHeight="1" spans="1:11">
      <c r="A24" s="334" t="s">
        <v>205</v>
      </c>
      <c r="B24" s="335"/>
      <c r="C24" s="335"/>
      <c r="D24" s="335"/>
      <c r="E24" s="335"/>
      <c r="F24" s="335"/>
      <c r="G24" s="335"/>
      <c r="H24" s="335"/>
      <c r="I24" s="335"/>
      <c r="J24" s="335"/>
      <c r="K24" s="372"/>
    </row>
    <row r="25" customHeight="1" spans="1:11">
      <c r="A25" s="336"/>
      <c r="B25" s="337"/>
      <c r="C25" s="337"/>
      <c r="D25" s="337"/>
      <c r="E25" s="337"/>
      <c r="F25" s="337"/>
      <c r="G25" s="337"/>
      <c r="H25" s="337"/>
      <c r="I25" s="337"/>
      <c r="J25" s="337"/>
      <c r="K25" s="373"/>
    </row>
    <row r="26" customHeight="1" spans="1:11">
      <c r="A26" s="317" t="s">
        <v>132</v>
      </c>
      <c r="B26" s="317"/>
      <c r="C26" s="317"/>
      <c r="D26" s="317"/>
      <c r="E26" s="317"/>
      <c r="F26" s="317"/>
      <c r="G26" s="317"/>
      <c r="H26" s="317"/>
      <c r="I26" s="317"/>
      <c r="J26" s="317"/>
      <c r="K26" s="317"/>
    </row>
    <row r="27" customHeight="1" spans="1:11">
      <c r="A27" s="287" t="s">
        <v>133</v>
      </c>
      <c r="B27" s="320" t="s">
        <v>94</v>
      </c>
      <c r="C27" s="320" t="s">
        <v>95</v>
      </c>
      <c r="D27" s="320" t="s">
        <v>87</v>
      </c>
      <c r="E27" s="288" t="s">
        <v>134</v>
      </c>
      <c r="F27" s="320" t="s">
        <v>94</v>
      </c>
      <c r="G27" s="320" t="s">
        <v>95</v>
      </c>
      <c r="H27" s="320" t="s">
        <v>87</v>
      </c>
      <c r="I27" s="288" t="s">
        <v>135</v>
      </c>
      <c r="J27" s="320" t="s">
        <v>94</v>
      </c>
      <c r="K27" s="365" t="s">
        <v>95</v>
      </c>
    </row>
    <row r="28" customHeight="1" spans="1:11">
      <c r="A28" s="305" t="s">
        <v>86</v>
      </c>
      <c r="B28" s="294" t="s">
        <v>94</v>
      </c>
      <c r="C28" s="294" t="s">
        <v>95</v>
      </c>
      <c r="D28" s="294" t="s">
        <v>87</v>
      </c>
      <c r="E28" s="338" t="s">
        <v>93</v>
      </c>
      <c r="F28" s="294" t="s">
        <v>94</v>
      </c>
      <c r="G28" s="294" t="s">
        <v>95</v>
      </c>
      <c r="H28" s="294" t="s">
        <v>87</v>
      </c>
      <c r="I28" s="338" t="s">
        <v>104</v>
      </c>
      <c r="J28" s="294" t="s">
        <v>94</v>
      </c>
      <c r="K28" s="295" t="s">
        <v>95</v>
      </c>
    </row>
    <row r="29" customHeight="1" spans="1:11">
      <c r="A29" s="293" t="s">
        <v>97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74"/>
    </row>
    <row r="30" customHeight="1" spans="1:11">
      <c r="A30" s="340"/>
      <c r="B30" s="341"/>
      <c r="C30" s="341"/>
      <c r="D30" s="341"/>
      <c r="E30" s="341"/>
      <c r="F30" s="341"/>
      <c r="G30" s="341"/>
      <c r="H30" s="341"/>
      <c r="I30" s="341"/>
      <c r="J30" s="341"/>
      <c r="K30" s="375"/>
    </row>
    <row r="31" customHeight="1" spans="1:11">
      <c r="A31" s="342" t="s">
        <v>206</v>
      </c>
      <c r="B31" s="342"/>
      <c r="C31" s="342"/>
      <c r="D31" s="342"/>
      <c r="E31" s="342"/>
      <c r="F31" s="342"/>
      <c r="G31" s="342"/>
      <c r="H31" s="342"/>
      <c r="I31" s="342"/>
      <c r="J31" s="342"/>
      <c r="K31" s="342"/>
    </row>
    <row r="32" ht="17.25" customHeight="1" spans="1:11">
      <c r="A32" s="343" t="s">
        <v>207</v>
      </c>
      <c r="B32" s="344"/>
      <c r="C32" s="344"/>
      <c r="D32" s="344"/>
      <c r="E32" s="344"/>
      <c r="F32" s="344"/>
      <c r="G32" s="344"/>
      <c r="H32" s="344"/>
      <c r="I32" s="344"/>
      <c r="J32" s="344"/>
      <c r="K32" s="376"/>
    </row>
    <row r="33" ht="17.25" customHeight="1" spans="1:11">
      <c r="A33" s="345" t="s">
        <v>208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77"/>
    </row>
    <row r="34" ht="17.25" customHeight="1" spans="1:11">
      <c r="A34" s="345"/>
      <c r="B34" s="346"/>
      <c r="C34" s="346"/>
      <c r="D34" s="346"/>
      <c r="E34" s="346"/>
      <c r="F34" s="346"/>
      <c r="G34" s="346"/>
      <c r="H34" s="346"/>
      <c r="I34" s="346"/>
      <c r="J34" s="346"/>
      <c r="K34" s="377"/>
    </row>
    <row r="35" ht="17.25" customHeight="1" spans="1:11">
      <c r="A35" s="345"/>
      <c r="B35" s="346"/>
      <c r="C35" s="346"/>
      <c r="D35" s="346"/>
      <c r="E35" s="346"/>
      <c r="F35" s="346"/>
      <c r="G35" s="346"/>
      <c r="H35" s="346"/>
      <c r="I35" s="346"/>
      <c r="J35" s="346"/>
      <c r="K35" s="377"/>
    </row>
    <row r="36" ht="17.25" customHeight="1" spans="1:11">
      <c r="A36" s="345"/>
      <c r="B36" s="346"/>
      <c r="C36" s="346"/>
      <c r="D36" s="346"/>
      <c r="E36" s="346"/>
      <c r="F36" s="346"/>
      <c r="G36" s="346"/>
      <c r="H36" s="346"/>
      <c r="I36" s="346"/>
      <c r="J36" s="346"/>
      <c r="K36" s="377"/>
    </row>
    <row r="37" ht="17.25" customHeight="1" spans="1:11">
      <c r="A37" s="345"/>
      <c r="B37" s="346"/>
      <c r="C37" s="346"/>
      <c r="D37" s="346"/>
      <c r="E37" s="346"/>
      <c r="F37" s="346"/>
      <c r="G37" s="346"/>
      <c r="H37" s="346"/>
      <c r="I37" s="346"/>
      <c r="J37" s="346"/>
      <c r="K37" s="377"/>
    </row>
    <row r="38" ht="17.25" customHeight="1" spans="1:11">
      <c r="A38" s="345"/>
      <c r="B38" s="346"/>
      <c r="C38" s="346"/>
      <c r="D38" s="346"/>
      <c r="E38" s="346"/>
      <c r="F38" s="346"/>
      <c r="G38" s="346"/>
      <c r="H38" s="346"/>
      <c r="I38" s="346"/>
      <c r="J38" s="346"/>
      <c r="K38" s="377"/>
    </row>
    <row r="39" ht="17.25" customHeight="1" spans="1:11">
      <c r="A39" s="345"/>
      <c r="B39" s="346"/>
      <c r="C39" s="346"/>
      <c r="D39" s="346"/>
      <c r="E39" s="346"/>
      <c r="F39" s="346"/>
      <c r="G39" s="346"/>
      <c r="H39" s="346"/>
      <c r="I39" s="346"/>
      <c r="J39" s="346"/>
      <c r="K39" s="377"/>
    </row>
    <row r="40" ht="17.25" customHeight="1" spans="1:11">
      <c r="A40" s="345"/>
      <c r="B40" s="346"/>
      <c r="C40" s="346"/>
      <c r="D40" s="346"/>
      <c r="E40" s="346"/>
      <c r="F40" s="346"/>
      <c r="G40" s="346"/>
      <c r="H40" s="346"/>
      <c r="I40" s="346"/>
      <c r="J40" s="346"/>
      <c r="K40" s="377"/>
    </row>
    <row r="41" ht="17.25" customHeight="1" spans="1:11">
      <c r="A41" s="345"/>
      <c r="B41" s="346"/>
      <c r="C41" s="346"/>
      <c r="D41" s="346"/>
      <c r="E41" s="346"/>
      <c r="F41" s="346"/>
      <c r="G41" s="346"/>
      <c r="H41" s="346"/>
      <c r="I41" s="346"/>
      <c r="J41" s="346"/>
      <c r="K41" s="377"/>
    </row>
    <row r="42" ht="17.25" customHeight="1" spans="1:11">
      <c r="A42" s="345"/>
      <c r="B42" s="346"/>
      <c r="C42" s="346"/>
      <c r="D42" s="346"/>
      <c r="E42" s="346"/>
      <c r="F42" s="346"/>
      <c r="G42" s="346"/>
      <c r="H42" s="346"/>
      <c r="I42" s="346"/>
      <c r="J42" s="346"/>
      <c r="K42" s="377"/>
    </row>
    <row r="43" ht="17.25" customHeight="1" spans="1:11">
      <c r="A43" s="340" t="s">
        <v>131</v>
      </c>
      <c r="B43" s="341"/>
      <c r="C43" s="341"/>
      <c r="D43" s="341"/>
      <c r="E43" s="341"/>
      <c r="F43" s="341"/>
      <c r="G43" s="341"/>
      <c r="H43" s="341"/>
      <c r="I43" s="341"/>
      <c r="J43" s="341"/>
      <c r="K43" s="375"/>
    </row>
    <row r="44" customHeight="1" spans="1:11">
      <c r="A44" s="342" t="s">
        <v>209</v>
      </c>
      <c r="B44" s="342"/>
      <c r="C44" s="342"/>
      <c r="D44" s="342"/>
      <c r="E44" s="342"/>
      <c r="F44" s="342"/>
      <c r="G44" s="342"/>
      <c r="H44" s="342"/>
      <c r="I44" s="342"/>
      <c r="J44" s="342"/>
      <c r="K44" s="342"/>
    </row>
    <row r="45" ht="18" customHeight="1" spans="1:11">
      <c r="A45" s="347" t="s">
        <v>191</v>
      </c>
      <c r="B45" s="348"/>
      <c r="C45" s="348"/>
      <c r="D45" s="348"/>
      <c r="E45" s="348"/>
      <c r="F45" s="348"/>
      <c r="G45" s="348"/>
      <c r="H45" s="348"/>
      <c r="I45" s="348"/>
      <c r="J45" s="348"/>
      <c r="K45" s="378"/>
    </row>
    <row r="46" ht="18" customHeight="1" spans="1:11">
      <c r="A46" s="347"/>
      <c r="B46" s="348"/>
      <c r="C46" s="348"/>
      <c r="D46" s="348"/>
      <c r="E46" s="348"/>
      <c r="F46" s="348"/>
      <c r="G46" s="348"/>
      <c r="H46" s="348"/>
      <c r="I46" s="348"/>
      <c r="J46" s="348"/>
      <c r="K46" s="378"/>
    </row>
    <row r="47" ht="18" customHeight="1" spans="1:11">
      <c r="A47" s="336"/>
      <c r="B47" s="337"/>
      <c r="C47" s="337"/>
      <c r="D47" s="337"/>
      <c r="E47" s="337"/>
      <c r="F47" s="337"/>
      <c r="G47" s="337"/>
      <c r="H47" s="337"/>
      <c r="I47" s="337"/>
      <c r="J47" s="337"/>
      <c r="K47" s="373"/>
    </row>
    <row r="48" ht="21" customHeight="1" spans="1:11">
      <c r="A48" s="349" t="s">
        <v>137</v>
      </c>
      <c r="B48" s="350" t="s">
        <v>138</v>
      </c>
      <c r="C48" s="350"/>
      <c r="D48" s="351" t="s">
        <v>139</v>
      </c>
      <c r="E48" s="352"/>
      <c r="F48" s="351" t="s">
        <v>141</v>
      </c>
      <c r="G48" s="353">
        <v>1.13</v>
      </c>
      <c r="H48" s="354" t="s">
        <v>142</v>
      </c>
      <c r="I48" s="354"/>
      <c r="J48" s="350"/>
      <c r="K48" s="379"/>
    </row>
    <row r="49" customHeight="1" spans="1:11">
      <c r="A49" s="355" t="s">
        <v>144</v>
      </c>
      <c r="B49" s="356"/>
      <c r="C49" s="356"/>
      <c r="D49" s="356"/>
      <c r="E49" s="356"/>
      <c r="F49" s="356"/>
      <c r="G49" s="356"/>
      <c r="H49" s="356"/>
      <c r="I49" s="356"/>
      <c r="J49" s="356"/>
      <c r="K49" s="380"/>
    </row>
    <row r="50" customHeight="1" spans="1:11">
      <c r="A50" s="357"/>
      <c r="B50" s="358"/>
      <c r="C50" s="358"/>
      <c r="D50" s="358"/>
      <c r="E50" s="358"/>
      <c r="F50" s="358"/>
      <c r="G50" s="358"/>
      <c r="H50" s="358"/>
      <c r="I50" s="358"/>
      <c r="J50" s="358"/>
      <c r="K50" s="381"/>
    </row>
    <row r="51" customHeight="1" spans="1:11">
      <c r="A51" s="359"/>
      <c r="B51" s="360"/>
      <c r="C51" s="360"/>
      <c r="D51" s="360"/>
      <c r="E51" s="360"/>
      <c r="F51" s="360"/>
      <c r="G51" s="360"/>
      <c r="H51" s="360"/>
      <c r="I51" s="360"/>
      <c r="J51" s="360"/>
      <c r="K51" s="382"/>
    </row>
    <row r="52" ht="21" customHeight="1" spans="1:11">
      <c r="A52" s="349" t="s">
        <v>137</v>
      </c>
      <c r="B52" s="350" t="s">
        <v>138</v>
      </c>
      <c r="C52" s="350"/>
      <c r="D52" s="351" t="s">
        <v>139</v>
      </c>
      <c r="E52" s="351"/>
      <c r="F52" s="351" t="s">
        <v>141</v>
      </c>
      <c r="G52" s="351"/>
      <c r="H52" s="354" t="s">
        <v>142</v>
      </c>
      <c r="I52" s="354"/>
      <c r="J52" s="383"/>
      <c r="K52" s="38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workbookViewId="0">
      <selection activeCell="B2" sqref="B2:C2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54" t="s">
        <v>146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</row>
    <row r="2" s="119" customFormat="1" ht="16" customHeight="1" spans="1:16">
      <c r="A2" s="125" t="s">
        <v>62</v>
      </c>
      <c r="B2" s="126" t="s">
        <v>63</v>
      </c>
      <c r="C2" s="126"/>
      <c r="D2" s="127" t="s">
        <v>68</v>
      </c>
      <c r="E2" s="126" t="s">
        <v>69</v>
      </c>
      <c r="F2" s="126"/>
      <c r="G2" s="126"/>
      <c r="H2" s="126"/>
      <c r="I2" s="266"/>
      <c r="J2" s="267" t="s">
        <v>57</v>
      </c>
      <c r="K2" s="268" t="s">
        <v>58</v>
      </c>
      <c r="L2" s="268"/>
      <c r="M2" s="268"/>
      <c r="N2" s="268"/>
      <c r="O2" s="268"/>
      <c r="P2" s="269"/>
    </row>
    <row r="3" s="119" customFormat="1" ht="16" customHeight="1" spans="1:16">
      <c r="A3" s="128" t="s">
        <v>147</v>
      </c>
      <c r="B3" s="129" t="s">
        <v>148</v>
      </c>
      <c r="C3" s="129"/>
      <c r="D3" s="129"/>
      <c r="E3" s="129"/>
      <c r="F3" s="129"/>
      <c r="G3" s="129"/>
      <c r="H3" s="129"/>
      <c r="I3" s="145"/>
      <c r="J3" s="159" t="s">
        <v>149</v>
      </c>
      <c r="K3" s="159"/>
      <c r="L3" s="159"/>
      <c r="M3" s="159"/>
      <c r="N3" s="159"/>
      <c r="O3" s="159"/>
      <c r="P3" s="270"/>
    </row>
    <row r="4" s="119" customFormat="1" ht="16" customHeight="1" spans="1:16">
      <c r="A4" s="128"/>
      <c r="B4" s="130" t="s">
        <v>110</v>
      </c>
      <c r="C4" s="131" t="s">
        <v>111</v>
      </c>
      <c r="D4" s="131" t="s">
        <v>112</v>
      </c>
      <c r="E4" s="131" t="s">
        <v>113</v>
      </c>
      <c r="F4" s="131" t="s">
        <v>114</v>
      </c>
      <c r="G4" s="131" t="s">
        <v>115</v>
      </c>
      <c r="H4" s="131" t="s">
        <v>116</v>
      </c>
      <c r="I4" s="145"/>
      <c r="J4" s="162" t="s">
        <v>210</v>
      </c>
      <c r="K4" s="162" t="s">
        <v>211</v>
      </c>
      <c r="L4" s="162" t="s">
        <v>210</v>
      </c>
      <c r="M4" s="162" t="s">
        <v>211</v>
      </c>
      <c r="N4" s="162" t="s">
        <v>210</v>
      </c>
      <c r="O4" s="162"/>
      <c r="P4" s="271"/>
    </row>
    <row r="5" s="119" customFormat="1" ht="16" customHeight="1" spans="1:16">
      <c r="A5" s="128"/>
      <c r="B5" s="130" t="s">
        <v>150</v>
      </c>
      <c r="C5" s="131" t="s">
        <v>151</v>
      </c>
      <c r="D5" s="131" t="s">
        <v>152</v>
      </c>
      <c r="E5" s="131" t="s">
        <v>153</v>
      </c>
      <c r="F5" s="131" t="s">
        <v>154</v>
      </c>
      <c r="G5" s="131" t="s">
        <v>155</v>
      </c>
      <c r="H5" s="131" t="s">
        <v>156</v>
      </c>
      <c r="I5" s="145"/>
      <c r="J5" s="163" t="s">
        <v>212</v>
      </c>
      <c r="K5" s="164" t="s">
        <v>213</v>
      </c>
      <c r="L5" s="164" t="s">
        <v>214</v>
      </c>
      <c r="M5" s="164" t="s">
        <v>215</v>
      </c>
      <c r="N5" s="164" t="s">
        <v>216</v>
      </c>
      <c r="O5" s="164"/>
      <c r="P5" s="272"/>
    </row>
    <row r="6" s="119" customFormat="1" ht="16" customHeight="1" spans="1:16">
      <c r="A6" s="131" t="s">
        <v>158</v>
      </c>
      <c r="B6" s="132">
        <f t="shared" ref="B6:B10" si="0">C6-1</f>
        <v>71</v>
      </c>
      <c r="C6" s="132">
        <f>D6-2</f>
        <v>72</v>
      </c>
      <c r="D6" s="133">
        <v>74</v>
      </c>
      <c r="E6" s="132">
        <f>D6+2</f>
        <v>76</v>
      </c>
      <c r="F6" s="132">
        <f>E6+2</f>
        <v>78</v>
      </c>
      <c r="G6" s="132">
        <f>F6+1</f>
        <v>79</v>
      </c>
      <c r="H6" s="132">
        <f>G6+1</f>
        <v>80</v>
      </c>
      <c r="I6" s="145"/>
      <c r="J6" s="273" t="s">
        <v>179</v>
      </c>
      <c r="K6" s="273" t="s">
        <v>217</v>
      </c>
      <c r="L6" s="273" t="s">
        <v>218</v>
      </c>
      <c r="M6" s="273" t="s">
        <v>179</v>
      </c>
      <c r="N6" s="273" t="s">
        <v>179</v>
      </c>
      <c r="O6" s="273"/>
      <c r="P6" s="274"/>
    </row>
    <row r="7" s="119" customFormat="1" ht="16" customHeight="1" spans="1:16">
      <c r="A7" s="131" t="s">
        <v>162</v>
      </c>
      <c r="B7" s="132">
        <f t="shared" si="0"/>
        <v>67</v>
      </c>
      <c r="C7" s="132">
        <f>D7-2</f>
        <v>68</v>
      </c>
      <c r="D7" s="133">
        <v>70</v>
      </c>
      <c r="E7" s="132">
        <f>D7+2</f>
        <v>72</v>
      </c>
      <c r="F7" s="132">
        <f>E7+2</f>
        <v>74</v>
      </c>
      <c r="G7" s="132">
        <f>F7+1</f>
        <v>75</v>
      </c>
      <c r="H7" s="132">
        <f>G7+1</f>
        <v>76</v>
      </c>
      <c r="I7" s="145"/>
      <c r="J7" s="273" t="s">
        <v>219</v>
      </c>
      <c r="K7" s="273" t="s">
        <v>220</v>
      </c>
      <c r="L7" s="273" t="s">
        <v>221</v>
      </c>
      <c r="M7" s="273" t="s">
        <v>222</v>
      </c>
      <c r="N7" s="273" t="s">
        <v>223</v>
      </c>
      <c r="O7" s="273"/>
      <c r="P7" s="274"/>
    </row>
    <row r="8" s="119" customFormat="1" ht="16" customHeight="1" spans="1:16">
      <c r="A8" s="131" t="s">
        <v>165</v>
      </c>
      <c r="B8" s="132">
        <f>C8-4</f>
        <v>109</v>
      </c>
      <c r="C8" s="132">
        <f>D8-4</f>
        <v>113</v>
      </c>
      <c r="D8" s="134" t="s">
        <v>166</v>
      </c>
      <c r="E8" s="132">
        <f>D8+4</f>
        <v>121</v>
      </c>
      <c r="F8" s="132">
        <f>E8+4</f>
        <v>125</v>
      </c>
      <c r="G8" s="132">
        <f>F8+6</f>
        <v>131</v>
      </c>
      <c r="H8" s="132">
        <f>G8+6</f>
        <v>137</v>
      </c>
      <c r="I8" s="145"/>
      <c r="J8" s="273" t="s">
        <v>179</v>
      </c>
      <c r="K8" s="273" t="s">
        <v>224</v>
      </c>
      <c r="L8" s="273" t="s">
        <v>179</v>
      </c>
      <c r="M8" s="273" t="s">
        <v>220</v>
      </c>
      <c r="N8" s="273" t="s">
        <v>179</v>
      </c>
      <c r="O8" s="273"/>
      <c r="P8" s="274"/>
    </row>
    <row r="9" s="119" customFormat="1" ht="16" customHeight="1" spans="1:16">
      <c r="A9" s="131" t="s">
        <v>167</v>
      </c>
      <c r="B9" s="132">
        <f>C9-4</f>
        <v>116</v>
      </c>
      <c r="C9" s="132">
        <f>D9-4</f>
        <v>120</v>
      </c>
      <c r="D9" s="134" t="s">
        <v>168</v>
      </c>
      <c r="E9" s="132">
        <f>D9+4</f>
        <v>128</v>
      </c>
      <c r="F9" s="132">
        <f>E9+5</f>
        <v>133</v>
      </c>
      <c r="G9" s="132">
        <f>F9+6</f>
        <v>139</v>
      </c>
      <c r="H9" s="132">
        <f>G9+7</f>
        <v>146</v>
      </c>
      <c r="I9" s="145"/>
      <c r="J9" s="273" t="s">
        <v>179</v>
      </c>
      <c r="K9" s="273" t="s">
        <v>173</v>
      </c>
      <c r="L9" s="273" t="s">
        <v>179</v>
      </c>
      <c r="M9" s="273" t="s">
        <v>179</v>
      </c>
      <c r="N9" s="273" t="s">
        <v>179</v>
      </c>
      <c r="O9" s="273"/>
      <c r="P9" s="274"/>
    </row>
    <row r="10" s="119" customFormat="1" ht="16" customHeight="1" spans="1:16">
      <c r="A10" s="135" t="s">
        <v>170</v>
      </c>
      <c r="B10" s="136">
        <f t="shared" si="0"/>
        <v>78.5</v>
      </c>
      <c r="C10" s="136">
        <f>D10-1.5</f>
        <v>79.5</v>
      </c>
      <c r="D10" s="135">
        <v>81</v>
      </c>
      <c r="E10" s="136">
        <f>D10+1.5</f>
        <v>82.5</v>
      </c>
      <c r="F10" s="136">
        <f>E10+1.5</f>
        <v>84</v>
      </c>
      <c r="G10" s="136">
        <f>F10+1.1</f>
        <v>85.1</v>
      </c>
      <c r="H10" s="136">
        <f>G10+1.1</f>
        <v>86.2</v>
      </c>
      <c r="I10" s="145"/>
      <c r="J10" s="273" t="s">
        <v>225</v>
      </c>
      <c r="K10" s="273" t="s">
        <v>226</v>
      </c>
      <c r="L10" s="273" t="s">
        <v>185</v>
      </c>
      <c r="M10" s="273" t="s">
        <v>227</v>
      </c>
      <c r="N10" s="273" t="s">
        <v>179</v>
      </c>
      <c r="O10" s="273"/>
      <c r="P10" s="274"/>
    </row>
    <row r="11" s="119" customFormat="1" ht="16" customHeight="1" spans="1:16">
      <c r="A11" s="131" t="s">
        <v>174</v>
      </c>
      <c r="B11" s="132">
        <f>C11-0.8</f>
        <v>19.4</v>
      </c>
      <c r="C11" s="132">
        <f>D11-0.8</f>
        <v>20.2</v>
      </c>
      <c r="D11" s="133">
        <v>21</v>
      </c>
      <c r="E11" s="132">
        <f>D11+0.8</f>
        <v>21.8</v>
      </c>
      <c r="F11" s="132">
        <f>E11+0.8</f>
        <v>22.6</v>
      </c>
      <c r="G11" s="132">
        <f>F11+1.3</f>
        <v>23.9</v>
      </c>
      <c r="H11" s="132">
        <f>G11+1.3</f>
        <v>25.2</v>
      </c>
      <c r="I11" s="145"/>
      <c r="J11" s="273" t="s">
        <v>179</v>
      </c>
      <c r="K11" s="273" t="s">
        <v>228</v>
      </c>
      <c r="L11" s="273" t="s">
        <v>229</v>
      </c>
      <c r="M11" s="273" t="s">
        <v>175</v>
      </c>
      <c r="N11" s="273" t="s">
        <v>230</v>
      </c>
      <c r="O11" s="273"/>
      <c r="P11" s="274"/>
    </row>
    <row r="12" s="119" customFormat="1" ht="16" customHeight="1" spans="1:16">
      <c r="A12" s="131" t="s">
        <v>178</v>
      </c>
      <c r="B12" s="132">
        <f>C12-0.7</f>
        <v>16.6</v>
      </c>
      <c r="C12" s="132">
        <f>D12-0.7</f>
        <v>17.3</v>
      </c>
      <c r="D12" s="133">
        <v>18</v>
      </c>
      <c r="E12" s="132">
        <f>D12+0.7</f>
        <v>18.7</v>
      </c>
      <c r="F12" s="132">
        <f>E12+0.7</f>
        <v>19.4</v>
      </c>
      <c r="G12" s="132">
        <f>F12+0.9</f>
        <v>20.3</v>
      </c>
      <c r="H12" s="132">
        <f>G12+0.9</f>
        <v>21.2</v>
      </c>
      <c r="I12" s="145"/>
      <c r="J12" s="273" t="s">
        <v>231</v>
      </c>
      <c r="K12" s="273" t="s">
        <v>232</v>
      </c>
      <c r="L12" s="273" t="s">
        <v>179</v>
      </c>
      <c r="M12" s="273" t="s">
        <v>179</v>
      </c>
      <c r="N12" s="273" t="s">
        <v>179</v>
      </c>
      <c r="O12" s="273"/>
      <c r="P12" s="274"/>
    </row>
    <row r="13" s="119" customFormat="1" ht="16" customHeight="1" spans="1:16">
      <c r="A13" s="131" t="s">
        <v>182</v>
      </c>
      <c r="B13" s="132">
        <f t="shared" ref="B13:B17" si="1">C13-0.5</f>
        <v>9.5</v>
      </c>
      <c r="C13" s="132">
        <f t="shared" ref="C13:C17" si="2">D13-0.5</f>
        <v>10</v>
      </c>
      <c r="D13" s="133">
        <v>10.5</v>
      </c>
      <c r="E13" s="132">
        <f t="shared" ref="E13:E17" si="3">D13+0.5</f>
        <v>11</v>
      </c>
      <c r="F13" s="132">
        <f t="shared" ref="F13:F17" si="4">E13+0.5</f>
        <v>11.5</v>
      </c>
      <c r="G13" s="132">
        <f>F13+0.7</f>
        <v>12.2</v>
      </c>
      <c r="H13" s="132">
        <f>G13+0.7</f>
        <v>12.9</v>
      </c>
      <c r="I13" s="145"/>
      <c r="J13" s="273" t="s">
        <v>179</v>
      </c>
      <c r="K13" s="273" t="s">
        <v>233</v>
      </c>
      <c r="L13" s="273" t="s">
        <v>185</v>
      </c>
      <c r="M13" s="273" t="s">
        <v>234</v>
      </c>
      <c r="N13" s="273" t="s">
        <v>235</v>
      </c>
      <c r="O13" s="273"/>
      <c r="P13" s="274"/>
    </row>
    <row r="14" s="119" customFormat="1" ht="16" customHeight="1" spans="1:16">
      <c r="A14" s="131" t="s">
        <v>184</v>
      </c>
      <c r="B14" s="132">
        <f t="shared" si="1"/>
        <v>13.5</v>
      </c>
      <c r="C14" s="132">
        <f t="shared" si="2"/>
        <v>14</v>
      </c>
      <c r="D14" s="133">
        <v>14.5</v>
      </c>
      <c r="E14" s="132">
        <f t="shared" si="3"/>
        <v>15</v>
      </c>
      <c r="F14" s="132">
        <f t="shared" si="4"/>
        <v>15.5</v>
      </c>
      <c r="G14" s="132">
        <f>F14+0.7</f>
        <v>16.2</v>
      </c>
      <c r="H14" s="132">
        <f>G14+0.7</f>
        <v>16.9</v>
      </c>
      <c r="I14" s="145"/>
      <c r="J14" s="273" t="s">
        <v>179</v>
      </c>
      <c r="K14" s="273" t="s">
        <v>179</v>
      </c>
      <c r="L14" s="273" t="s">
        <v>179</v>
      </c>
      <c r="M14" s="273" t="s">
        <v>179</v>
      </c>
      <c r="N14" s="273" t="s">
        <v>179</v>
      </c>
      <c r="O14" s="273"/>
      <c r="P14" s="274"/>
    </row>
    <row r="15" s="119" customFormat="1" ht="16" customHeight="1" spans="1:16">
      <c r="A15" s="131" t="s">
        <v>186</v>
      </c>
      <c r="B15" s="132">
        <f t="shared" ref="B15:B19" si="5">C15</f>
        <v>7</v>
      </c>
      <c r="C15" s="132">
        <f>D15</f>
        <v>7</v>
      </c>
      <c r="D15" s="133">
        <v>7</v>
      </c>
      <c r="E15" s="132">
        <f t="shared" ref="E15:H15" si="6">D15</f>
        <v>7</v>
      </c>
      <c r="F15" s="132">
        <f t="shared" si="6"/>
        <v>7</v>
      </c>
      <c r="G15" s="132">
        <f t="shared" si="6"/>
        <v>7</v>
      </c>
      <c r="H15" s="132">
        <f t="shared" si="6"/>
        <v>7</v>
      </c>
      <c r="I15" s="145"/>
      <c r="J15" s="273" t="s">
        <v>228</v>
      </c>
      <c r="K15" s="273" t="s">
        <v>179</v>
      </c>
      <c r="L15" s="273" t="s">
        <v>179</v>
      </c>
      <c r="M15" s="273" t="s">
        <v>179</v>
      </c>
      <c r="N15" s="273" t="s">
        <v>222</v>
      </c>
      <c r="O15" s="273"/>
      <c r="P15" s="274"/>
    </row>
    <row r="16" s="119" customFormat="1" ht="16" customHeight="1" spans="1:16">
      <c r="A16" s="131" t="s">
        <v>187</v>
      </c>
      <c r="B16" s="132">
        <f>C16-1</f>
        <v>52</v>
      </c>
      <c r="C16" s="132">
        <f t="shared" ref="C16:C19" si="7">D16-1</f>
        <v>53</v>
      </c>
      <c r="D16" s="137">
        <v>54</v>
      </c>
      <c r="E16" s="132">
        <f>D16+1</f>
        <v>55</v>
      </c>
      <c r="F16" s="132">
        <f>E16+1</f>
        <v>56</v>
      </c>
      <c r="G16" s="132">
        <f>F16+1.5</f>
        <v>57.5</v>
      </c>
      <c r="H16" s="132">
        <f>G16+1.5</f>
        <v>59</v>
      </c>
      <c r="I16" s="145"/>
      <c r="J16" s="273" t="s">
        <v>236</v>
      </c>
      <c r="K16" s="273" t="s">
        <v>179</v>
      </c>
      <c r="L16" s="273" t="s">
        <v>222</v>
      </c>
      <c r="M16" s="273" t="s">
        <v>179</v>
      </c>
      <c r="N16" s="273" t="s">
        <v>179</v>
      </c>
      <c r="O16" s="273"/>
      <c r="P16" s="274"/>
    </row>
    <row r="17" s="119" customFormat="1" ht="16" customHeight="1" spans="1:16">
      <c r="A17" s="131" t="s">
        <v>188</v>
      </c>
      <c r="B17" s="132">
        <f t="shared" si="1"/>
        <v>35</v>
      </c>
      <c r="C17" s="132">
        <f t="shared" si="2"/>
        <v>35.5</v>
      </c>
      <c r="D17" s="133">
        <v>36</v>
      </c>
      <c r="E17" s="132">
        <f t="shared" si="3"/>
        <v>36.5</v>
      </c>
      <c r="F17" s="132">
        <f t="shared" si="4"/>
        <v>37</v>
      </c>
      <c r="G17" s="138">
        <f>F17+0.75</f>
        <v>37.75</v>
      </c>
      <c r="H17" s="138">
        <f>G17</f>
        <v>37.75</v>
      </c>
      <c r="I17" s="145"/>
      <c r="J17" s="273" t="s">
        <v>179</v>
      </c>
      <c r="K17" s="273" t="s">
        <v>179</v>
      </c>
      <c r="L17" s="273" t="s">
        <v>179</v>
      </c>
      <c r="M17" s="273" t="s">
        <v>179</v>
      </c>
      <c r="N17" s="273" t="s">
        <v>179</v>
      </c>
      <c r="O17" s="273"/>
      <c r="P17" s="274"/>
    </row>
    <row r="18" s="119" customFormat="1" ht="16" customHeight="1" spans="1:16">
      <c r="A18" s="131" t="s">
        <v>189</v>
      </c>
      <c r="B18" s="132">
        <f t="shared" si="5"/>
        <v>26</v>
      </c>
      <c r="C18" s="132">
        <f t="shared" si="7"/>
        <v>26</v>
      </c>
      <c r="D18" s="133">
        <v>27</v>
      </c>
      <c r="E18" s="132">
        <f>D18</f>
        <v>27</v>
      </c>
      <c r="F18" s="132">
        <f>D18+1.5</f>
        <v>28.5</v>
      </c>
      <c r="G18" s="132">
        <f>D18+1.5</f>
        <v>28.5</v>
      </c>
      <c r="H18" s="132">
        <f>F18</f>
        <v>28.5</v>
      </c>
      <c r="I18" s="145"/>
      <c r="J18" s="273" t="s">
        <v>219</v>
      </c>
      <c r="K18" s="273" t="s">
        <v>220</v>
      </c>
      <c r="L18" s="273" t="s">
        <v>221</v>
      </c>
      <c r="M18" s="273" t="s">
        <v>222</v>
      </c>
      <c r="N18" s="273" t="s">
        <v>223</v>
      </c>
      <c r="O18" s="273"/>
      <c r="P18" s="274"/>
    </row>
    <row r="19" s="119" customFormat="1" ht="16" customHeight="1" spans="1:16">
      <c r="A19" s="135" t="s">
        <v>190</v>
      </c>
      <c r="B19" s="132">
        <f t="shared" si="5"/>
        <v>14.5</v>
      </c>
      <c r="C19" s="132">
        <f t="shared" si="7"/>
        <v>14.5</v>
      </c>
      <c r="D19" s="133">
        <v>15.5</v>
      </c>
      <c r="E19" s="132">
        <f t="shared" ref="E19:H19" si="8">D19</f>
        <v>15.5</v>
      </c>
      <c r="F19" s="132">
        <f>E19+1.5</f>
        <v>17</v>
      </c>
      <c r="G19" s="132">
        <f t="shared" si="8"/>
        <v>17</v>
      </c>
      <c r="H19" s="132">
        <f t="shared" si="8"/>
        <v>17</v>
      </c>
      <c r="I19" s="145"/>
      <c r="J19" s="273" t="s">
        <v>179</v>
      </c>
      <c r="K19" s="273" t="s">
        <v>179</v>
      </c>
      <c r="L19" s="273" t="s">
        <v>179</v>
      </c>
      <c r="M19" s="273" t="s">
        <v>179</v>
      </c>
      <c r="N19" s="273" t="s">
        <v>179</v>
      </c>
      <c r="O19" s="273"/>
      <c r="P19" s="274"/>
    </row>
    <row r="20" s="119" customFormat="1" ht="16" customHeight="1" spans="1:16">
      <c r="A20" s="139"/>
      <c r="B20" s="140"/>
      <c r="C20" s="140"/>
      <c r="D20" s="141"/>
      <c r="E20" s="140"/>
      <c r="F20" s="140"/>
      <c r="G20" s="140"/>
      <c r="H20" s="140"/>
      <c r="I20" s="145"/>
      <c r="J20" s="273"/>
      <c r="K20" s="273"/>
      <c r="L20" s="273"/>
      <c r="M20" s="273"/>
      <c r="N20" s="273"/>
      <c r="O20" s="273"/>
      <c r="P20" s="275"/>
    </row>
    <row r="21" s="119" customFormat="1" ht="16" customHeight="1" spans="1:16">
      <c r="A21" s="142"/>
      <c r="B21" s="140"/>
      <c r="C21" s="140"/>
      <c r="D21" s="141"/>
      <c r="E21" s="140"/>
      <c r="F21" s="140"/>
      <c r="G21" s="140"/>
      <c r="H21" s="140"/>
      <c r="I21" s="145"/>
      <c r="J21" s="273"/>
      <c r="K21" s="273"/>
      <c r="L21" s="273"/>
      <c r="M21" s="273"/>
      <c r="N21" s="273"/>
      <c r="O21" s="273"/>
      <c r="P21" s="275"/>
    </row>
    <row r="22" s="119" customFormat="1" ht="16" customHeight="1" spans="1:16">
      <c r="A22" s="256"/>
      <c r="B22" s="257"/>
      <c r="C22" s="257"/>
      <c r="D22" s="257"/>
      <c r="E22" s="257"/>
      <c r="F22" s="257"/>
      <c r="G22" s="257"/>
      <c r="H22" s="257"/>
      <c r="I22" s="145"/>
      <c r="J22" s="276"/>
      <c r="K22" s="277"/>
      <c r="L22" s="277"/>
      <c r="M22" s="277"/>
      <c r="N22" s="277"/>
      <c r="O22" s="277"/>
      <c r="P22" s="278"/>
    </row>
    <row r="23" s="119" customFormat="1" ht="16" customHeight="1" spans="1:16">
      <c r="A23" s="256"/>
      <c r="B23" s="258"/>
      <c r="C23" s="258"/>
      <c r="D23" s="259"/>
      <c r="E23" s="258"/>
      <c r="F23" s="258"/>
      <c r="G23" s="258"/>
      <c r="H23" s="258"/>
      <c r="I23" s="145"/>
      <c r="J23" s="276"/>
      <c r="K23" s="277"/>
      <c r="L23" s="277"/>
      <c r="M23" s="277"/>
      <c r="N23" s="277"/>
      <c r="O23" s="277"/>
      <c r="P23" s="278"/>
    </row>
    <row r="24" s="119" customFormat="1" ht="16" customHeight="1" spans="1:16">
      <c r="A24" s="260"/>
      <c r="B24" s="261"/>
      <c r="C24" s="261"/>
      <c r="D24" s="262"/>
      <c r="E24" s="261"/>
      <c r="F24" s="261"/>
      <c r="G24" s="261"/>
      <c r="H24" s="261"/>
      <c r="I24" s="145"/>
      <c r="J24" s="276"/>
      <c r="K24" s="277"/>
      <c r="L24" s="277"/>
      <c r="M24" s="277"/>
      <c r="N24" s="277"/>
      <c r="O24" s="277"/>
      <c r="P24" s="278"/>
    </row>
    <row r="25" s="119" customFormat="1" ht="16" customHeight="1" spans="1:16">
      <c r="A25" s="263"/>
      <c r="B25" s="264"/>
      <c r="C25" s="264"/>
      <c r="D25" s="264"/>
      <c r="E25" s="264"/>
      <c r="F25" s="264"/>
      <c r="G25" s="264"/>
      <c r="H25" s="265"/>
      <c r="I25" s="145"/>
      <c r="J25" s="276"/>
      <c r="K25" s="277"/>
      <c r="L25" s="277"/>
      <c r="M25" s="277"/>
      <c r="N25" s="277"/>
      <c r="O25" s="277"/>
      <c r="P25" s="278"/>
    </row>
    <row r="26" s="119" customFormat="1" ht="16" customHeight="1" spans="1:16">
      <c r="A26" s="263"/>
      <c r="B26" s="264"/>
      <c r="C26" s="264"/>
      <c r="D26" s="264"/>
      <c r="E26" s="264"/>
      <c r="F26" s="264"/>
      <c r="G26" s="264"/>
      <c r="H26" s="265"/>
      <c r="I26" s="145"/>
      <c r="J26" s="276"/>
      <c r="K26" s="277"/>
      <c r="L26" s="277"/>
      <c r="M26" s="277"/>
      <c r="N26" s="277"/>
      <c r="O26" s="277"/>
      <c r="P26" s="278"/>
    </row>
    <row r="27" s="119" customFormat="1" ht="16" customHeight="1" spans="1:16">
      <c r="A27" s="263"/>
      <c r="B27" s="264"/>
      <c r="C27" s="264"/>
      <c r="D27" s="264"/>
      <c r="E27" s="264"/>
      <c r="F27" s="264"/>
      <c r="G27" s="264"/>
      <c r="H27" s="265"/>
      <c r="I27" s="279"/>
      <c r="J27" s="276"/>
      <c r="K27" s="277"/>
      <c r="L27" s="277"/>
      <c r="M27" s="277"/>
      <c r="N27" s="277"/>
      <c r="O27" s="277"/>
      <c r="P27" s="278"/>
    </row>
    <row r="28" s="119" customFormat="1" ht="14.25" spans="1:16">
      <c r="A28" s="151" t="s">
        <v>191</v>
      </c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</row>
    <row r="29" s="119" customFormat="1" ht="14.25" spans="1:16">
      <c r="A29" s="119" t="s">
        <v>192</v>
      </c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</row>
    <row r="30" s="119" customFormat="1" ht="14.25" spans="1:15">
      <c r="A30" s="153"/>
      <c r="B30" s="153"/>
      <c r="C30" s="153"/>
      <c r="D30" s="153"/>
      <c r="E30" s="153"/>
      <c r="F30" s="153"/>
      <c r="G30" s="153"/>
      <c r="H30" s="153"/>
      <c r="I30" s="153"/>
      <c r="J30" s="151" t="s">
        <v>237</v>
      </c>
      <c r="K30" s="280"/>
      <c r="L30" s="280"/>
      <c r="M30" s="151" t="s">
        <v>238</v>
      </c>
      <c r="N30" s="151"/>
      <c r="O30" s="151" t="s">
        <v>195</v>
      </c>
    </row>
  </sheetData>
  <mergeCells count="15">
    <mergeCell ref="A1:P1"/>
    <mergeCell ref="B2:C2"/>
    <mergeCell ref="E2:H2"/>
    <mergeCell ref="K2:P2"/>
    <mergeCell ref="B3:H3"/>
    <mergeCell ref="J3:P3"/>
    <mergeCell ref="J23:P23"/>
    <mergeCell ref="J24:P24"/>
    <mergeCell ref="A25:H25"/>
    <mergeCell ref="J25:P25"/>
    <mergeCell ref="A26:H26"/>
    <mergeCell ref="J26:P26"/>
    <mergeCell ref="A27:H27"/>
    <mergeCell ref="J27:P27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B2" sqref="B2:C2"/>
    </sheetView>
  </sheetViews>
  <sheetFormatPr defaultColWidth="9" defaultRowHeight="26.1" customHeight="1"/>
  <cols>
    <col min="1" max="1" width="17.125" style="119" customWidth="1"/>
    <col min="2" max="3" width="9.375" style="119" customWidth="1"/>
    <col min="4" max="4" width="9.375" style="120" customWidth="1"/>
    <col min="5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1" customWidth="1"/>
    <col min="12" max="12" width="20" style="121" customWidth="1"/>
    <col min="13" max="13" width="17.9666666666667" style="121" customWidth="1"/>
    <col min="14" max="14" width="15.775" style="121" customWidth="1"/>
    <col min="15" max="15" width="16.4" style="121" customWidth="1"/>
    <col min="16" max="16" width="16.0916666666667" style="121" customWidth="1"/>
    <col min="17" max="17" width="16.375" style="121" customWidth="1"/>
    <col min="18" max="16384" width="9" style="119"/>
  </cols>
  <sheetData>
    <row r="1" s="119" customFormat="1" ht="30" customHeight="1" spans="1:17">
      <c r="A1" s="122" t="s">
        <v>146</v>
      </c>
      <c r="B1" s="123"/>
      <c r="C1" s="123"/>
      <c r="D1" s="124"/>
      <c r="E1" s="123"/>
      <c r="F1" s="123"/>
      <c r="G1" s="123"/>
      <c r="H1" s="123"/>
      <c r="I1" s="123"/>
      <c r="J1" s="123"/>
      <c r="K1" s="154"/>
      <c r="L1" s="154"/>
      <c r="M1" s="154"/>
      <c r="N1" s="154"/>
      <c r="O1" s="154"/>
      <c r="P1" s="154"/>
      <c r="Q1" s="154"/>
    </row>
    <row r="2" s="119" customFormat="1" ht="29.1" customHeight="1" spans="1:17">
      <c r="A2" s="125" t="s">
        <v>62</v>
      </c>
      <c r="B2" s="126" t="s">
        <v>63</v>
      </c>
      <c r="C2" s="126"/>
      <c r="D2" s="127" t="s">
        <v>68</v>
      </c>
      <c r="E2" s="126" t="s">
        <v>69</v>
      </c>
      <c r="F2" s="126"/>
      <c r="G2" s="126"/>
      <c r="H2" s="126"/>
      <c r="I2" s="155"/>
      <c r="J2" s="156" t="s">
        <v>57</v>
      </c>
      <c r="K2" s="157" t="s">
        <v>239</v>
      </c>
      <c r="L2" s="157"/>
      <c r="M2" s="157"/>
      <c r="N2" s="157"/>
      <c r="O2" s="158"/>
      <c r="P2" s="158"/>
      <c r="Q2" s="176"/>
    </row>
    <row r="3" s="119" customFormat="1" ht="29.1" customHeight="1" spans="1:17">
      <c r="A3" s="128" t="s">
        <v>147</v>
      </c>
      <c r="B3" s="129" t="s">
        <v>148</v>
      </c>
      <c r="C3" s="129"/>
      <c r="D3" s="129"/>
      <c r="E3" s="129"/>
      <c r="F3" s="129"/>
      <c r="G3" s="129"/>
      <c r="H3" s="129"/>
      <c r="I3" s="150"/>
      <c r="J3" s="159" t="s">
        <v>149</v>
      </c>
      <c r="K3" s="160"/>
      <c r="L3" s="160"/>
      <c r="M3" s="160"/>
      <c r="N3" s="160"/>
      <c r="O3" s="161"/>
      <c r="P3" s="161"/>
      <c r="Q3" s="177"/>
    </row>
    <row r="4" s="119" customFormat="1" ht="29.1" customHeight="1" spans="1:17">
      <c r="A4" s="128"/>
      <c r="B4" s="130" t="s">
        <v>110</v>
      </c>
      <c r="C4" s="131" t="s">
        <v>111</v>
      </c>
      <c r="D4" s="131" t="s">
        <v>112</v>
      </c>
      <c r="E4" s="131" t="s">
        <v>113</v>
      </c>
      <c r="F4" s="131" t="s">
        <v>114</v>
      </c>
      <c r="G4" s="131" t="s">
        <v>115</v>
      </c>
      <c r="H4" s="131" t="s">
        <v>116</v>
      </c>
      <c r="I4" s="150"/>
      <c r="J4" s="162"/>
      <c r="K4" s="163" t="s">
        <v>110</v>
      </c>
      <c r="L4" s="164" t="s">
        <v>111</v>
      </c>
      <c r="M4" s="165" t="s">
        <v>112</v>
      </c>
      <c r="N4" s="164" t="s">
        <v>113</v>
      </c>
      <c r="O4" s="164" t="s">
        <v>114</v>
      </c>
      <c r="P4" s="164" t="s">
        <v>115</v>
      </c>
      <c r="Q4" s="164" t="s">
        <v>116</v>
      </c>
    </row>
    <row r="5" s="119" customFormat="1" ht="29.1" customHeight="1" spans="1:17">
      <c r="A5" s="128"/>
      <c r="B5" s="130" t="s">
        <v>150</v>
      </c>
      <c r="C5" s="131" t="s">
        <v>151</v>
      </c>
      <c r="D5" s="131" t="s">
        <v>152</v>
      </c>
      <c r="E5" s="131" t="s">
        <v>153</v>
      </c>
      <c r="F5" s="131" t="s">
        <v>154</v>
      </c>
      <c r="G5" s="131" t="s">
        <v>155</v>
      </c>
      <c r="H5" s="131" t="s">
        <v>156</v>
      </c>
      <c r="I5" s="150"/>
      <c r="J5" s="162"/>
      <c r="K5" s="166" t="s">
        <v>240</v>
      </c>
      <c r="L5" s="167" t="s">
        <v>241</v>
      </c>
      <c r="M5" s="168" t="s">
        <v>242</v>
      </c>
      <c r="N5" s="167" t="s">
        <v>243</v>
      </c>
      <c r="O5" s="167" t="s">
        <v>244</v>
      </c>
      <c r="P5" s="167" t="s">
        <v>245</v>
      </c>
      <c r="Q5" s="167" t="s">
        <v>246</v>
      </c>
    </row>
    <row r="6" s="119" customFormat="1" ht="29.1" customHeight="1" spans="1:17">
      <c r="A6" s="131" t="s">
        <v>158</v>
      </c>
      <c r="B6" s="132">
        <f t="shared" ref="B6:B10" si="0">C6-1</f>
        <v>71</v>
      </c>
      <c r="C6" s="132">
        <f>D6-2</f>
        <v>72</v>
      </c>
      <c r="D6" s="133">
        <v>74</v>
      </c>
      <c r="E6" s="132">
        <f>D6+2</f>
        <v>76</v>
      </c>
      <c r="F6" s="132">
        <f>E6+2</f>
        <v>78</v>
      </c>
      <c r="G6" s="132">
        <f>F6+1</f>
        <v>79</v>
      </c>
      <c r="H6" s="132">
        <f>G6+1</f>
        <v>80</v>
      </c>
      <c r="I6" s="150"/>
      <c r="J6" s="169" t="s">
        <v>158</v>
      </c>
      <c r="K6" s="170"/>
      <c r="L6" s="171" t="s">
        <v>247</v>
      </c>
      <c r="M6" s="170" t="s">
        <v>248</v>
      </c>
      <c r="N6" s="171" t="s">
        <v>249</v>
      </c>
      <c r="O6" s="170" t="s">
        <v>248</v>
      </c>
      <c r="P6" s="171" t="s">
        <v>249</v>
      </c>
      <c r="Q6" s="167"/>
    </row>
    <row r="7" s="119" customFormat="1" ht="29.1" customHeight="1" spans="1:17">
      <c r="A7" s="131" t="s">
        <v>162</v>
      </c>
      <c r="B7" s="132">
        <f t="shared" si="0"/>
        <v>67</v>
      </c>
      <c r="C7" s="132">
        <f>D7-2</f>
        <v>68</v>
      </c>
      <c r="D7" s="133">
        <v>70</v>
      </c>
      <c r="E7" s="132">
        <f>D7+2</f>
        <v>72</v>
      </c>
      <c r="F7" s="132">
        <f>E7+2</f>
        <v>74</v>
      </c>
      <c r="G7" s="132">
        <f>F7+1</f>
        <v>75</v>
      </c>
      <c r="H7" s="132">
        <f>G7+1</f>
        <v>76</v>
      </c>
      <c r="I7" s="150"/>
      <c r="J7" s="164" t="s">
        <v>162</v>
      </c>
      <c r="K7" s="170"/>
      <c r="L7" s="172" t="s">
        <v>247</v>
      </c>
      <c r="M7" s="172" t="s">
        <v>247</v>
      </c>
      <c r="N7" s="172" t="s">
        <v>247</v>
      </c>
      <c r="O7" s="172" t="s">
        <v>250</v>
      </c>
      <c r="P7" s="173" t="s">
        <v>249</v>
      </c>
      <c r="Q7" s="167"/>
    </row>
    <row r="8" s="119" customFormat="1" ht="29.1" customHeight="1" spans="1:17">
      <c r="A8" s="131" t="s">
        <v>165</v>
      </c>
      <c r="B8" s="132">
        <f>C8-4</f>
        <v>109</v>
      </c>
      <c r="C8" s="132">
        <f>D8-4</f>
        <v>113</v>
      </c>
      <c r="D8" s="134" t="s">
        <v>166</v>
      </c>
      <c r="E8" s="132">
        <f>D8+4</f>
        <v>121</v>
      </c>
      <c r="F8" s="132">
        <f>E8+4</f>
        <v>125</v>
      </c>
      <c r="G8" s="132">
        <f>F8+6</f>
        <v>131</v>
      </c>
      <c r="H8" s="132">
        <f>G8+6</f>
        <v>137</v>
      </c>
      <c r="I8" s="150"/>
      <c r="J8" s="164" t="s">
        <v>165</v>
      </c>
      <c r="K8" s="172"/>
      <c r="L8" s="170" t="s">
        <v>248</v>
      </c>
      <c r="M8" s="172" t="s">
        <v>251</v>
      </c>
      <c r="N8" s="170" t="s">
        <v>248</v>
      </c>
      <c r="O8" s="172" t="s">
        <v>251</v>
      </c>
      <c r="P8" s="170" t="s">
        <v>248</v>
      </c>
      <c r="Q8" s="167"/>
    </row>
    <row r="9" s="119" customFormat="1" ht="29.1" customHeight="1" spans="1:17">
      <c r="A9" s="131" t="s">
        <v>167</v>
      </c>
      <c r="B9" s="132">
        <f>C9-4</f>
        <v>116</v>
      </c>
      <c r="C9" s="132">
        <f>D9-4</f>
        <v>120</v>
      </c>
      <c r="D9" s="134" t="s">
        <v>168</v>
      </c>
      <c r="E9" s="132">
        <f>D9+4</f>
        <v>128</v>
      </c>
      <c r="F9" s="132">
        <f>E9+5</f>
        <v>133</v>
      </c>
      <c r="G9" s="132">
        <f>F9+6</f>
        <v>139</v>
      </c>
      <c r="H9" s="132">
        <f>G9+7</f>
        <v>146</v>
      </c>
      <c r="I9" s="150"/>
      <c r="J9" s="164" t="s">
        <v>252</v>
      </c>
      <c r="K9" s="170"/>
      <c r="L9" s="170" t="s">
        <v>248</v>
      </c>
      <c r="M9" s="170" t="s">
        <v>253</v>
      </c>
      <c r="N9" s="172" t="s">
        <v>247</v>
      </c>
      <c r="O9" s="170" t="s">
        <v>253</v>
      </c>
      <c r="P9" s="172" t="s">
        <v>247</v>
      </c>
      <c r="Q9" s="167"/>
    </row>
    <row r="10" s="119" customFormat="1" ht="29.1" customHeight="1" spans="1:17">
      <c r="A10" s="135" t="s">
        <v>170</v>
      </c>
      <c r="B10" s="136">
        <f t="shared" si="0"/>
        <v>78.5</v>
      </c>
      <c r="C10" s="136">
        <f>D10-1.5</f>
        <v>79.5</v>
      </c>
      <c r="D10" s="135">
        <v>81</v>
      </c>
      <c r="E10" s="136">
        <f>D10+1.5</f>
        <v>82.5</v>
      </c>
      <c r="F10" s="136">
        <f>E10+1.5</f>
        <v>84</v>
      </c>
      <c r="G10" s="136">
        <f>F10+1.1</f>
        <v>85.1</v>
      </c>
      <c r="H10" s="136">
        <f>G10+1.1</f>
        <v>86.2</v>
      </c>
      <c r="I10" s="150"/>
      <c r="J10" s="164" t="s">
        <v>167</v>
      </c>
      <c r="K10" s="170"/>
      <c r="L10" s="172" t="s">
        <v>251</v>
      </c>
      <c r="M10" s="170" t="s">
        <v>248</v>
      </c>
      <c r="N10" s="172" t="s">
        <v>251</v>
      </c>
      <c r="O10" s="170" t="s">
        <v>248</v>
      </c>
      <c r="P10" s="170" t="s">
        <v>248</v>
      </c>
      <c r="Q10" s="167"/>
    </row>
    <row r="11" s="119" customFormat="1" ht="29.1" customHeight="1" spans="1:17">
      <c r="A11" s="131" t="s">
        <v>174</v>
      </c>
      <c r="B11" s="132">
        <f>C11-0.8</f>
        <v>19.4</v>
      </c>
      <c r="C11" s="132">
        <f>D11-0.8</f>
        <v>20.2</v>
      </c>
      <c r="D11" s="133">
        <v>21</v>
      </c>
      <c r="E11" s="132">
        <f>D11+0.8</f>
        <v>21.8</v>
      </c>
      <c r="F11" s="132">
        <f>E11+0.8</f>
        <v>22.6</v>
      </c>
      <c r="G11" s="132">
        <f>F11+1.3</f>
        <v>23.9</v>
      </c>
      <c r="H11" s="132">
        <f>G11+1.3</f>
        <v>25.2</v>
      </c>
      <c r="I11" s="150"/>
      <c r="J11" s="139" t="s">
        <v>254</v>
      </c>
      <c r="K11" s="170"/>
      <c r="L11" s="172" t="s">
        <v>247</v>
      </c>
      <c r="M11" s="170" t="s">
        <v>248</v>
      </c>
      <c r="N11" s="172" t="s">
        <v>247</v>
      </c>
      <c r="O11" s="170" t="s">
        <v>248</v>
      </c>
      <c r="P11" s="173" t="s">
        <v>249</v>
      </c>
      <c r="Q11" s="167"/>
    </row>
    <row r="12" s="119" customFormat="1" ht="29.1" customHeight="1" spans="1:17">
      <c r="A12" s="131" t="s">
        <v>178</v>
      </c>
      <c r="B12" s="132">
        <f>C12-0.7</f>
        <v>16.6</v>
      </c>
      <c r="C12" s="132">
        <f>D12-0.7</f>
        <v>17.3</v>
      </c>
      <c r="D12" s="133">
        <v>18</v>
      </c>
      <c r="E12" s="132">
        <f>D12+0.7</f>
        <v>18.7</v>
      </c>
      <c r="F12" s="132">
        <f>E12+0.7</f>
        <v>19.4</v>
      </c>
      <c r="G12" s="132">
        <f>F12+0.9</f>
        <v>20.3</v>
      </c>
      <c r="H12" s="132">
        <f>G12+0.9</f>
        <v>21.2</v>
      </c>
      <c r="I12" s="150"/>
      <c r="J12" s="139" t="s">
        <v>255</v>
      </c>
      <c r="K12" s="170"/>
      <c r="L12" s="172" t="s">
        <v>247</v>
      </c>
      <c r="M12" s="170" t="s">
        <v>248</v>
      </c>
      <c r="N12" s="172" t="s">
        <v>247</v>
      </c>
      <c r="O12" s="170" t="s">
        <v>248</v>
      </c>
      <c r="P12" s="173" t="s">
        <v>249</v>
      </c>
      <c r="Q12" s="167"/>
    </row>
    <row r="13" s="119" customFormat="1" ht="29.1" customHeight="1" spans="1:17">
      <c r="A13" s="131" t="s">
        <v>182</v>
      </c>
      <c r="B13" s="132">
        <f t="shared" ref="B13:B17" si="1">C13-0.5</f>
        <v>9.5</v>
      </c>
      <c r="C13" s="132">
        <f t="shared" ref="C13:C17" si="2">D13-0.5</f>
        <v>10</v>
      </c>
      <c r="D13" s="133">
        <v>10.5</v>
      </c>
      <c r="E13" s="132">
        <f t="shared" ref="E13:E17" si="3">D13+0.5</f>
        <v>11</v>
      </c>
      <c r="F13" s="132">
        <f t="shared" ref="F13:F17" si="4">E13+0.5</f>
        <v>11.5</v>
      </c>
      <c r="G13" s="132">
        <f>F13+0.7</f>
        <v>12.2</v>
      </c>
      <c r="H13" s="132">
        <f>G13+0.7</f>
        <v>12.9</v>
      </c>
      <c r="I13" s="150"/>
      <c r="J13" s="164" t="s">
        <v>174</v>
      </c>
      <c r="K13" s="170"/>
      <c r="L13" s="172" t="s">
        <v>247</v>
      </c>
      <c r="M13" s="172" t="s">
        <v>247</v>
      </c>
      <c r="N13" s="172" t="s">
        <v>247</v>
      </c>
      <c r="O13" s="172" t="s">
        <v>250</v>
      </c>
      <c r="P13" s="170" t="s">
        <v>248</v>
      </c>
      <c r="Q13" s="167"/>
    </row>
    <row r="14" s="119" customFormat="1" ht="29.1" customHeight="1" spans="1:17">
      <c r="A14" s="131" t="s">
        <v>184</v>
      </c>
      <c r="B14" s="132">
        <f t="shared" si="1"/>
        <v>13.5</v>
      </c>
      <c r="C14" s="132">
        <f t="shared" si="2"/>
        <v>14</v>
      </c>
      <c r="D14" s="133">
        <v>14.5</v>
      </c>
      <c r="E14" s="132">
        <f t="shared" si="3"/>
        <v>15</v>
      </c>
      <c r="F14" s="132">
        <f t="shared" si="4"/>
        <v>15.5</v>
      </c>
      <c r="G14" s="132">
        <f>F14+0.7</f>
        <v>16.2</v>
      </c>
      <c r="H14" s="132">
        <f>G14+0.7</f>
        <v>16.9</v>
      </c>
      <c r="I14" s="150"/>
      <c r="J14" s="164" t="s">
        <v>178</v>
      </c>
      <c r="K14" s="172"/>
      <c r="L14" s="170" t="s">
        <v>248</v>
      </c>
      <c r="M14" s="172" t="s">
        <v>247</v>
      </c>
      <c r="N14" s="170" t="s">
        <v>248</v>
      </c>
      <c r="O14" s="172" t="s">
        <v>247</v>
      </c>
      <c r="P14" s="170" t="s">
        <v>248</v>
      </c>
      <c r="Q14" s="167"/>
    </row>
    <row r="15" s="119" customFormat="1" ht="29.1" customHeight="1" spans="1:17">
      <c r="A15" s="131" t="s">
        <v>186</v>
      </c>
      <c r="B15" s="132">
        <f t="shared" ref="B15:B19" si="5">C15</f>
        <v>7</v>
      </c>
      <c r="C15" s="132">
        <f>D15</f>
        <v>7</v>
      </c>
      <c r="D15" s="133">
        <v>7</v>
      </c>
      <c r="E15" s="132">
        <f t="shared" ref="E15:H15" si="6">D15</f>
        <v>7</v>
      </c>
      <c r="F15" s="132">
        <f t="shared" si="6"/>
        <v>7</v>
      </c>
      <c r="G15" s="132">
        <f t="shared" si="6"/>
        <v>7</v>
      </c>
      <c r="H15" s="132">
        <f t="shared" si="6"/>
        <v>7</v>
      </c>
      <c r="I15" s="150"/>
      <c r="J15" s="164" t="s">
        <v>256</v>
      </c>
      <c r="K15" s="170"/>
      <c r="L15" s="170" t="s">
        <v>248</v>
      </c>
      <c r="M15" s="170" t="s">
        <v>253</v>
      </c>
      <c r="N15" s="172" t="s">
        <v>247</v>
      </c>
      <c r="O15" s="170" t="s">
        <v>253</v>
      </c>
      <c r="P15" s="172" t="s">
        <v>247</v>
      </c>
      <c r="Q15" s="167"/>
    </row>
    <row r="16" s="119" customFormat="1" ht="29.1" customHeight="1" spans="1:17">
      <c r="A16" s="131" t="s">
        <v>187</v>
      </c>
      <c r="B16" s="132">
        <f>C16-1</f>
        <v>52</v>
      </c>
      <c r="C16" s="132">
        <f t="shared" ref="C16:C19" si="7">D16-1</f>
        <v>53</v>
      </c>
      <c r="D16" s="137">
        <v>54</v>
      </c>
      <c r="E16" s="132">
        <f>D16+1</f>
        <v>55</v>
      </c>
      <c r="F16" s="132">
        <f>E16+1</f>
        <v>56</v>
      </c>
      <c r="G16" s="132">
        <f>F16+1.5</f>
        <v>57.5</v>
      </c>
      <c r="H16" s="132">
        <f>G16+1.5</f>
        <v>59</v>
      </c>
      <c r="I16" s="150"/>
      <c r="J16" s="164" t="s">
        <v>186</v>
      </c>
      <c r="K16" s="170"/>
      <c r="L16" s="172" t="s">
        <v>251</v>
      </c>
      <c r="M16" s="170" t="s">
        <v>248</v>
      </c>
      <c r="N16" s="172" t="s">
        <v>251</v>
      </c>
      <c r="O16" s="170" t="s">
        <v>248</v>
      </c>
      <c r="P16" s="170" t="s">
        <v>248</v>
      </c>
      <c r="Q16" s="167"/>
    </row>
    <row r="17" s="119" customFormat="1" ht="29.1" customHeight="1" spans="1:17">
      <c r="A17" s="131" t="s">
        <v>188</v>
      </c>
      <c r="B17" s="132">
        <f t="shared" si="1"/>
        <v>35</v>
      </c>
      <c r="C17" s="132">
        <f t="shared" si="2"/>
        <v>35.5</v>
      </c>
      <c r="D17" s="133">
        <v>36</v>
      </c>
      <c r="E17" s="132">
        <f t="shared" si="3"/>
        <v>36.5</v>
      </c>
      <c r="F17" s="132">
        <f t="shared" si="4"/>
        <v>37</v>
      </c>
      <c r="G17" s="138">
        <f>F17+0.75</f>
        <v>37.75</v>
      </c>
      <c r="H17" s="138">
        <f>G17</f>
        <v>37.75</v>
      </c>
      <c r="I17" s="150"/>
      <c r="J17" s="164" t="s">
        <v>187</v>
      </c>
      <c r="K17" s="170"/>
      <c r="L17" s="172" t="s">
        <v>247</v>
      </c>
      <c r="M17" s="170" t="s">
        <v>248</v>
      </c>
      <c r="N17" s="172" t="s">
        <v>247</v>
      </c>
      <c r="O17" s="170" t="s">
        <v>248</v>
      </c>
      <c r="P17" s="173" t="s">
        <v>249</v>
      </c>
      <c r="Q17" s="167"/>
    </row>
    <row r="18" s="119" customFormat="1" ht="29.1" customHeight="1" spans="1:17">
      <c r="A18" s="131" t="s">
        <v>189</v>
      </c>
      <c r="B18" s="132">
        <f t="shared" si="5"/>
        <v>26</v>
      </c>
      <c r="C18" s="132">
        <f t="shared" si="7"/>
        <v>26</v>
      </c>
      <c r="D18" s="133">
        <v>27</v>
      </c>
      <c r="E18" s="132">
        <f>D18</f>
        <v>27</v>
      </c>
      <c r="F18" s="132">
        <f>D18+1.5</f>
        <v>28.5</v>
      </c>
      <c r="G18" s="132">
        <f>D18+1.5</f>
        <v>28.5</v>
      </c>
      <c r="H18" s="132">
        <f>F18</f>
        <v>28.5</v>
      </c>
      <c r="I18" s="150"/>
      <c r="J18" s="164" t="s">
        <v>188</v>
      </c>
      <c r="K18" s="170"/>
      <c r="L18" s="172" t="s">
        <v>247</v>
      </c>
      <c r="M18" s="172" t="s">
        <v>247</v>
      </c>
      <c r="N18" s="170" t="s">
        <v>248</v>
      </c>
      <c r="O18" s="172" t="s">
        <v>250</v>
      </c>
      <c r="P18" s="170" t="s">
        <v>248</v>
      </c>
      <c r="Q18" s="167"/>
    </row>
    <row r="19" s="119" customFormat="1" ht="29.1" customHeight="1" spans="1:17">
      <c r="A19" s="135" t="s">
        <v>190</v>
      </c>
      <c r="B19" s="132">
        <f t="shared" si="5"/>
        <v>14.5</v>
      </c>
      <c r="C19" s="132">
        <f t="shared" si="7"/>
        <v>14.5</v>
      </c>
      <c r="D19" s="133">
        <v>15.5</v>
      </c>
      <c r="E19" s="132">
        <f t="shared" ref="E19:H19" si="8">D19</f>
        <v>15.5</v>
      </c>
      <c r="F19" s="132">
        <f>E19+1.5</f>
        <v>17</v>
      </c>
      <c r="G19" s="132">
        <f t="shared" si="8"/>
        <v>17</v>
      </c>
      <c r="H19" s="132">
        <f t="shared" si="8"/>
        <v>17</v>
      </c>
      <c r="I19" s="150"/>
      <c r="J19" s="164" t="s">
        <v>189</v>
      </c>
      <c r="K19" s="172"/>
      <c r="L19" s="170" t="s">
        <v>248</v>
      </c>
      <c r="M19" s="172" t="s">
        <v>247</v>
      </c>
      <c r="N19" s="170" t="s">
        <v>248</v>
      </c>
      <c r="O19" s="172" t="s">
        <v>247</v>
      </c>
      <c r="P19" s="170" t="s">
        <v>248</v>
      </c>
      <c r="Q19" s="167"/>
    </row>
    <row r="20" s="119" customFormat="1" ht="29.1" customHeight="1" spans="1:17">
      <c r="A20" s="139"/>
      <c r="B20" s="140"/>
      <c r="C20" s="140"/>
      <c r="D20" s="141"/>
      <c r="E20" s="140"/>
      <c r="F20" s="140"/>
      <c r="G20" s="140"/>
      <c r="H20" s="140"/>
      <c r="I20" s="150"/>
      <c r="J20" s="139"/>
      <c r="K20" s="170"/>
      <c r="L20" s="172"/>
      <c r="M20" s="172"/>
      <c r="N20" s="172"/>
      <c r="O20" s="172"/>
      <c r="P20" s="170"/>
      <c r="Q20" s="167"/>
    </row>
    <row r="21" s="119" customFormat="1" ht="29.1" customHeight="1" spans="1:17">
      <c r="A21" s="142"/>
      <c r="B21" s="140"/>
      <c r="C21" s="140"/>
      <c r="D21" s="143"/>
      <c r="E21" s="140"/>
      <c r="F21" s="140"/>
      <c r="G21" s="140"/>
      <c r="H21" s="140"/>
      <c r="I21" s="150"/>
      <c r="J21" s="142"/>
      <c r="K21" s="170"/>
      <c r="L21" s="170"/>
      <c r="M21" s="170"/>
      <c r="N21" s="172"/>
      <c r="O21" s="170"/>
      <c r="P21" s="172"/>
      <c r="Q21" s="167"/>
    </row>
    <row r="22" s="119" customFormat="1" ht="29.1" customHeight="1" spans="1:17">
      <c r="A22" s="131"/>
      <c r="B22" s="132"/>
      <c r="C22" s="132"/>
      <c r="D22" s="144"/>
      <c r="E22" s="132"/>
      <c r="F22" s="132"/>
      <c r="G22" s="132"/>
      <c r="H22" s="132"/>
      <c r="I22" s="150"/>
      <c r="J22" s="172"/>
      <c r="K22" s="172"/>
      <c r="L22" s="172"/>
      <c r="M22" s="172"/>
      <c r="N22" s="173"/>
      <c r="O22" s="172"/>
      <c r="P22" s="172"/>
      <c r="Q22" s="172"/>
    </row>
    <row r="23" s="119" customFormat="1" ht="29.1" customHeight="1" spans="1:17">
      <c r="A23" s="131"/>
      <c r="B23" s="132"/>
      <c r="C23" s="132"/>
      <c r="D23" s="144"/>
      <c r="E23" s="132"/>
      <c r="F23" s="132"/>
      <c r="G23" s="132"/>
      <c r="H23" s="132"/>
      <c r="I23" s="150"/>
      <c r="J23" s="172"/>
      <c r="K23" s="172"/>
      <c r="L23" s="172"/>
      <c r="M23" s="172"/>
      <c r="N23" s="172"/>
      <c r="O23" s="172"/>
      <c r="P23" s="172"/>
      <c r="Q23" s="172"/>
    </row>
    <row r="24" s="119" customFormat="1" ht="29.1" customHeight="1" spans="1:17">
      <c r="A24" s="145"/>
      <c r="B24" s="146"/>
      <c r="C24" s="147"/>
      <c r="D24" s="148"/>
      <c r="E24" s="149"/>
      <c r="F24" s="149"/>
      <c r="G24" s="146"/>
      <c r="H24" s="150"/>
      <c r="I24" s="150"/>
      <c r="J24" s="146"/>
      <c r="K24" s="146"/>
      <c r="L24" s="172"/>
      <c r="M24" s="146"/>
      <c r="N24" s="146"/>
      <c r="O24" s="146"/>
      <c r="P24" s="146"/>
      <c r="Q24" s="146"/>
    </row>
    <row r="25" s="119" customFormat="1" ht="14.25" spans="1:17">
      <c r="A25" s="151" t="s">
        <v>191</v>
      </c>
      <c r="D25" s="152"/>
      <c r="E25" s="153"/>
      <c r="F25" s="153"/>
      <c r="G25" s="153"/>
      <c r="H25" s="153"/>
      <c r="I25" s="153"/>
      <c r="J25" s="153"/>
      <c r="K25" s="174"/>
      <c r="L25" s="174"/>
      <c r="M25" s="174"/>
      <c r="N25" s="174"/>
      <c r="O25" s="174"/>
      <c r="P25" s="174"/>
      <c r="Q25" s="174"/>
    </row>
    <row r="26" s="119" customFormat="1" ht="14.25" spans="1:17">
      <c r="A26" s="119" t="s">
        <v>192</v>
      </c>
      <c r="B26" s="153"/>
      <c r="C26" s="153"/>
      <c r="D26" s="152"/>
      <c r="E26" s="153"/>
      <c r="F26" s="153"/>
      <c r="G26" s="153"/>
      <c r="H26" s="153"/>
      <c r="I26" s="153"/>
      <c r="J26" s="151" t="s">
        <v>237</v>
      </c>
      <c r="K26" s="175"/>
      <c r="L26" s="175" t="s">
        <v>238</v>
      </c>
      <c r="M26" s="175"/>
      <c r="N26" s="175" t="s">
        <v>195</v>
      </c>
      <c r="O26" s="175"/>
      <c r="P26" s="175"/>
      <c r="Q26" s="121"/>
    </row>
    <row r="27" s="119" customFormat="1" customHeight="1" spans="1:17">
      <c r="A27" s="153"/>
      <c r="D27" s="120"/>
      <c r="K27" s="121"/>
      <c r="L27" s="121"/>
      <c r="M27" s="121"/>
      <c r="N27" s="121"/>
      <c r="O27" s="121"/>
      <c r="P27" s="121"/>
      <c r="Q27" s="12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A18" sqref="A18:K18"/>
    </sheetView>
  </sheetViews>
  <sheetFormatPr defaultColWidth="10.125" defaultRowHeight="14.25"/>
  <cols>
    <col min="1" max="1" width="9.625" style="178" customWidth="1"/>
    <col min="2" max="2" width="11.125" style="178" customWidth="1"/>
    <col min="3" max="3" width="9.125" style="178" customWidth="1"/>
    <col min="4" max="4" width="9.5" style="178" customWidth="1"/>
    <col min="5" max="5" width="10.75" style="178" customWidth="1"/>
    <col min="6" max="6" width="10.375" style="178" customWidth="1"/>
    <col min="7" max="7" width="9.5" style="178" customWidth="1"/>
    <col min="8" max="8" width="9.125" style="178" customWidth="1"/>
    <col min="9" max="9" width="8.125" style="178" customWidth="1"/>
    <col min="10" max="10" width="10.5" style="178" customWidth="1"/>
    <col min="11" max="11" width="12.125" style="178" customWidth="1"/>
    <col min="12" max="16384" width="10.125" style="178"/>
  </cols>
  <sheetData>
    <row r="1" s="178" customFormat="1" ht="26.25" spans="1:11">
      <c r="A1" s="181" t="s">
        <v>257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="178" customFormat="1" spans="1:11">
      <c r="A2" s="182" t="s">
        <v>53</v>
      </c>
      <c r="B2" s="183" t="s">
        <v>54</v>
      </c>
      <c r="C2" s="183"/>
      <c r="D2" s="184" t="s">
        <v>62</v>
      </c>
      <c r="E2" s="185" t="s">
        <v>63</v>
      </c>
      <c r="F2" s="186" t="s">
        <v>258</v>
      </c>
      <c r="G2" s="187" t="s">
        <v>69</v>
      </c>
      <c r="H2" s="187"/>
      <c r="I2" s="217" t="s">
        <v>57</v>
      </c>
      <c r="J2" s="187" t="s">
        <v>259</v>
      </c>
      <c r="K2" s="238"/>
    </row>
    <row r="3" s="178" customFormat="1" ht="27" customHeight="1" spans="1:11">
      <c r="A3" s="188" t="s">
        <v>75</v>
      </c>
      <c r="B3" s="189">
        <v>1100</v>
      </c>
      <c r="C3" s="189"/>
      <c r="D3" s="190" t="s">
        <v>260</v>
      </c>
      <c r="E3" s="191" t="s">
        <v>261</v>
      </c>
      <c r="F3" s="192"/>
      <c r="G3" s="192"/>
      <c r="H3" s="193" t="s">
        <v>262</v>
      </c>
      <c r="I3" s="193"/>
      <c r="J3" s="193"/>
      <c r="K3" s="239"/>
    </row>
    <row r="4" s="178" customFormat="1" spans="1:11">
      <c r="A4" s="194" t="s">
        <v>72</v>
      </c>
      <c r="B4" s="195">
        <v>2</v>
      </c>
      <c r="C4" s="195">
        <v>5</v>
      </c>
      <c r="D4" s="196" t="s">
        <v>263</v>
      </c>
      <c r="E4" s="197" t="s">
        <v>264</v>
      </c>
      <c r="F4" s="197"/>
      <c r="G4" s="197"/>
      <c r="H4" s="196" t="s">
        <v>265</v>
      </c>
      <c r="I4" s="196"/>
      <c r="J4" s="210" t="s">
        <v>66</v>
      </c>
      <c r="K4" s="240" t="s">
        <v>67</v>
      </c>
    </row>
    <row r="5" s="178" customFormat="1" spans="1:11">
      <c r="A5" s="194" t="s">
        <v>266</v>
      </c>
      <c r="B5" s="189">
        <v>1</v>
      </c>
      <c r="C5" s="189"/>
      <c r="D5" s="190" t="s">
        <v>267</v>
      </c>
      <c r="E5" s="190" t="s">
        <v>268</v>
      </c>
      <c r="F5" s="190" t="s">
        <v>269</v>
      </c>
      <c r="G5" s="190" t="s">
        <v>270</v>
      </c>
      <c r="H5" s="196" t="s">
        <v>271</v>
      </c>
      <c r="I5" s="196"/>
      <c r="J5" s="210" t="s">
        <v>66</v>
      </c>
      <c r="K5" s="240" t="s">
        <v>67</v>
      </c>
    </row>
    <row r="6" s="178" customFormat="1" ht="15" spans="1:11">
      <c r="A6" s="198" t="s">
        <v>272</v>
      </c>
      <c r="B6" s="199">
        <v>80</v>
      </c>
      <c r="C6" s="199"/>
      <c r="D6" s="200" t="s">
        <v>273</v>
      </c>
      <c r="E6" s="201"/>
      <c r="F6" s="202">
        <v>1100</v>
      </c>
      <c r="G6" s="200"/>
      <c r="H6" s="203" t="s">
        <v>274</v>
      </c>
      <c r="I6" s="203"/>
      <c r="J6" s="202" t="s">
        <v>66</v>
      </c>
      <c r="K6" s="241" t="s">
        <v>67</v>
      </c>
    </row>
    <row r="7" s="178" customFormat="1" ht="15" spans="1:11">
      <c r="A7" s="204"/>
      <c r="B7" s="205"/>
      <c r="C7" s="205"/>
      <c r="D7" s="204"/>
      <c r="E7" s="205"/>
      <c r="F7" s="206"/>
      <c r="G7" s="204"/>
      <c r="H7" s="206"/>
      <c r="I7" s="205"/>
      <c r="J7" s="205"/>
      <c r="K7" s="205"/>
    </row>
    <row r="8" s="178" customFormat="1" spans="1:11">
      <c r="A8" s="207" t="s">
        <v>275</v>
      </c>
      <c r="B8" s="186" t="s">
        <v>276</v>
      </c>
      <c r="C8" s="186" t="s">
        <v>277</v>
      </c>
      <c r="D8" s="186" t="s">
        <v>278</v>
      </c>
      <c r="E8" s="186" t="s">
        <v>279</v>
      </c>
      <c r="F8" s="186" t="s">
        <v>280</v>
      </c>
      <c r="G8" s="208" t="s">
        <v>281</v>
      </c>
      <c r="H8" s="209"/>
      <c r="I8" s="209"/>
      <c r="J8" s="209"/>
      <c r="K8" s="242"/>
    </row>
    <row r="9" s="178" customFormat="1" spans="1:11">
      <c r="A9" s="194" t="s">
        <v>282</v>
      </c>
      <c r="B9" s="196"/>
      <c r="C9" s="210" t="s">
        <v>66</v>
      </c>
      <c r="D9" s="210" t="s">
        <v>67</v>
      </c>
      <c r="E9" s="190" t="s">
        <v>283</v>
      </c>
      <c r="F9" s="211" t="s">
        <v>284</v>
      </c>
      <c r="G9" s="212"/>
      <c r="H9" s="213"/>
      <c r="I9" s="213"/>
      <c r="J9" s="213"/>
      <c r="K9" s="243"/>
    </row>
    <row r="10" s="178" customFormat="1" spans="1:11">
      <c r="A10" s="194" t="s">
        <v>285</v>
      </c>
      <c r="B10" s="196"/>
      <c r="C10" s="210" t="s">
        <v>66</v>
      </c>
      <c r="D10" s="210" t="s">
        <v>67</v>
      </c>
      <c r="E10" s="190" t="s">
        <v>286</v>
      </c>
      <c r="F10" s="211" t="s">
        <v>287</v>
      </c>
      <c r="G10" s="212" t="s">
        <v>288</v>
      </c>
      <c r="H10" s="213"/>
      <c r="I10" s="213"/>
      <c r="J10" s="213"/>
      <c r="K10" s="243"/>
    </row>
    <row r="11" s="178" customFormat="1" spans="1:11">
      <c r="A11" s="214" t="s">
        <v>199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44"/>
    </row>
    <row r="12" s="178" customFormat="1" spans="1:11">
      <c r="A12" s="188" t="s">
        <v>88</v>
      </c>
      <c r="B12" s="210" t="s">
        <v>84</v>
      </c>
      <c r="C12" s="210" t="s">
        <v>85</v>
      </c>
      <c r="D12" s="211"/>
      <c r="E12" s="190" t="s">
        <v>86</v>
      </c>
      <c r="F12" s="210" t="s">
        <v>84</v>
      </c>
      <c r="G12" s="210" t="s">
        <v>85</v>
      </c>
      <c r="H12" s="210"/>
      <c r="I12" s="190" t="s">
        <v>289</v>
      </c>
      <c r="J12" s="210" t="s">
        <v>84</v>
      </c>
      <c r="K12" s="240" t="s">
        <v>85</v>
      </c>
    </row>
    <row r="13" s="178" customFormat="1" spans="1:11">
      <c r="A13" s="188" t="s">
        <v>91</v>
      </c>
      <c r="B13" s="210" t="s">
        <v>84</v>
      </c>
      <c r="C13" s="210" t="s">
        <v>85</v>
      </c>
      <c r="D13" s="211"/>
      <c r="E13" s="190" t="s">
        <v>96</v>
      </c>
      <c r="F13" s="210" t="s">
        <v>84</v>
      </c>
      <c r="G13" s="210" t="s">
        <v>85</v>
      </c>
      <c r="H13" s="210"/>
      <c r="I13" s="190" t="s">
        <v>290</v>
      </c>
      <c r="J13" s="210" t="s">
        <v>84</v>
      </c>
      <c r="K13" s="240" t="s">
        <v>85</v>
      </c>
    </row>
    <row r="14" s="178" customFormat="1" ht="15" spans="1:11">
      <c r="A14" s="198" t="s">
        <v>291</v>
      </c>
      <c r="B14" s="202" t="s">
        <v>84</v>
      </c>
      <c r="C14" s="202" t="s">
        <v>85</v>
      </c>
      <c r="D14" s="201"/>
      <c r="E14" s="200" t="s">
        <v>292</v>
      </c>
      <c r="F14" s="202" t="s">
        <v>84</v>
      </c>
      <c r="G14" s="202" t="s">
        <v>85</v>
      </c>
      <c r="H14" s="202"/>
      <c r="I14" s="200" t="s">
        <v>293</v>
      </c>
      <c r="J14" s="202" t="s">
        <v>84</v>
      </c>
      <c r="K14" s="241" t="s">
        <v>85</v>
      </c>
    </row>
    <row r="15" s="178" customFormat="1" ht="15" spans="1:11">
      <c r="A15" s="204"/>
      <c r="B15" s="216"/>
      <c r="C15" s="216"/>
      <c r="D15" s="205"/>
      <c r="E15" s="204"/>
      <c r="F15" s="216"/>
      <c r="G15" s="216"/>
      <c r="H15" s="216"/>
      <c r="I15" s="204"/>
      <c r="J15" s="216"/>
      <c r="K15" s="216"/>
    </row>
    <row r="16" s="179" customFormat="1" spans="1:11">
      <c r="A16" s="182" t="s">
        <v>294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45"/>
    </row>
    <row r="17" s="178" customFormat="1" spans="1:11">
      <c r="A17" s="194" t="s">
        <v>295</v>
      </c>
      <c r="B17" s="196"/>
      <c r="C17" s="196"/>
      <c r="D17" s="196"/>
      <c r="E17" s="196"/>
      <c r="F17" s="196"/>
      <c r="G17" s="196"/>
      <c r="H17" s="196"/>
      <c r="I17" s="196"/>
      <c r="J17" s="196"/>
      <c r="K17" s="246"/>
    </row>
    <row r="18" s="178" customFormat="1" spans="1:11">
      <c r="A18" s="194" t="s">
        <v>296</v>
      </c>
      <c r="B18" s="196"/>
      <c r="C18" s="196"/>
      <c r="D18" s="196"/>
      <c r="E18" s="196"/>
      <c r="F18" s="196"/>
      <c r="G18" s="196"/>
      <c r="H18" s="196"/>
      <c r="I18" s="196"/>
      <c r="J18" s="196"/>
      <c r="K18" s="246"/>
    </row>
    <row r="19" s="178" customFormat="1" spans="1:11">
      <c r="A19" s="218" t="s">
        <v>297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47"/>
    </row>
    <row r="20" s="178" customFormat="1" spans="1:11">
      <c r="A20" s="218" t="s">
        <v>298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47"/>
    </row>
    <row r="21" s="178" customFormat="1" spans="1:11">
      <c r="A21" s="218"/>
      <c r="B21" s="219"/>
      <c r="C21" s="219"/>
      <c r="D21" s="219"/>
      <c r="E21" s="219"/>
      <c r="F21" s="219"/>
      <c r="G21" s="219"/>
      <c r="H21" s="219"/>
      <c r="I21" s="219"/>
      <c r="J21" s="219"/>
      <c r="K21" s="247"/>
    </row>
    <row r="22" s="178" customFormat="1" spans="1:11">
      <c r="A22" s="218" t="s">
        <v>299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47"/>
    </row>
    <row r="23" s="178" customFormat="1" spans="1:11">
      <c r="A23" s="218"/>
      <c r="B23" s="219"/>
      <c r="C23" s="219"/>
      <c r="D23" s="219"/>
      <c r="E23" s="219"/>
      <c r="F23" s="219"/>
      <c r="G23" s="219"/>
      <c r="H23" s="219"/>
      <c r="I23" s="219"/>
      <c r="J23" s="219"/>
      <c r="K23" s="247"/>
    </row>
    <row r="24" s="178" customFormat="1" spans="1:11">
      <c r="A24" s="218"/>
      <c r="B24" s="219"/>
      <c r="C24" s="219"/>
      <c r="D24" s="219"/>
      <c r="E24" s="219"/>
      <c r="F24" s="219"/>
      <c r="G24" s="219"/>
      <c r="H24" s="219"/>
      <c r="I24" s="219"/>
      <c r="J24" s="219"/>
      <c r="K24" s="247"/>
    </row>
    <row r="25" s="178" customFormat="1" spans="1:11">
      <c r="A25" s="220"/>
      <c r="B25" s="221"/>
      <c r="C25" s="221"/>
      <c r="D25" s="221"/>
      <c r="E25" s="221"/>
      <c r="F25" s="221"/>
      <c r="G25" s="221"/>
      <c r="H25" s="221"/>
      <c r="I25" s="221"/>
      <c r="J25" s="221"/>
      <c r="K25" s="248"/>
    </row>
    <row r="26" s="178" customFormat="1" spans="1:11">
      <c r="A26" s="194" t="s">
        <v>125</v>
      </c>
      <c r="B26" s="196"/>
      <c r="C26" s="210" t="s">
        <v>66</v>
      </c>
      <c r="D26" s="210" t="s">
        <v>67</v>
      </c>
      <c r="E26" s="193"/>
      <c r="F26" s="193"/>
      <c r="G26" s="193"/>
      <c r="H26" s="193"/>
      <c r="I26" s="193"/>
      <c r="J26" s="193"/>
      <c r="K26" s="239"/>
    </row>
    <row r="27" s="178" customFormat="1" ht="15" spans="1:11">
      <c r="A27" s="222" t="s">
        <v>300</v>
      </c>
      <c r="B27" s="223"/>
      <c r="C27" s="223"/>
      <c r="D27" s="223"/>
      <c r="E27" s="223"/>
      <c r="F27" s="223"/>
      <c r="G27" s="223"/>
      <c r="H27" s="223"/>
      <c r="I27" s="223"/>
      <c r="J27" s="223"/>
      <c r="K27" s="249"/>
    </row>
    <row r="28" s="178" customFormat="1" ht="15" spans="1:11">
      <c r="A28" s="224"/>
      <c r="B28" s="224"/>
      <c r="C28" s="224"/>
      <c r="D28" s="224"/>
      <c r="E28" s="224"/>
      <c r="F28" s="224"/>
      <c r="G28" s="224"/>
      <c r="H28" s="224"/>
      <c r="I28" s="224"/>
      <c r="J28" s="224"/>
      <c r="K28" s="224"/>
    </row>
    <row r="29" s="178" customFormat="1" spans="1:11">
      <c r="A29" s="225" t="s">
        <v>301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42"/>
    </row>
    <row r="30" s="178" customFormat="1" ht="17.25" customHeight="1" spans="1:11">
      <c r="A30" s="226" t="s">
        <v>302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50"/>
    </row>
    <row r="31" s="178" customFormat="1" ht="17.25" customHeight="1" spans="1:11">
      <c r="A31" s="226" t="s">
        <v>303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50"/>
    </row>
    <row r="32" s="178" customFormat="1" ht="21" customHeight="1" spans="1:11">
      <c r="A32" s="226" t="s">
        <v>304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50"/>
    </row>
    <row r="33" s="178" customFormat="1" ht="17.25" customHeight="1" spans="1:11">
      <c r="A33" s="226"/>
      <c r="B33" s="227"/>
      <c r="C33" s="227"/>
      <c r="D33" s="227"/>
      <c r="E33" s="227"/>
      <c r="F33" s="227"/>
      <c r="G33" s="227"/>
      <c r="H33" s="227"/>
      <c r="I33" s="227"/>
      <c r="J33" s="227"/>
      <c r="K33" s="250"/>
    </row>
    <row r="34" s="178" customFormat="1" ht="17.25" customHeight="1" spans="1:11">
      <c r="A34" s="226"/>
      <c r="B34" s="227"/>
      <c r="C34" s="227"/>
      <c r="D34" s="227"/>
      <c r="E34" s="227"/>
      <c r="F34" s="227"/>
      <c r="G34" s="227"/>
      <c r="H34" s="227"/>
      <c r="I34" s="227"/>
      <c r="J34" s="227"/>
      <c r="K34" s="250"/>
    </row>
    <row r="35" s="178" customFormat="1" ht="17.25" customHeight="1" spans="1:11">
      <c r="A35" s="218"/>
      <c r="B35" s="219"/>
      <c r="C35" s="219"/>
      <c r="D35" s="219"/>
      <c r="E35" s="219"/>
      <c r="F35" s="219"/>
      <c r="G35" s="219"/>
      <c r="H35" s="219"/>
      <c r="I35" s="219"/>
      <c r="J35" s="219"/>
      <c r="K35" s="247"/>
    </row>
    <row r="36" s="178" customFormat="1" ht="17.25" customHeight="1" spans="1:11">
      <c r="A36" s="228"/>
      <c r="B36" s="219"/>
      <c r="C36" s="219"/>
      <c r="D36" s="219"/>
      <c r="E36" s="219"/>
      <c r="F36" s="219"/>
      <c r="G36" s="219"/>
      <c r="H36" s="219"/>
      <c r="I36" s="219"/>
      <c r="J36" s="219"/>
      <c r="K36" s="247"/>
    </row>
    <row r="37" s="178" customFormat="1" ht="17.25" customHeight="1" spans="1:11">
      <c r="A37" s="229"/>
      <c r="B37" s="230"/>
      <c r="C37" s="230"/>
      <c r="D37" s="230"/>
      <c r="E37" s="230"/>
      <c r="F37" s="230"/>
      <c r="G37" s="230"/>
      <c r="H37" s="230"/>
      <c r="I37" s="230"/>
      <c r="J37" s="230"/>
      <c r="K37" s="251"/>
    </row>
    <row r="38" s="178" customFormat="1" ht="18.75" customHeight="1" spans="1:11">
      <c r="A38" s="231" t="s">
        <v>305</v>
      </c>
      <c r="B38" s="232"/>
      <c r="C38" s="232"/>
      <c r="D38" s="232"/>
      <c r="E38" s="232"/>
      <c r="F38" s="232"/>
      <c r="G38" s="232"/>
      <c r="H38" s="232"/>
      <c r="I38" s="232"/>
      <c r="J38" s="232"/>
      <c r="K38" s="252"/>
    </row>
    <row r="39" s="180" customFormat="1" ht="18.75" customHeight="1" spans="1:11">
      <c r="A39" s="194" t="s">
        <v>306</v>
      </c>
      <c r="B39" s="196"/>
      <c r="C39" s="196"/>
      <c r="D39" s="193" t="s">
        <v>307</v>
      </c>
      <c r="E39" s="193"/>
      <c r="F39" s="233" t="s">
        <v>308</v>
      </c>
      <c r="G39" s="234"/>
      <c r="H39" s="196" t="s">
        <v>309</v>
      </c>
      <c r="I39" s="196"/>
      <c r="J39" s="196" t="s">
        <v>310</v>
      </c>
      <c r="K39" s="246"/>
    </row>
    <row r="40" s="178" customFormat="1" ht="18.75" customHeight="1" spans="1:13">
      <c r="A40" s="194" t="s">
        <v>191</v>
      </c>
      <c r="B40" s="196"/>
      <c r="C40" s="196"/>
      <c r="D40" s="196"/>
      <c r="E40" s="196"/>
      <c r="F40" s="196"/>
      <c r="G40" s="196"/>
      <c r="H40" s="196"/>
      <c r="I40" s="196"/>
      <c r="J40" s="196"/>
      <c r="K40" s="246"/>
      <c r="M40" s="180"/>
    </row>
    <row r="41" s="178" customFormat="1" ht="30.95" customHeight="1" spans="1:11">
      <c r="A41" s="194"/>
      <c r="B41" s="196"/>
      <c r="C41" s="196"/>
      <c r="D41" s="196"/>
      <c r="E41" s="196"/>
      <c r="F41" s="196"/>
      <c r="G41" s="196"/>
      <c r="H41" s="196"/>
      <c r="I41" s="196"/>
      <c r="J41" s="196"/>
      <c r="K41" s="246"/>
    </row>
    <row r="42" s="178" customFormat="1" ht="18.75" customHeight="1" spans="1:11">
      <c r="A42" s="194"/>
      <c r="B42" s="196"/>
      <c r="C42" s="196"/>
      <c r="D42" s="196"/>
      <c r="E42" s="196"/>
      <c r="F42" s="196"/>
      <c r="G42" s="196"/>
      <c r="H42" s="196"/>
      <c r="I42" s="196"/>
      <c r="J42" s="196"/>
      <c r="K42" s="246"/>
    </row>
    <row r="43" s="178" customFormat="1" ht="32.1" customHeight="1" spans="1:11">
      <c r="A43" s="198" t="s">
        <v>137</v>
      </c>
      <c r="B43" s="235" t="s">
        <v>311</v>
      </c>
      <c r="C43" s="235"/>
      <c r="D43" s="200" t="s">
        <v>312</v>
      </c>
      <c r="E43" s="201" t="s">
        <v>313</v>
      </c>
      <c r="F43" s="200" t="s">
        <v>141</v>
      </c>
      <c r="G43" s="236">
        <v>2.3</v>
      </c>
      <c r="H43" s="237" t="s">
        <v>142</v>
      </c>
      <c r="I43" s="237"/>
      <c r="J43" s="235" t="s">
        <v>143</v>
      </c>
      <c r="K43" s="253"/>
    </row>
    <row r="44" s="178" customFormat="1" ht="16.5" customHeight="1"/>
    <row r="45" s="178" customFormat="1" ht="16.5" customHeight="1"/>
    <row r="46" s="178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O18" sqref="O18"/>
    </sheetView>
  </sheetViews>
  <sheetFormatPr defaultColWidth="9" defaultRowHeight="26.1" customHeight="1"/>
  <cols>
    <col min="1" max="1" width="17.125" style="119" customWidth="1"/>
    <col min="2" max="3" width="9.375" style="119" customWidth="1"/>
    <col min="4" max="4" width="9.375" style="120" customWidth="1"/>
    <col min="5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1" customWidth="1"/>
    <col min="12" max="12" width="20" style="121" customWidth="1"/>
    <col min="13" max="13" width="17.9666666666667" style="121" customWidth="1"/>
    <col min="14" max="14" width="15.775" style="121" customWidth="1"/>
    <col min="15" max="15" width="16.4" style="121" customWidth="1"/>
    <col min="16" max="16" width="16.0916666666667" style="121" customWidth="1"/>
    <col min="17" max="17" width="16.375" style="121" customWidth="1"/>
    <col min="18" max="16384" width="9" style="119"/>
  </cols>
  <sheetData>
    <row r="1" s="119" customFormat="1" ht="30" customHeight="1" spans="1:17">
      <c r="A1" s="122" t="s">
        <v>146</v>
      </c>
      <c r="B1" s="123"/>
      <c r="C1" s="123"/>
      <c r="D1" s="124"/>
      <c r="E1" s="123"/>
      <c r="F1" s="123"/>
      <c r="G1" s="123"/>
      <c r="H1" s="123"/>
      <c r="I1" s="123"/>
      <c r="J1" s="123"/>
      <c r="K1" s="154"/>
      <c r="L1" s="154"/>
      <c r="M1" s="154"/>
      <c r="N1" s="154"/>
      <c r="O1" s="154"/>
      <c r="P1" s="154"/>
      <c r="Q1" s="154"/>
    </row>
    <row r="2" s="119" customFormat="1" ht="29.1" customHeight="1" spans="1:17">
      <c r="A2" s="125" t="s">
        <v>62</v>
      </c>
      <c r="B2" s="126" t="s">
        <v>63</v>
      </c>
      <c r="C2" s="126"/>
      <c r="D2" s="127" t="s">
        <v>68</v>
      </c>
      <c r="E2" s="126" t="s">
        <v>69</v>
      </c>
      <c r="F2" s="126"/>
      <c r="G2" s="126"/>
      <c r="H2" s="126"/>
      <c r="I2" s="155"/>
      <c r="J2" s="156" t="s">
        <v>57</v>
      </c>
      <c r="K2" s="157" t="s">
        <v>239</v>
      </c>
      <c r="L2" s="157"/>
      <c r="M2" s="157"/>
      <c r="N2" s="157"/>
      <c r="O2" s="158"/>
      <c r="P2" s="158"/>
      <c r="Q2" s="176"/>
    </row>
    <row r="3" s="119" customFormat="1" ht="29.1" customHeight="1" spans="1:17">
      <c r="A3" s="128" t="s">
        <v>147</v>
      </c>
      <c r="B3" s="129" t="s">
        <v>148</v>
      </c>
      <c r="C3" s="129"/>
      <c r="D3" s="129"/>
      <c r="E3" s="129"/>
      <c r="F3" s="129"/>
      <c r="G3" s="129"/>
      <c r="H3" s="129"/>
      <c r="I3" s="150"/>
      <c r="J3" s="159" t="s">
        <v>149</v>
      </c>
      <c r="K3" s="160"/>
      <c r="L3" s="160"/>
      <c r="M3" s="160"/>
      <c r="N3" s="160"/>
      <c r="O3" s="161"/>
      <c r="P3" s="161"/>
      <c r="Q3" s="177"/>
    </row>
    <row r="4" s="119" customFormat="1" ht="29.1" customHeight="1" spans="1:17">
      <c r="A4" s="128"/>
      <c r="B4" s="130" t="s">
        <v>110</v>
      </c>
      <c r="C4" s="131" t="s">
        <v>111</v>
      </c>
      <c r="D4" s="131" t="s">
        <v>112</v>
      </c>
      <c r="E4" s="131" t="s">
        <v>113</v>
      </c>
      <c r="F4" s="131" t="s">
        <v>114</v>
      </c>
      <c r="G4" s="131" t="s">
        <v>115</v>
      </c>
      <c r="H4" s="131" t="s">
        <v>116</v>
      </c>
      <c r="I4" s="150"/>
      <c r="J4" s="162"/>
      <c r="K4" s="163" t="s">
        <v>110</v>
      </c>
      <c r="L4" s="164" t="s">
        <v>111</v>
      </c>
      <c r="M4" s="165" t="s">
        <v>112</v>
      </c>
      <c r="N4" s="164" t="s">
        <v>113</v>
      </c>
      <c r="O4" s="164" t="s">
        <v>114</v>
      </c>
      <c r="P4" s="164" t="s">
        <v>115</v>
      </c>
      <c r="Q4" s="164" t="s">
        <v>116</v>
      </c>
    </row>
    <row r="5" s="119" customFormat="1" ht="29.1" customHeight="1" spans="1:17">
      <c r="A5" s="128"/>
      <c r="B5" s="130" t="s">
        <v>150</v>
      </c>
      <c r="C5" s="131" t="s">
        <v>151</v>
      </c>
      <c r="D5" s="131" t="s">
        <v>152</v>
      </c>
      <c r="E5" s="131" t="s">
        <v>153</v>
      </c>
      <c r="F5" s="131" t="s">
        <v>154</v>
      </c>
      <c r="G5" s="131" t="s">
        <v>155</v>
      </c>
      <c r="H5" s="131" t="s">
        <v>156</v>
      </c>
      <c r="I5" s="150"/>
      <c r="J5" s="162"/>
      <c r="K5" s="166" t="s">
        <v>240</v>
      </c>
      <c r="L5" s="167" t="s">
        <v>241</v>
      </c>
      <c r="M5" s="168" t="s">
        <v>242</v>
      </c>
      <c r="N5" s="167" t="s">
        <v>243</v>
      </c>
      <c r="O5" s="167" t="s">
        <v>244</v>
      </c>
      <c r="P5" s="167" t="s">
        <v>245</v>
      </c>
      <c r="Q5" s="167" t="s">
        <v>246</v>
      </c>
    </row>
    <row r="6" s="119" customFormat="1" ht="29.1" customHeight="1" spans="1:17">
      <c r="A6" s="131" t="s">
        <v>158</v>
      </c>
      <c r="B6" s="132">
        <f t="shared" ref="B6:B10" si="0">C6-1</f>
        <v>71</v>
      </c>
      <c r="C6" s="132">
        <f>D6-2</f>
        <v>72</v>
      </c>
      <c r="D6" s="133">
        <v>74</v>
      </c>
      <c r="E6" s="132">
        <f>D6+2</f>
        <v>76</v>
      </c>
      <c r="F6" s="132">
        <f>E6+2</f>
        <v>78</v>
      </c>
      <c r="G6" s="132">
        <f>F6+1</f>
        <v>79</v>
      </c>
      <c r="H6" s="132">
        <f>G6+1</f>
        <v>80</v>
      </c>
      <c r="I6" s="150"/>
      <c r="J6" s="169" t="s">
        <v>158</v>
      </c>
      <c r="K6" s="170"/>
      <c r="L6" s="170" t="s">
        <v>248</v>
      </c>
      <c r="M6" s="170" t="s">
        <v>248</v>
      </c>
      <c r="N6" s="171" t="s">
        <v>247</v>
      </c>
      <c r="O6" s="170" t="s">
        <v>248</v>
      </c>
      <c r="P6" s="170" t="s">
        <v>248</v>
      </c>
      <c r="Q6" s="167"/>
    </row>
    <row r="7" s="119" customFormat="1" ht="29.1" customHeight="1" spans="1:17">
      <c r="A7" s="131" t="s">
        <v>162</v>
      </c>
      <c r="B7" s="132">
        <f t="shared" si="0"/>
        <v>67</v>
      </c>
      <c r="C7" s="132">
        <f>D7-2</f>
        <v>68</v>
      </c>
      <c r="D7" s="133">
        <v>70</v>
      </c>
      <c r="E7" s="132">
        <f>D7+2</f>
        <v>72</v>
      </c>
      <c r="F7" s="132">
        <f>E7+2</f>
        <v>74</v>
      </c>
      <c r="G7" s="132">
        <f>F7+1</f>
        <v>75</v>
      </c>
      <c r="H7" s="132">
        <f>G7+1</f>
        <v>76</v>
      </c>
      <c r="I7" s="150"/>
      <c r="J7" s="164" t="s">
        <v>162</v>
      </c>
      <c r="K7" s="170"/>
      <c r="L7" s="172" t="s">
        <v>247</v>
      </c>
      <c r="M7" s="172" t="s">
        <v>247</v>
      </c>
      <c r="N7" s="170" t="s">
        <v>248</v>
      </c>
      <c r="O7" s="170" t="s">
        <v>248</v>
      </c>
      <c r="P7" s="170" t="s">
        <v>248</v>
      </c>
      <c r="Q7" s="167"/>
    </row>
    <row r="8" s="119" customFormat="1" ht="29.1" customHeight="1" spans="1:17">
      <c r="A8" s="131" t="s">
        <v>165</v>
      </c>
      <c r="B8" s="132">
        <f>C8-4</f>
        <v>109</v>
      </c>
      <c r="C8" s="132">
        <f>D8-4</f>
        <v>113</v>
      </c>
      <c r="D8" s="134" t="s">
        <v>166</v>
      </c>
      <c r="E8" s="132">
        <f>D8+4</f>
        <v>121</v>
      </c>
      <c r="F8" s="132">
        <f>E8+4</f>
        <v>125</v>
      </c>
      <c r="G8" s="132">
        <f>F8+6</f>
        <v>131</v>
      </c>
      <c r="H8" s="132">
        <f>G8+6</f>
        <v>137</v>
      </c>
      <c r="I8" s="150"/>
      <c r="J8" s="164" t="s">
        <v>165</v>
      </c>
      <c r="K8" s="172"/>
      <c r="L8" s="170" t="s">
        <v>248</v>
      </c>
      <c r="M8" s="172" t="s">
        <v>251</v>
      </c>
      <c r="N8" s="170" t="s">
        <v>248</v>
      </c>
      <c r="O8" s="172" t="s">
        <v>251</v>
      </c>
      <c r="P8" s="170" t="s">
        <v>248</v>
      </c>
      <c r="Q8" s="167"/>
    </row>
    <row r="9" s="119" customFormat="1" ht="29.1" customHeight="1" spans="1:17">
      <c r="A9" s="131" t="s">
        <v>167</v>
      </c>
      <c r="B9" s="132">
        <f>C9-4</f>
        <v>116</v>
      </c>
      <c r="C9" s="132">
        <f>D9-4</f>
        <v>120</v>
      </c>
      <c r="D9" s="134" t="s">
        <v>168</v>
      </c>
      <c r="E9" s="132">
        <f>D9+4</f>
        <v>128</v>
      </c>
      <c r="F9" s="132">
        <f>E9+5</f>
        <v>133</v>
      </c>
      <c r="G9" s="132">
        <f>F9+6</f>
        <v>139</v>
      </c>
      <c r="H9" s="132">
        <f>G9+7</f>
        <v>146</v>
      </c>
      <c r="I9" s="150"/>
      <c r="J9" s="164" t="s">
        <v>252</v>
      </c>
      <c r="K9" s="170"/>
      <c r="L9" s="170" t="s">
        <v>248</v>
      </c>
      <c r="M9" s="170" t="s">
        <v>314</v>
      </c>
      <c r="N9" s="172" t="s">
        <v>247</v>
      </c>
      <c r="O9" s="170" t="s">
        <v>314</v>
      </c>
      <c r="P9" s="172" t="s">
        <v>247</v>
      </c>
      <c r="Q9" s="167"/>
    </row>
    <row r="10" s="119" customFormat="1" ht="29.1" customHeight="1" spans="1:17">
      <c r="A10" s="135" t="s">
        <v>170</v>
      </c>
      <c r="B10" s="136">
        <f t="shared" si="0"/>
        <v>78.5</v>
      </c>
      <c r="C10" s="136">
        <f>D10-1.5</f>
        <v>79.5</v>
      </c>
      <c r="D10" s="135">
        <v>81</v>
      </c>
      <c r="E10" s="136">
        <f>D10+1.5</f>
        <v>82.5</v>
      </c>
      <c r="F10" s="136">
        <f>E10+1.5</f>
        <v>84</v>
      </c>
      <c r="G10" s="136">
        <f>F10+1.1</f>
        <v>85.1</v>
      </c>
      <c r="H10" s="136">
        <f>G10+1.1</f>
        <v>86.2</v>
      </c>
      <c r="I10" s="150"/>
      <c r="J10" s="164" t="s">
        <v>167</v>
      </c>
      <c r="K10" s="170"/>
      <c r="L10" s="172" t="s">
        <v>251</v>
      </c>
      <c r="M10" s="170" t="s">
        <v>248</v>
      </c>
      <c r="N10" s="170" t="s">
        <v>248</v>
      </c>
      <c r="O10" s="170" t="s">
        <v>248</v>
      </c>
      <c r="P10" s="170" t="s">
        <v>248</v>
      </c>
      <c r="Q10" s="167"/>
    </row>
    <row r="11" s="119" customFormat="1" ht="29.1" customHeight="1" spans="1:17">
      <c r="A11" s="131" t="s">
        <v>174</v>
      </c>
      <c r="B11" s="132">
        <f>C11-0.8</f>
        <v>19.4</v>
      </c>
      <c r="C11" s="132">
        <f>D11-0.8</f>
        <v>20.2</v>
      </c>
      <c r="D11" s="133">
        <v>21</v>
      </c>
      <c r="E11" s="132">
        <f>D11+0.8</f>
        <v>21.8</v>
      </c>
      <c r="F11" s="132">
        <f>E11+0.8</f>
        <v>22.6</v>
      </c>
      <c r="G11" s="132">
        <f>F11+1.3</f>
        <v>23.9</v>
      </c>
      <c r="H11" s="132">
        <f>G11+1.3</f>
        <v>25.2</v>
      </c>
      <c r="I11" s="150"/>
      <c r="J11" s="139" t="s">
        <v>254</v>
      </c>
      <c r="K11" s="170"/>
      <c r="L11" s="172" t="s">
        <v>247</v>
      </c>
      <c r="M11" s="170" t="s">
        <v>248</v>
      </c>
      <c r="N11" s="170" t="s">
        <v>248</v>
      </c>
      <c r="O11" s="170" t="s">
        <v>248</v>
      </c>
      <c r="P11" s="170" t="s">
        <v>248</v>
      </c>
      <c r="Q11" s="167"/>
    </row>
    <row r="12" s="119" customFormat="1" ht="29.1" customHeight="1" spans="1:17">
      <c r="A12" s="131" t="s">
        <v>178</v>
      </c>
      <c r="B12" s="132">
        <f>C12-0.7</f>
        <v>16.6</v>
      </c>
      <c r="C12" s="132">
        <f>D12-0.7</f>
        <v>17.3</v>
      </c>
      <c r="D12" s="133">
        <v>18</v>
      </c>
      <c r="E12" s="132">
        <f>D12+0.7</f>
        <v>18.7</v>
      </c>
      <c r="F12" s="132">
        <f>E12+0.7</f>
        <v>19.4</v>
      </c>
      <c r="G12" s="132">
        <f>F12+0.9</f>
        <v>20.3</v>
      </c>
      <c r="H12" s="132">
        <f>G12+0.9</f>
        <v>21.2</v>
      </c>
      <c r="I12" s="150"/>
      <c r="J12" s="139" t="s">
        <v>255</v>
      </c>
      <c r="K12" s="170"/>
      <c r="L12" s="170" t="s">
        <v>248</v>
      </c>
      <c r="M12" s="170" t="s">
        <v>248</v>
      </c>
      <c r="N12" s="170" t="s">
        <v>248</v>
      </c>
      <c r="O12" s="170" t="s">
        <v>248</v>
      </c>
      <c r="P12" s="170" t="s">
        <v>248</v>
      </c>
      <c r="Q12" s="167"/>
    </row>
    <row r="13" s="119" customFormat="1" ht="29.1" customHeight="1" spans="1:17">
      <c r="A13" s="131" t="s">
        <v>182</v>
      </c>
      <c r="B13" s="132">
        <f t="shared" ref="B13:B17" si="1">C13-0.5</f>
        <v>9.5</v>
      </c>
      <c r="C13" s="132">
        <f t="shared" ref="C13:C17" si="2">D13-0.5</f>
        <v>10</v>
      </c>
      <c r="D13" s="133">
        <v>10.5</v>
      </c>
      <c r="E13" s="132">
        <f t="shared" ref="E13:E17" si="3">D13+0.5</f>
        <v>11</v>
      </c>
      <c r="F13" s="132">
        <f t="shared" ref="F13:F17" si="4">E13+0.5</f>
        <v>11.5</v>
      </c>
      <c r="G13" s="132">
        <f>F13+0.7</f>
        <v>12.2</v>
      </c>
      <c r="H13" s="132">
        <f>G13+0.7</f>
        <v>12.9</v>
      </c>
      <c r="I13" s="150"/>
      <c r="J13" s="164" t="s">
        <v>174</v>
      </c>
      <c r="K13" s="170"/>
      <c r="L13" s="170" t="s">
        <v>248</v>
      </c>
      <c r="M13" s="170" t="s">
        <v>248</v>
      </c>
      <c r="N13" s="172" t="s">
        <v>247</v>
      </c>
      <c r="O13" s="170" t="s">
        <v>248</v>
      </c>
      <c r="P13" s="170" t="s">
        <v>248</v>
      </c>
      <c r="Q13" s="167"/>
    </row>
    <row r="14" s="119" customFormat="1" ht="29.1" customHeight="1" spans="1:17">
      <c r="A14" s="131" t="s">
        <v>184</v>
      </c>
      <c r="B14" s="132">
        <f t="shared" si="1"/>
        <v>13.5</v>
      </c>
      <c r="C14" s="132">
        <f t="shared" si="2"/>
        <v>14</v>
      </c>
      <c r="D14" s="133">
        <v>14.5</v>
      </c>
      <c r="E14" s="132">
        <f t="shared" si="3"/>
        <v>15</v>
      </c>
      <c r="F14" s="132">
        <f t="shared" si="4"/>
        <v>15.5</v>
      </c>
      <c r="G14" s="132">
        <f>F14+0.7</f>
        <v>16.2</v>
      </c>
      <c r="H14" s="132">
        <f>G14+0.7</f>
        <v>16.9</v>
      </c>
      <c r="I14" s="150"/>
      <c r="J14" s="164" t="s">
        <v>178</v>
      </c>
      <c r="K14" s="172"/>
      <c r="L14" s="170" t="s">
        <v>248</v>
      </c>
      <c r="M14" s="170" t="s">
        <v>248</v>
      </c>
      <c r="N14" s="170" t="s">
        <v>248</v>
      </c>
      <c r="O14" s="170" t="s">
        <v>248</v>
      </c>
      <c r="P14" s="170" t="s">
        <v>248</v>
      </c>
      <c r="Q14" s="167"/>
    </row>
    <row r="15" s="119" customFormat="1" ht="29.1" customHeight="1" spans="1:17">
      <c r="A15" s="131" t="s">
        <v>186</v>
      </c>
      <c r="B15" s="132">
        <f t="shared" ref="B15:B19" si="5">C15</f>
        <v>7</v>
      </c>
      <c r="C15" s="132">
        <f>D15</f>
        <v>7</v>
      </c>
      <c r="D15" s="133">
        <v>7</v>
      </c>
      <c r="E15" s="132">
        <f t="shared" ref="E15:H15" si="6">D15</f>
        <v>7</v>
      </c>
      <c r="F15" s="132">
        <f t="shared" si="6"/>
        <v>7</v>
      </c>
      <c r="G15" s="132">
        <f t="shared" si="6"/>
        <v>7</v>
      </c>
      <c r="H15" s="132">
        <f t="shared" si="6"/>
        <v>7</v>
      </c>
      <c r="I15" s="150"/>
      <c r="J15" s="164" t="s">
        <v>256</v>
      </c>
      <c r="K15" s="170"/>
      <c r="L15" s="170" t="s">
        <v>248</v>
      </c>
      <c r="M15" s="170" t="s">
        <v>314</v>
      </c>
      <c r="N15" s="172" t="s">
        <v>247</v>
      </c>
      <c r="O15" s="170" t="s">
        <v>314</v>
      </c>
      <c r="P15" s="172" t="s">
        <v>247</v>
      </c>
      <c r="Q15" s="167"/>
    </row>
    <row r="16" s="119" customFormat="1" ht="29.1" customHeight="1" spans="1:17">
      <c r="A16" s="131" t="s">
        <v>187</v>
      </c>
      <c r="B16" s="132">
        <f>C16-1</f>
        <v>52</v>
      </c>
      <c r="C16" s="132">
        <f t="shared" ref="C16:C19" si="7">D16-1</f>
        <v>53</v>
      </c>
      <c r="D16" s="137">
        <v>54</v>
      </c>
      <c r="E16" s="132">
        <f>D16+1</f>
        <v>55</v>
      </c>
      <c r="F16" s="132">
        <f>E16+1</f>
        <v>56</v>
      </c>
      <c r="G16" s="132">
        <f>F16+1.5</f>
        <v>57.5</v>
      </c>
      <c r="H16" s="132">
        <f>G16+1.5</f>
        <v>59</v>
      </c>
      <c r="I16" s="150"/>
      <c r="J16" s="164" t="s">
        <v>186</v>
      </c>
      <c r="K16" s="170"/>
      <c r="L16" s="172" t="s">
        <v>251</v>
      </c>
      <c r="M16" s="170" t="s">
        <v>248</v>
      </c>
      <c r="N16" s="172" t="s">
        <v>251</v>
      </c>
      <c r="O16" s="170" t="s">
        <v>248</v>
      </c>
      <c r="P16" s="170" t="s">
        <v>248</v>
      </c>
      <c r="Q16" s="167"/>
    </row>
    <row r="17" s="119" customFormat="1" ht="29.1" customHeight="1" spans="1:17">
      <c r="A17" s="131" t="s">
        <v>188</v>
      </c>
      <c r="B17" s="132">
        <f t="shared" si="1"/>
        <v>35</v>
      </c>
      <c r="C17" s="132">
        <f t="shared" si="2"/>
        <v>35.5</v>
      </c>
      <c r="D17" s="133">
        <v>36</v>
      </c>
      <c r="E17" s="132">
        <f t="shared" si="3"/>
        <v>36.5</v>
      </c>
      <c r="F17" s="132">
        <f t="shared" si="4"/>
        <v>37</v>
      </c>
      <c r="G17" s="138">
        <f>F17+0.75</f>
        <v>37.75</v>
      </c>
      <c r="H17" s="138">
        <f>G17</f>
        <v>37.75</v>
      </c>
      <c r="I17" s="150"/>
      <c r="J17" s="164" t="s">
        <v>187</v>
      </c>
      <c r="K17" s="170"/>
      <c r="L17" s="172" t="s">
        <v>247</v>
      </c>
      <c r="M17" s="170" t="s">
        <v>248</v>
      </c>
      <c r="N17" s="172" t="s">
        <v>247</v>
      </c>
      <c r="O17" s="170" t="s">
        <v>248</v>
      </c>
      <c r="P17" s="173" t="s">
        <v>249</v>
      </c>
      <c r="Q17" s="167"/>
    </row>
    <row r="18" s="119" customFormat="1" ht="29.1" customHeight="1" spans="1:17">
      <c r="A18" s="131" t="s">
        <v>189</v>
      </c>
      <c r="B18" s="132">
        <f t="shared" si="5"/>
        <v>26</v>
      </c>
      <c r="C18" s="132">
        <f t="shared" si="7"/>
        <v>26</v>
      </c>
      <c r="D18" s="133">
        <v>27</v>
      </c>
      <c r="E18" s="132">
        <f>D18</f>
        <v>27</v>
      </c>
      <c r="F18" s="132">
        <f>D18+1.5</f>
        <v>28.5</v>
      </c>
      <c r="G18" s="132">
        <f>D18+1.5</f>
        <v>28.5</v>
      </c>
      <c r="H18" s="132">
        <f>F18</f>
        <v>28.5</v>
      </c>
      <c r="I18" s="150"/>
      <c r="J18" s="164" t="s">
        <v>188</v>
      </c>
      <c r="K18" s="170"/>
      <c r="L18" s="170" t="s">
        <v>248</v>
      </c>
      <c r="M18" s="172" t="s">
        <v>247</v>
      </c>
      <c r="N18" s="170" t="s">
        <v>248</v>
      </c>
      <c r="O18" s="172" t="s">
        <v>315</v>
      </c>
      <c r="P18" s="170" t="s">
        <v>248</v>
      </c>
      <c r="Q18" s="167"/>
    </row>
    <row r="19" s="119" customFormat="1" ht="29.1" customHeight="1" spans="1:17">
      <c r="A19" s="135" t="s">
        <v>190</v>
      </c>
      <c r="B19" s="132">
        <f t="shared" si="5"/>
        <v>14.5</v>
      </c>
      <c r="C19" s="132">
        <f t="shared" si="7"/>
        <v>14.5</v>
      </c>
      <c r="D19" s="133">
        <v>15.5</v>
      </c>
      <c r="E19" s="132">
        <f t="shared" ref="E19:H19" si="8">D19</f>
        <v>15.5</v>
      </c>
      <c r="F19" s="132">
        <f>E19+1.5</f>
        <v>17</v>
      </c>
      <c r="G19" s="132">
        <f t="shared" si="8"/>
        <v>17</v>
      </c>
      <c r="H19" s="132">
        <f t="shared" si="8"/>
        <v>17</v>
      </c>
      <c r="I19" s="150"/>
      <c r="J19" s="164" t="s">
        <v>189</v>
      </c>
      <c r="K19" s="172"/>
      <c r="L19" s="170" t="s">
        <v>248</v>
      </c>
      <c r="M19" s="172" t="s">
        <v>247</v>
      </c>
      <c r="N19" s="170" t="s">
        <v>248</v>
      </c>
      <c r="O19" s="170" t="s">
        <v>248</v>
      </c>
      <c r="P19" s="170" t="s">
        <v>248</v>
      </c>
      <c r="Q19" s="167"/>
    </row>
    <row r="20" s="119" customFormat="1" ht="29.1" customHeight="1" spans="1:17">
      <c r="A20" s="139"/>
      <c r="B20" s="140"/>
      <c r="C20" s="140"/>
      <c r="D20" s="141"/>
      <c r="E20" s="140"/>
      <c r="F20" s="140"/>
      <c r="G20" s="140"/>
      <c r="H20" s="140"/>
      <c r="I20" s="150"/>
      <c r="J20" s="139"/>
      <c r="K20" s="170"/>
      <c r="L20" s="172"/>
      <c r="M20" s="172"/>
      <c r="N20" s="172"/>
      <c r="O20" s="172"/>
      <c r="P20" s="170"/>
      <c r="Q20" s="167"/>
    </row>
    <row r="21" s="119" customFormat="1" ht="29.1" customHeight="1" spans="1:17">
      <c r="A21" s="142"/>
      <c r="B21" s="140"/>
      <c r="C21" s="140"/>
      <c r="D21" s="143"/>
      <c r="E21" s="140"/>
      <c r="F21" s="140"/>
      <c r="G21" s="140"/>
      <c r="H21" s="140"/>
      <c r="I21" s="150"/>
      <c r="J21" s="142"/>
      <c r="K21" s="170"/>
      <c r="L21" s="170"/>
      <c r="M21" s="170"/>
      <c r="N21" s="172"/>
      <c r="O21" s="170"/>
      <c r="P21" s="172"/>
      <c r="Q21" s="167"/>
    </row>
    <row r="22" s="119" customFormat="1" ht="29.1" customHeight="1" spans="1:17">
      <c r="A22" s="131"/>
      <c r="B22" s="132"/>
      <c r="C22" s="132"/>
      <c r="D22" s="144"/>
      <c r="E22" s="132"/>
      <c r="F22" s="132"/>
      <c r="G22" s="132"/>
      <c r="H22" s="132"/>
      <c r="I22" s="150"/>
      <c r="J22" s="172"/>
      <c r="K22" s="172"/>
      <c r="L22" s="172"/>
      <c r="M22" s="172"/>
      <c r="N22" s="173"/>
      <c r="O22" s="172"/>
      <c r="P22" s="172"/>
      <c r="Q22" s="172"/>
    </row>
    <row r="23" s="119" customFormat="1" ht="29.1" customHeight="1" spans="1:17">
      <c r="A23" s="131"/>
      <c r="B23" s="132"/>
      <c r="C23" s="132"/>
      <c r="D23" s="144"/>
      <c r="E23" s="132"/>
      <c r="F23" s="132"/>
      <c r="G23" s="132"/>
      <c r="H23" s="132"/>
      <c r="I23" s="150"/>
      <c r="J23" s="172"/>
      <c r="K23" s="172"/>
      <c r="L23" s="172"/>
      <c r="M23" s="172"/>
      <c r="N23" s="172"/>
      <c r="O23" s="172"/>
      <c r="P23" s="172"/>
      <c r="Q23" s="172"/>
    </row>
    <row r="24" s="119" customFormat="1" ht="29.1" customHeight="1" spans="1:17">
      <c r="A24" s="145"/>
      <c r="B24" s="146"/>
      <c r="C24" s="147"/>
      <c r="D24" s="148"/>
      <c r="E24" s="149"/>
      <c r="F24" s="149"/>
      <c r="G24" s="146"/>
      <c r="H24" s="150"/>
      <c r="I24" s="150"/>
      <c r="J24" s="146"/>
      <c r="K24" s="146"/>
      <c r="L24" s="172"/>
      <c r="M24" s="146"/>
      <c r="N24" s="146"/>
      <c r="O24" s="146"/>
      <c r="P24" s="146"/>
      <c r="Q24" s="146"/>
    </row>
    <row r="25" s="119" customFormat="1" ht="14.25" spans="1:17">
      <c r="A25" s="151" t="s">
        <v>191</v>
      </c>
      <c r="D25" s="152"/>
      <c r="E25" s="153"/>
      <c r="F25" s="153"/>
      <c r="G25" s="153"/>
      <c r="H25" s="153"/>
      <c r="I25" s="153"/>
      <c r="J25" s="153"/>
      <c r="K25" s="174"/>
      <c r="L25" s="174"/>
      <c r="M25" s="174"/>
      <c r="N25" s="174"/>
      <c r="O25" s="174"/>
      <c r="P25" s="174"/>
      <c r="Q25" s="174"/>
    </row>
    <row r="26" s="119" customFormat="1" ht="14.25" spans="1:17">
      <c r="A26" s="119" t="s">
        <v>192</v>
      </c>
      <c r="B26" s="153"/>
      <c r="C26" s="153"/>
      <c r="D26" s="152"/>
      <c r="E26" s="153"/>
      <c r="F26" s="153"/>
      <c r="G26" s="153"/>
      <c r="H26" s="153"/>
      <c r="I26" s="153"/>
      <c r="J26" s="151" t="s">
        <v>237</v>
      </c>
      <c r="K26" s="175"/>
      <c r="L26" s="175" t="s">
        <v>238</v>
      </c>
      <c r="M26" s="175"/>
      <c r="N26" s="175" t="s">
        <v>195</v>
      </c>
      <c r="O26" s="175"/>
      <c r="P26" s="175"/>
      <c r="Q26" s="121"/>
    </row>
    <row r="27" s="119" customFormat="1" customHeight="1" spans="1:17">
      <c r="A27" s="153"/>
      <c r="D27" s="120"/>
      <c r="K27" s="121"/>
      <c r="L27" s="121"/>
      <c r="M27" s="121"/>
      <c r="N27" s="121"/>
      <c r="O27" s="121"/>
      <c r="P27" s="121"/>
      <c r="Q27" s="12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2023-02-03T07:08:18Z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4712F23CF68645DD989C735E613B458B</vt:lpwstr>
  </property>
</Properties>
</file>