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<sst xmlns="http://schemas.openxmlformats.org/spreadsheetml/2006/main" count="1727" uniqueCount="463">
  <si>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</si>
  <si>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</si>
  <si>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</si>
  <si>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</si>
  <si>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</si>
  <si>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</si>
  <si>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</si>
  <si>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</si>
  <si>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</si>
  <si>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</si>
  <si>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</si>
  <si>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</si>
  <si>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</si>
  <si>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</si>
  <si>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</si>
  <si>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</si>
  <si>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</si>
  <si>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</si>
  <si>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</si>
  <si>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</si>
  <si>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</si>
  <si>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</si>
  <si>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</si>
  <si>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</si>
  <si>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</si>
  <si>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</si>
  <si>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</si>
  <si>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</si>
  <si>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</si>
  <si>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</si>
  <si>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</si>
  <si>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</si>
  <si>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</si>
  <si>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</si>
  <si>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</si>
  <si>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</si>
  <si>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</si>
  <si>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</si>
  <si>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</si>
  <si>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</si>
  <si>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</si>
  <si>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</si>
  <si>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</si>
  <si>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</si>
  <si>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</si>
  <si>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</si>
  <si>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</si>
  <si>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</si>
  <si>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</si>
  <si>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</si>
  <si>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</si>
  <si>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</si>
  <si>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</si>
  <si>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</si>
  <si>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</si>
  <si>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</si>
  <si>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</si>
  <si>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</si>
  <si>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</si>
  <si>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</si>
  <si>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</si>
  <si>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</si>
  <si>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</si>
  <si>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TAZZBL82721</t>
  </si>
  <si>
    <t>合同交期</t>
  </si>
  <si>
    <t>2022.1.26</t>
  </si>
  <si>
    <t>产前确认样</t>
  </si>
  <si>
    <t>有</t>
  </si>
  <si>
    <t>无</t>
  </si>
  <si>
    <t>品名</t>
  </si>
  <si>
    <t>女式皮肤衣</t>
  </si>
  <si>
    <t>上线日</t>
  </si>
  <si>
    <t>2022.12.15</t>
  </si>
  <si>
    <t>原辅材料卡</t>
  </si>
  <si>
    <t>色/号型数</t>
  </si>
  <si>
    <t>缝制预计完成日</t>
  </si>
  <si>
    <t>2023.1.10</t>
  </si>
  <si>
    <t>大货面料确认样</t>
  </si>
  <si>
    <t>订单数量</t>
  </si>
  <si>
    <t>包装预计完成日</t>
  </si>
  <si>
    <t>2023.1.13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</si>
  <si>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</si>
  <si>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</si>
  <si>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</si>
  <si>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</si>
  <si>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</si>
  <si>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</si>
  <si>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</si>
  <si>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</si>
  <si>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</si>
  <si>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</si>
  <si>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</si>
  <si>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</si>
  <si>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</si>
  <si>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</si>
  <si>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</si>
  <si>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</si>
  <si>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</si>
  <si>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</si>
  <si>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</si>
  <si>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</si>
  <si>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</si>
  <si>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</si>
  <si>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</si>
  <si>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</si>
  <si>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</si>
  <si>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</si>
  <si>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</si>
  <si>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</si>
  <si>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</si>
  <si>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</si>
  <si>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</si>
  <si>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</si>
  <si>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</si>
  <si>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</si>
  <si>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</si>
  <si>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</si>
  <si>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</si>
  <si>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</si>
  <si>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</si>
  <si>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</si>
  <si>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</si>
  <si>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</si>
  <si>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香水紫\白色</t>
  </si>
  <si>
    <t>白色\香水紫</t>
  </si>
  <si>
    <t>微光绿\白色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</si>
  <si>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</si>
  <si>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香水紫/白色：L--2,XL--2,XXL--2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</si>
  <si>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</si>
  <si>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</si>
  <si>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</si>
  <si>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</si>
  <si>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</si>
  <si>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1.包边打扭</t>
  </si>
  <si>
    <t>2.脏污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</si>
  <si>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</si>
  <si>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</si>
  <si>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</si>
  <si>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</si>
  <si>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</si>
  <si>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</si>
  <si>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</si>
  <si>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</si>
  <si>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</si>
  <si>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</si>
  <si>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</si>
  <si>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</si>
  <si>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杨小兵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</si>
  <si>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</si>
  <si>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</si>
  <si>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</si>
  <si>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</si>
  <si>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</si>
  <si>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</si>
  <si>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</si>
  <si>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</si>
  <si>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</si>
  <si>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</si>
  <si>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</si>
  <si>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</si>
  <si>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</si>
  <si>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</si>
  <si>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</si>
  <si>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</si>
  <si>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</si>
  <si>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-1/-2</t>
  </si>
  <si>
    <t>前中长</t>
  </si>
  <si>
    <t>-1.5/-2</t>
  </si>
  <si>
    <t>-1/-1.5</t>
  </si>
  <si>
    <t>前中拉链长</t>
  </si>
  <si>
    <t>-1/-1</t>
  </si>
  <si>
    <t>内主项拉链</t>
  </si>
  <si>
    <t>-2/-2.5</t>
  </si>
  <si>
    <t>-2/-2</t>
  </si>
  <si>
    <t>胸围</t>
  </si>
  <si>
    <t>-1.2/-2.3</t>
  </si>
  <si>
    <t>0/-0.4</t>
  </si>
  <si>
    <t>腰围</t>
  </si>
  <si>
    <t>-0.5/-0.5</t>
  </si>
  <si>
    <t>-0.3/-0.3</t>
  </si>
  <si>
    <t>-0.7/-0.4</t>
  </si>
  <si>
    <t>摆围</t>
  </si>
  <si>
    <t>0/0</t>
  </si>
  <si>
    <t>0.5/0.3</t>
  </si>
  <si>
    <t>0.3/0.4</t>
  </si>
  <si>
    <t>后中袖长</t>
  </si>
  <si>
    <t>0/-0.2</t>
  </si>
  <si>
    <t>前领高</t>
  </si>
  <si>
    <t>后领高</t>
  </si>
  <si>
    <t>上领围</t>
  </si>
  <si>
    <t>下领围</t>
  </si>
  <si>
    <t>-0.2/-0.2</t>
  </si>
  <si>
    <t>-0.4/-0.4</t>
  </si>
  <si>
    <t>肩点袖长</t>
  </si>
  <si>
    <t>袖肥/2（参考值）</t>
  </si>
  <si>
    <t>袖肘围/2</t>
  </si>
  <si>
    <t>袖口围/2(平量)</t>
  </si>
  <si>
    <t>袖口围/2(拉量)</t>
  </si>
  <si>
    <t>帽高</t>
  </si>
  <si>
    <t>帽宽</t>
  </si>
  <si>
    <t>-0.2/-0.3</t>
  </si>
  <si>
    <t>-0.3/-0.2</t>
  </si>
  <si>
    <t>插手袋长不含拉链帽</t>
  </si>
  <si>
    <t>备注：</t>
  </si>
  <si>
    <t xml:space="preserve">     初期请洗测2-3件，有问题的另加测量数量。</t>
  </si>
  <si>
    <t>验货时间：12-20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</si>
  <si>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</si>
  <si>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</si>
  <si>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</si>
  <si>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</si>
  <si>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</si>
  <si>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</si>
  <si>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</si>
  <si>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</si>
  <si>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</si>
  <si>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</si>
  <si>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</si>
  <si>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</si>
  <si>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</si>
  <si>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</si>
  <si>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2.线毛一件</t>
  </si>
  <si>
    <t>【整改的严重缺陷及整改复核时间】</t>
  </si>
  <si>
    <t>金缕衣-博扬</t>
  </si>
  <si>
    <t>白色</t>
  </si>
  <si>
    <t>香水紫</t>
  </si>
  <si>
    <t>微光绿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</si>
  <si>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</si>
  <si>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</si>
  <si>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</si>
  <si>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</si>
  <si>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</si>
  <si>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</si>
  <si>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</si>
  <si>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</si>
  <si>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</si>
  <si>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</si>
  <si>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</si>
  <si>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</si>
  <si>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</si>
  <si>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</si>
  <si>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</si>
  <si>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</si>
  <si>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</si>
  <si>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</si>
  <si>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</si>
  <si>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</si>
  <si>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</si>
  <si>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</si>
  <si>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</si>
  <si>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</si>
  <si>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</si>
  <si>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</si>
  <si>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</si>
  <si>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</si>
  <si>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</si>
  <si>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</si>
  <si>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</si>
  <si>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</si>
  <si>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</si>
  <si>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-0.3/-0.4</t>
  </si>
  <si>
    <t>-0.3/0</t>
  </si>
  <si>
    <t>验货时间：12-30</t>
  </si>
  <si>
    <t>工厂负责人：杨小兵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</si>
  <si>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</si>
  <si>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</si>
  <si>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</si>
  <si>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</si>
  <si>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</si>
  <si>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</si>
  <si>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</si>
  <si>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</si>
  <si>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</si>
  <si>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</si>
  <si>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</si>
  <si>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</si>
  <si>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√+1</t>
  </si>
  <si>
    <t>-1√</t>
  </si>
  <si>
    <t>-0.5-1</t>
  </si>
  <si>
    <t>√-0.3</t>
  </si>
  <si>
    <t>-0.5√</t>
  </si>
  <si>
    <t>-0.7-1</t>
  </si>
  <si>
    <t>+0.4-0.3</t>
  </si>
  <si>
    <t>√-0.2</t>
  </si>
  <si>
    <t>-0.4-0.4</t>
  </si>
  <si>
    <t>-0.5-2</t>
  </si>
  <si>
    <t>√-0.4</t>
  </si>
  <si>
    <t>√-0.5</t>
  </si>
  <si>
    <t>QC出货报告书</t>
  </si>
  <si>
    <t>青岛金缕衣服饰有限公司</t>
  </si>
  <si>
    <t>合同日期</t>
  </si>
  <si>
    <t>2023.2.5</t>
  </si>
  <si>
    <t>检验资料确认</t>
  </si>
  <si>
    <t>交货形式</t>
  </si>
  <si>
    <t>天津科捷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</si>
  <si>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</si>
  <si>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</si>
  <si>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</si>
  <si>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</si>
  <si>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</si>
  <si>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</si>
  <si>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</si>
  <si>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</si>
  <si>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</si>
  <si>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</si>
  <si>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</si>
  <si>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</si>
  <si>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</si>
  <si>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</si>
  <si>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</si>
  <si>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</si>
  <si>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采购凭证编号：CGDD22110200175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</si>
  <si>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</si>
  <si>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</si>
  <si>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</si>
  <si>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</si>
  <si>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</si>
  <si>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</si>
  <si>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</si>
  <si>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</si>
  <si>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</si>
  <si>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</si>
  <si>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</si>
  <si>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</si>
  <si>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</si>
  <si>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</si>
  <si>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</si>
  <si>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白色/香水紫：78/80/88/90/92/96/98</t>
  </si>
  <si>
    <t>香水紫/白色：100/102/106/110/112/118/122</t>
  </si>
  <si>
    <t>共抽验14箱，每箱9件，合计：126件</t>
  </si>
  <si>
    <t>情况说明：</t>
  </si>
  <si>
    <t xml:space="preserve">【问题点描述】  </t>
  </si>
  <si>
    <t>线毛1件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</si>
  <si>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</si>
  <si>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</si>
  <si>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</si>
  <si>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</si>
  <si>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</si>
  <si>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</si>
  <si>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</si>
  <si>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</si>
  <si>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</si>
  <si>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+0.5-0.5</t>
  </si>
  <si>
    <t>验货时间：1-12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</si>
  <si>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</si>
  <si>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</si>
  <si>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</si>
  <si>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</si>
  <si>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</si>
  <si>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</si>
  <si>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</si>
  <si>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</si>
  <si>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</si>
  <si>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</si>
  <si>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</si>
  <si>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</si>
  <si>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</si>
  <si>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</si>
  <si>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</si>
  <si>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</si>
  <si>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</si>
  <si>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-2√</t>
  </si>
  <si>
    <t>√-1</t>
  </si>
  <si>
    <t>袖肥/2</t>
  </si>
  <si>
    <t>肩宽</t>
  </si>
  <si>
    <t>-0.8√</t>
  </si>
  <si>
    <t>袖口围/2（平量）</t>
  </si>
  <si>
    <t>袖肥/2（参考值见注解）</t>
  </si>
  <si>
    <t>袖口围/2</t>
  </si>
  <si>
    <t>验货时间：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</si>
  <si>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</si>
  <si>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</si>
  <si>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</si>
  <si>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</si>
  <si>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</si>
  <si>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</si>
  <si>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</si>
  <si>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</si>
  <si>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</si>
  <si>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</si>
  <si>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</si>
  <si>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</si>
  <si>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</si>
  <si>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</si>
  <si>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</si>
  <si>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</si>
  <si>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</si>
  <si>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</si>
  <si>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</si>
  <si>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</si>
  <si>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>小格子面料</t>
  </si>
  <si>
    <t>YES</t>
  </si>
  <si>
    <t>1058#</t>
  </si>
  <si>
    <t>1060#</t>
  </si>
  <si>
    <t>制表时间：11.20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</si>
  <si>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</si>
  <si>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</si>
  <si>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</si>
  <si>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</si>
  <si>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</si>
  <si>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</si>
  <si>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</si>
  <si>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</si>
  <si>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</si>
  <si>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</si>
  <si>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</si>
  <si>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</si>
  <si>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</si>
  <si>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</si>
  <si>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</si>
  <si>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</si>
  <si>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</si>
  <si>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</si>
  <si>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</si>
  <si>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</si>
  <si>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</si>
  <si>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</si>
  <si>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</si>
  <si>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</si>
  <si>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TAZZAL82721</t>
  </si>
  <si>
    <t>包边布</t>
  </si>
  <si>
    <t>冲孔布</t>
  </si>
  <si>
    <t>3#尼龙反装单开尾，葫芦头</t>
  </si>
  <si>
    <t>胶管卡扣</t>
  </si>
  <si>
    <t>6mm宽订卡织带</t>
  </si>
  <si>
    <t>合格</t>
  </si>
  <si>
    <t>物料6</t>
  </si>
  <si>
    <t>物料7</t>
  </si>
  <si>
    <t>物料8</t>
  </si>
  <si>
    <t>物料9</t>
  </si>
  <si>
    <t>物料10</t>
  </si>
  <si>
    <t>弹力绳</t>
  </si>
  <si>
    <t>松紧带</t>
  </si>
  <si>
    <t>气眼</t>
  </si>
  <si>
    <t>底边小猪鼻扣+佛珠</t>
  </si>
  <si>
    <t>花纹弹力绳G21SSZD058</t>
  </si>
  <si>
    <t>物料11</t>
  </si>
  <si>
    <t>物料12</t>
  </si>
  <si>
    <t>物料13</t>
  </si>
  <si>
    <t>物料14</t>
  </si>
  <si>
    <t>物料15</t>
  </si>
  <si>
    <t>网眼布</t>
  </si>
  <si>
    <t>3#尼龙反装开尾反光条拉链/包胶头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</si>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</sst>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37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7" fillId="0" borderId="0">
      <alignment vertical="center"/>
    </xf>
    <xf numFmtId="0" fontId="48" fillId="17" borderId="0" applyNumberFormat="0" applyBorder="0" applyAlignment="0" applyProtection="0">
      <alignment vertical="center"/>
    </xf>
    <xf numFmtId="0" fontId="58" fillId="18" borderId="69" applyNumberFormat="0" applyAlignment="0" applyProtection="0">
      <alignment vertical="center"/>
    </xf>
    <xf numFmtId="0" fontId="59" fillId="18" borderId="65" applyNumberFormat="0" applyAlignment="0" applyProtection="0">
      <alignment vertical="center"/>
    </xf>
    <xf numFmtId="0" fontId="60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1" fillId="0" borderId="71" applyNumberFormat="0" applyFill="0" applyAlignment="0" applyProtection="0">
      <alignment vertical="center"/>
    </xf>
    <xf numFmtId="0" fontId="62" fillId="0" borderId="72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57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7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6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6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6" applyFont="1"/>
    <xf numFmtId="0" fontId="8" fillId="0" borderId="0" xfId="56" applyFont="1"/>
    <xf numFmtId="0" fontId="8" fillId="0" borderId="0" xfId="0" applyFont="1" applyAlignment="1">
      <alignment horizontal="center" vertical="center"/>
    </xf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6"/>
    <xf numFmtId="0" fontId="2" fillId="0" borderId="1" xfId="56" applyFont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5" xfId="56" applyFont="1" applyFill="1" applyBorder="1" applyAlignment="1">
      <alignment horizontal="center" vertical="center"/>
    </xf>
    <xf numFmtId="0" fontId="3" fillId="4" borderId="6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3" fillId="4" borderId="8" xfId="56" applyFont="1" applyFill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8" fillId="0" borderId="3" xfId="56" applyFont="1" applyBorder="1" applyAlignment="1">
      <alignment horizontal="center" vertical="center"/>
    </xf>
    <xf numFmtId="49" fontId="8" fillId="0" borderId="3" xfId="56" applyNumberFormat="1" applyFont="1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12" fillId="0" borderId="2" xfId="56" applyFont="1" applyBorder="1" applyAlignment="1">
      <alignment horizontal="center"/>
    </xf>
    <xf numFmtId="0" fontId="0" fillId="0" borderId="8" xfId="56" applyBorder="1" applyAlignment="1">
      <alignment horizontal="center" vertical="center"/>
    </xf>
    <xf numFmtId="49" fontId="0" fillId="0" borderId="8" xfId="56" applyNumberFormat="1" applyBorder="1" applyAlignment="1">
      <alignment horizontal="center" vertical="center"/>
    </xf>
    <xf numFmtId="0" fontId="0" fillId="0" borderId="8" xfId="56" applyBorder="1" applyAlignment="1">
      <alignment horizontal="center" vertical="center" wrapText="1"/>
    </xf>
    <xf numFmtId="0" fontId="8" fillId="0" borderId="4" xfId="56" applyFont="1" applyBorder="1" applyAlignment="1">
      <alignment horizontal="center" vertical="center"/>
    </xf>
    <xf numFmtId="49" fontId="8" fillId="0" borderId="4" xfId="56" applyNumberFormat="1" applyFont="1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8" fillId="0" borderId="2" xfId="56" applyFont="1" applyBorder="1" applyAlignment="1">
      <alignment horizontal="center"/>
    </xf>
    <xf numFmtId="0" fontId="8" fillId="0" borderId="2" xfId="56" applyFont="1" applyBorder="1" applyAlignment="1">
      <alignment horizontal="center" wrapText="1"/>
    </xf>
    <xf numFmtId="0" fontId="0" fillId="0" borderId="4" xfId="56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3" xfId="56" applyBorder="1" applyAlignment="1">
      <alignment horizontal="center" vertical="center"/>
    </xf>
    <xf numFmtId="0" fontId="0" fillId="0" borderId="2" xfId="56" applyBorder="1" applyAlignment="1">
      <alignment vertical="center"/>
    </xf>
    <xf numFmtId="0" fontId="0" fillId="0" borderId="2" xfId="56" applyBorder="1"/>
    <xf numFmtId="0" fontId="5" fillId="0" borderId="5" xfId="56" applyFont="1" applyBorder="1" applyAlignment="1">
      <alignment horizontal="left" vertical="center"/>
    </xf>
    <xf numFmtId="0" fontId="5" fillId="0" borderId="6" xfId="56" applyFont="1" applyBorder="1" applyAlignment="1">
      <alignment horizontal="left" vertical="center"/>
    </xf>
    <xf numFmtId="0" fontId="5" fillId="0" borderId="7" xfId="56" applyFont="1" applyBorder="1" applyAlignment="1">
      <alignment horizontal="left" vertical="center"/>
    </xf>
    <xf numFmtId="0" fontId="6" fillId="0" borderId="5" xfId="56" applyFont="1" applyBorder="1" applyAlignment="1">
      <alignment horizontal="center" vertical="center"/>
    </xf>
    <xf numFmtId="0" fontId="6" fillId="0" borderId="7" xfId="56" applyFont="1" applyBorder="1" applyAlignment="1">
      <alignment horizontal="center" vertical="center"/>
    </xf>
    <xf numFmtId="0" fontId="6" fillId="0" borderId="6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7" fillId="0" borderId="2" xfId="56" applyFont="1" applyBorder="1" applyAlignment="1">
      <alignment horizontal="left" vertical="top"/>
    </xf>
    <xf numFmtId="0" fontId="3" fillId="4" borderId="7" xfId="56" applyFont="1" applyFill="1" applyBorder="1" applyAlignment="1">
      <alignment horizontal="center" vertical="center"/>
    </xf>
    <xf numFmtId="0" fontId="13" fillId="0" borderId="2" xfId="56" applyFont="1" applyBorder="1" applyAlignment="1">
      <alignment horizontal="center" wrapText="1"/>
    </xf>
    <xf numFmtId="0" fontId="12" fillId="0" borderId="2" xfId="56" applyFont="1" applyBorder="1" applyAlignment="1">
      <alignment horizontal="center" wrapText="1"/>
    </xf>
    <xf numFmtId="0" fontId="3" fillId="0" borderId="3" xfId="56" applyFont="1" applyBorder="1" applyAlignment="1">
      <alignment horizontal="center" vertical="center"/>
    </xf>
    <xf numFmtId="0" fontId="3" fillId="0" borderId="8" xfId="56" applyFont="1" applyBorder="1" applyAlignment="1">
      <alignment horizontal="center" vertical="center"/>
    </xf>
    <xf numFmtId="0" fontId="8" fillId="0" borderId="8" xfId="56" applyFont="1" applyBorder="1" applyAlignment="1">
      <alignment horizontal="center" vertical="center"/>
    </xf>
    <xf numFmtId="0" fontId="0" fillId="0" borderId="2" xfId="56" applyBorder="1" applyAlignment="1">
      <alignment horizontal="center"/>
    </xf>
    <xf numFmtId="0" fontId="5" fillId="0" borderId="7" xfId="56" applyFont="1" applyBorder="1" applyAlignment="1">
      <alignment horizontal="center" vertical="center"/>
    </xf>
    <xf numFmtId="0" fontId="0" fillId="0" borderId="0" xfId="56" applyAlignment="1">
      <alignment horizontal="left"/>
    </xf>
    <xf numFmtId="0" fontId="3" fillId="4" borderId="3" xfId="56" applyFont="1" applyFill="1" applyBorder="1" applyAlignment="1">
      <alignment horizontal="left" vertical="center"/>
    </xf>
    <xf numFmtId="0" fontId="3" fillId="4" borderId="4" xfId="56" applyFont="1" applyFill="1" applyBorder="1" applyAlignment="1">
      <alignment horizontal="left" vertical="center"/>
    </xf>
    <xf numFmtId="0" fontId="8" fillId="0" borderId="2" xfId="56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6" applyNumberFormat="1" applyFont="1" applyBorder="1" applyAlignment="1">
      <alignment horizontal="center"/>
    </xf>
    <xf numFmtId="10" fontId="8" fillId="0" borderId="2" xfId="56" applyNumberFormat="1" applyFont="1" applyBorder="1" applyAlignment="1">
      <alignment horizontal="center"/>
    </xf>
    <xf numFmtId="0" fontId="8" fillId="0" borderId="2" xfId="56" applyFont="1" applyBorder="1" applyAlignment="1">
      <alignment horizontal="left"/>
    </xf>
    <xf numFmtId="0" fontId="7" fillId="0" borderId="5" xfId="56" applyFont="1" applyBorder="1" applyAlignment="1">
      <alignment horizontal="left" vertical="top" wrapText="1"/>
    </xf>
    <xf numFmtId="0" fontId="7" fillId="0" borderId="6" xfId="56" applyFont="1" applyBorder="1" applyAlignment="1">
      <alignment horizontal="left" vertical="top" wrapText="1"/>
    </xf>
    <xf numFmtId="0" fontId="4" fillId="4" borderId="3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vertical="center" wrapText="1"/>
    </xf>
    <xf numFmtId="0" fontId="3" fillId="4" borderId="3" xfId="56" applyFont="1" applyFill="1" applyBorder="1" applyAlignment="1">
      <alignment horizontal="center" vertical="center" wrapText="1"/>
    </xf>
    <xf numFmtId="0" fontId="4" fillId="4" borderId="4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vertical="center" wrapText="1"/>
    </xf>
    <xf numFmtId="0" fontId="3" fillId="4" borderId="4" xfId="56" applyFont="1" applyFill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/>
    </xf>
    <xf numFmtId="0" fontId="7" fillId="0" borderId="7" xfId="56" applyFont="1" applyBorder="1" applyAlignment="1">
      <alignment horizontal="left" vertical="top" wrapText="1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5" borderId="2" xfId="57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7" fontId="20" fillId="5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6" fontId="20" fillId="5" borderId="2" xfId="57" applyNumberFormat="1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7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7" fontId="21" fillId="3" borderId="2" xfId="11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9" applyNumberFormat="1" applyFont="1" applyFill="1" applyBorder="1" applyAlignment="1">
      <alignment horizontal="center" vertical="center"/>
    </xf>
    <xf numFmtId="0" fontId="20" fillId="0" borderId="2" xfId="39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39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11" fillId="0" borderId="0" xfId="53" applyFill="1" applyAlignment="1">
      <alignment horizontal="left" vertical="center"/>
    </xf>
    <xf numFmtId="0" fontId="11" fillId="0" borderId="0" xfId="53" applyFill="1" applyBorder="1" applyAlignment="1">
      <alignment horizontal="left" vertical="center"/>
    </xf>
    <xf numFmtId="0" fontId="11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11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6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11" fillId="0" borderId="35" xfId="53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0" borderId="2" xfId="57" applyFont="1" applyFill="1" applyBorder="1" applyAlignment="1">
      <alignment horizontal="center"/>
    </xf>
    <xf numFmtId="0" fontId="28" fillId="0" borderId="2" xfId="57" applyFont="1" applyFill="1" applyBorder="1" applyAlignment="1">
      <alignment horizontal="left"/>
    </xf>
    <xf numFmtId="0" fontId="29" fillId="0" borderId="2" xfId="57" applyFont="1" applyFill="1" applyBorder="1" applyAlignment="1">
      <alignment horizontal="center"/>
    </xf>
    <xf numFmtId="0" fontId="7" fillId="0" borderId="2" xfId="39" applyFont="1" applyFill="1" applyBorder="1" applyAlignment="1">
      <alignment horizontal="center" vertical="center"/>
    </xf>
    <xf numFmtId="0" fontId="21" fillId="0" borderId="2" xfId="24" applyFont="1" applyBorder="1" applyAlignment="1">
      <alignment horizontal="left" vertical="center"/>
    </xf>
    <xf numFmtId="177" fontId="22" fillId="0" borderId="2" xfId="55" applyNumberFormat="1" applyFont="1" applyFill="1" applyBorder="1" applyAlignment="1">
      <alignment horizontal="center"/>
    </xf>
    <xf numFmtId="0" fontId="18" fillId="0" borderId="3" xfId="57" applyFont="1" applyFill="1" applyBorder="1" applyAlignment="1">
      <alignment horizontal="center"/>
    </xf>
    <xf numFmtId="177" fontId="20" fillId="0" borderId="3" xfId="57" applyNumberFormat="1" applyFont="1" applyFill="1" applyBorder="1" applyAlignment="1">
      <alignment horizontal="center"/>
    </xf>
    <xf numFmtId="49" fontId="19" fillId="0" borderId="8" xfId="58" applyNumberFormat="1" applyFont="1" applyFill="1" applyBorder="1" applyAlignment="1">
      <alignment horizontal="center" vertical="center"/>
    </xf>
    <xf numFmtId="177" fontId="21" fillId="0" borderId="3" xfId="55" applyNumberFormat="1" applyFont="1" applyFill="1" applyBorder="1" applyAlignment="1">
      <alignment horizontal="center"/>
    </xf>
    <xf numFmtId="0" fontId="22" fillId="0" borderId="39" xfId="55" applyFont="1" applyFill="1" applyBorder="1" applyAlignment="1">
      <alignment horizontal="center"/>
    </xf>
    <xf numFmtId="177" fontId="21" fillId="0" borderId="39" xfId="55" applyNumberFormat="1" applyFont="1" applyFill="1" applyBorder="1" applyAlignment="1">
      <alignment horizontal="center"/>
    </xf>
    <xf numFmtId="0" fontId="22" fillId="0" borderId="39" xfId="57" applyFont="1" applyFill="1" applyBorder="1" applyAlignment="1">
      <alignment horizontal="center"/>
    </xf>
    <xf numFmtId="49" fontId="17" fillId="3" borderId="5" xfId="55" applyNumberFormat="1" applyFont="1" applyFill="1" applyBorder="1" applyAlignment="1">
      <alignment horizontal="center" vertical="center"/>
    </xf>
    <xf numFmtId="0" fontId="14" fillId="3" borderId="1" xfId="54" applyFont="1" applyFill="1" applyBorder="1" applyAlignment="1">
      <alignment horizontal="center"/>
    </xf>
    <xf numFmtId="0" fontId="0" fillId="3" borderId="1" xfId="55" applyFont="1" applyFill="1" applyBorder="1">
      <alignment vertical="center"/>
    </xf>
    <xf numFmtId="0" fontId="30" fillId="3" borderId="2" xfId="55" applyFont="1" applyFill="1" applyBorder="1">
      <alignment vertical="center"/>
    </xf>
    <xf numFmtId="49" fontId="30" fillId="3" borderId="2" xfId="55" applyNumberFormat="1" applyFont="1" applyFill="1" applyBorder="1">
      <alignment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5" fillId="0" borderId="40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177" fontId="21" fillId="0" borderId="2" xfId="55" applyNumberFormat="1" applyFont="1" applyFill="1" applyBorder="1" applyAlignment="1">
      <alignment horizontal="center"/>
    </xf>
    <xf numFmtId="177" fontId="20" fillId="3" borderId="2" xfId="57" applyNumberFormat="1" applyFont="1" applyFill="1" applyBorder="1" applyAlignment="1">
      <alignment horizontal="center"/>
    </xf>
    <xf numFmtId="0" fontId="14" fillId="3" borderId="10" xfId="54" applyFont="1" applyFill="1" applyBorder="1" applyAlignment="1"/>
    <xf numFmtId="0" fontId="17" fillId="3" borderId="10" xfId="53" applyFont="1" applyFill="1" applyBorder="1" applyAlignment="1">
      <alignment horizontal="left" vertical="center"/>
    </xf>
    <xf numFmtId="0" fontId="14" fillId="3" borderId="43" xfId="53" applyFont="1" applyFill="1" applyBorder="1" applyAlignment="1">
      <alignment horizontal="center" vertical="center"/>
    </xf>
    <xf numFmtId="0" fontId="17" fillId="3" borderId="44" xfId="54" applyFont="1" applyFill="1" applyBorder="1" applyAlignment="1" applyProtection="1">
      <alignment horizontal="center" vertical="center"/>
    </xf>
    <xf numFmtId="0" fontId="14" fillId="3" borderId="44" xfId="54" applyFont="1" applyFill="1" applyBorder="1" applyAlignment="1" applyProtection="1">
      <alignment horizontal="center" vertical="center"/>
    </xf>
    <xf numFmtId="0" fontId="18" fillId="0" borderId="44" xfId="57" applyFont="1" applyFill="1" applyBorder="1" applyAlignment="1">
      <alignment horizontal="center"/>
    </xf>
    <xf numFmtId="49" fontId="14" fillId="3" borderId="44" xfId="55" applyNumberFormat="1" applyFont="1" applyFill="1" applyBorder="1" applyAlignment="1">
      <alignment horizontal="center" vertical="center"/>
    </xf>
    <xf numFmtId="49" fontId="31" fillId="3" borderId="2" xfId="55" applyNumberFormat="1" applyFont="1" applyFill="1" applyBorder="1" applyAlignment="1">
      <alignment horizontal="center" vertical="center"/>
    </xf>
    <xf numFmtId="14" fontId="32" fillId="3" borderId="0" xfId="54" applyNumberFormat="1" applyFont="1" applyFill="1"/>
    <xf numFmtId="14" fontId="17" fillId="3" borderId="0" xfId="54" applyNumberFormat="1" applyFont="1" applyFill="1"/>
    <xf numFmtId="0" fontId="11" fillId="0" borderId="0" xfId="53" applyFont="1" applyAlignment="1">
      <alignment horizontal="left" vertical="center"/>
    </xf>
    <xf numFmtId="0" fontId="33" fillId="0" borderId="16" xfId="53" applyFont="1" applyBorder="1" applyAlignment="1">
      <alignment horizontal="center" vertical="top"/>
    </xf>
    <xf numFmtId="0" fontId="27" fillId="0" borderId="45" xfId="53" applyFont="1" applyBorder="1" applyAlignment="1">
      <alignment horizontal="left" vertical="center"/>
    </xf>
    <xf numFmtId="0" fontId="21" fillId="0" borderId="46" xfId="53" applyFont="1" applyBorder="1" applyAlignment="1">
      <alignment horizontal="center" vertical="center"/>
    </xf>
    <xf numFmtId="0" fontId="27" fillId="0" borderId="46" xfId="53" applyFont="1" applyBorder="1" applyAlignment="1">
      <alignment horizontal="center" vertical="center"/>
    </xf>
    <xf numFmtId="0" fontId="23" fillId="0" borderId="46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11" fillId="0" borderId="20" xfId="53" applyFont="1" applyBorder="1" applyAlignment="1">
      <alignment vertical="center"/>
    </xf>
    <xf numFmtId="0" fontId="21" fillId="0" borderId="19" xfId="53" applyFont="1" applyBorder="1" applyAlignment="1">
      <alignment horizontal="left" vertical="center"/>
    </xf>
    <xf numFmtId="0" fontId="34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11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11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11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3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47" xfId="53" applyFont="1" applyBorder="1" applyAlignment="1">
      <alignment vertical="center"/>
    </xf>
    <xf numFmtId="0" fontId="21" fillId="0" borderId="48" xfId="53" applyFont="1" applyBorder="1" applyAlignment="1">
      <alignment horizontal="center" vertical="center"/>
    </xf>
    <xf numFmtId="0" fontId="27" fillId="0" borderId="48" xfId="53" applyFont="1" applyBorder="1" applyAlignment="1">
      <alignment vertical="center"/>
    </xf>
    <xf numFmtId="0" fontId="21" fillId="0" borderId="48" xfId="53" applyFont="1" applyBorder="1" applyAlignment="1">
      <alignment vertical="center"/>
    </xf>
    <xf numFmtId="58" fontId="11" fillId="0" borderId="48" xfId="53" applyNumberFormat="1" applyFont="1" applyBorder="1" applyAlignment="1">
      <alignment vertical="center"/>
    </xf>
    <xf numFmtId="0" fontId="27" fillId="0" borderId="48" xfId="53" applyFont="1" applyBorder="1" applyAlignment="1">
      <alignment horizontal="center" vertical="center"/>
    </xf>
    <xf numFmtId="0" fontId="27" fillId="0" borderId="49" xfId="53" applyFont="1" applyFill="1" applyBorder="1" applyAlignment="1">
      <alignment horizontal="left" vertical="center"/>
    </xf>
    <xf numFmtId="0" fontId="27" fillId="0" borderId="48" xfId="53" applyFont="1" applyFill="1" applyBorder="1" applyAlignment="1">
      <alignment horizontal="left" vertical="center"/>
    </xf>
    <xf numFmtId="0" fontId="27" fillId="0" borderId="50" xfId="53" applyFont="1" applyFill="1" applyBorder="1" applyAlignment="1">
      <alignment horizontal="center" vertical="center"/>
    </xf>
    <xf numFmtId="0" fontId="27" fillId="0" borderId="51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11" fillId="0" borderId="46" xfId="53" applyFont="1" applyBorder="1" applyAlignment="1">
      <alignment horizontal="center" vertical="center"/>
    </xf>
    <xf numFmtId="0" fontId="11" fillId="0" borderId="52" xfId="53" applyFont="1" applyBorder="1" applyAlignment="1">
      <alignment horizontal="center" vertical="center"/>
    </xf>
    <xf numFmtId="0" fontId="23" fillId="0" borderId="34" xfId="53" applyFont="1" applyBorder="1" applyAlignment="1">
      <alignment horizontal="center" vertical="center"/>
    </xf>
    <xf numFmtId="0" fontId="23" fillId="0" borderId="35" xfId="53" applyFont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3" xfId="53" applyFont="1" applyBorder="1" applyAlignment="1">
      <alignment horizontal="center" vertical="center"/>
    </xf>
    <xf numFmtId="0" fontId="27" fillId="0" borderId="54" xfId="53" applyFont="1" applyFill="1" applyBorder="1" applyAlignment="1">
      <alignment horizontal="left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11" fillId="0" borderId="48" xfId="53" applyFont="1" applyBorder="1" applyAlignment="1">
      <alignment horizontal="center" vertical="center"/>
    </xf>
    <xf numFmtId="0" fontId="11" fillId="0" borderId="53" xfId="53" applyFont="1" applyBorder="1" applyAlignment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4" xfId="55" applyFont="1" applyFill="1" applyBorder="1" applyAlignment="1">
      <alignment horizontal="center" vertical="center"/>
    </xf>
    <xf numFmtId="49" fontId="17" fillId="3" borderId="44" xfId="55" applyNumberFormat="1" applyFont="1" applyFill="1" applyBorder="1" applyAlignment="1">
      <alignment horizontal="center" vertical="center"/>
    </xf>
    <xf numFmtId="0" fontId="14" fillId="3" borderId="39" xfId="54" applyFont="1" applyFill="1" applyBorder="1" applyAlignment="1"/>
    <xf numFmtId="49" fontId="14" fillId="3" borderId="39" xfId="54" applyNumberFormat="1" applyFont="1" applyFill="1" applyBorder="1" applyAlignment="1">
      <alignment horizontal="center"/>
    </xf>
    <xf numFmtId="49" fontId="14" fillId="3" borderId="39" xfId="55" applyNumberFormat="1" applyFont="1" applyFill="1" applyBorder="1" applyAlignment="1">
      <alignment horizontal="center" vertical="center"/>
    </xf>
    <xf numFmtId="49" fontId="14" fillId="3" borderId="56" xfId="54" applyNumberFormat="1" applyFont="1" applyFill="1" applyBorder="1" applyAlignment="1">
      <alignment horizontal="center"/>
    </xf>
    <xf numFmtId="0" fontId="11" fillId="0" borderId="0" xfId="53" applyFont="1" applyBorder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17" xfId="53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3" fillId="0" borderId="57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49" xfId="53" applyFont="1" applyBorder="1" applyAlignment="1">
      <alignment horizontal="left" vertical="center"/>
    </xf>
    <xf numFmtId="0" fontId="27" fillId="0" borderId="48" xfId="53" applyFont="1" applyBorder="1" applyAlignment="1">
      <alignment horizontal="left" vertical="center"/>
    </xf>
    <xf numFmtId="0" fontId="23" fillId="0" borderId="50" xfId="53" applyFont="1" applyBorder="1" applyAlignment="1">
      <alignment vertical="center"/>
    </xf>
    <xf numFmtId="0" fontId="11" fillId="0" borderId="51" xfId="53" applyFont="1" applyBorder="1" applyAlignment="1">
      <alignment horizontal="left" vertical="center"/>
    </xf>
    <xf numFmtId="0" fontId="21" fillId="0" borderId="51" xfId="53" applyFont="1" applyBorder="1" applyAlignment="1">
      <alignment horizontal="left" vertical="center"/>
    </xf>
    <xf numFmtId="0" fontId="11" fillId="0" borderId="51" xfId="53" applyFont="1" applyBorder="1" applyAlignment="1">
      <alignment vertical="center"/>
    </xf>
    <xf numFmtId="0" fontId="23" fillId="0" borderId="51" xfId="53" applyFont="1" applyBorder="1" applyAlignment="1">
      <alignment vertical="center"/>
    </xf>
    <xf numFmtId="0" fontId="23" fillId="0" borderId="50" xfId="53" applyFont="1" applyBorder="1" applyAlignment="1">
      <alignment horizontal="center" vertical="center"/>
    </xf>
    <xf numFmtId="0" fontId="21" fillId="0" borderId="51" xfId="53" applyFont="1" applyBorder="1" applyAlignment="1">
      <alignment horizontal="center" vertical="center"/>
    </xf>
    <xf numFmtId="0" fontId="23" fillId="0" borderId="51" xfId="53" applyFont="1" applyBorder="1" applyAlignment="1">
      <alignment horizontal="center" vertical="center"/>
    </xf>
    <xf numFmtId="0" fontId="11" fillId="0" borderId="51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11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0" xfId="53" applyFont="1" applyBorder="1" applyAlignment="1">
      <alignment horizontal="left" vertical="center"/>
    </xf>
    <xf numFmtId="0" fontId="23" fillId="0" borderId="51" xfId="53" applyFont="1" applyBorder="1" applyAlignment="1">
      <alignment horizontal="left" vertical="center"/>
    </xf>
    <xf numFmtId="0" fontId="36" fillId="0" borderId="58" xfId="53" applyFont="1" applyBorder="1" applyAlignment="1">
      <alignment horizontal="left" vertical="center" wrapText="1"/>
    </xf>
    <xf numFmtId="0" fontId="37" fillId="0" borderId="2" xfId="0" applyFont="1" applyFill="1" applyBorder="1" applyAlignment="1"/>
    <xf numFmtId="9" fontId="21" fillId="0" borderId="20" xfId="53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0" xfId="53" applyFont="1" applyFill="1" applyBorder="1" applyAlignment="1">
      <alignment horizontal="left" vertical="center"/>
    </xf>
    <xf numFmtId="0" fontId="25" fillId="0" borderId="51" xfId="53" applyFont="1" applyFill="1" applyBorder="1" applyAlignment="1">
      <alignment horizontal="left" vertical="center"/>
    </xf>
    <xf numFmtId="0" fontId="25" fillId="0" borderId="59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0" xfId="53" applyFont="1" applyFill="1" applyBorder="1" applyAlignment="1">
      <alignment horizontal="left" vertical="center"/>
    </xf>
    <xf numFmtId="0" fontId="21" fillId="0" borderId="41" xfId="53" applyFont="1" applyFill="1" applyBorder="1" applyAlignment="1">
      <alignment horizontal="left" vertical="center"/>
    </xf>
    <xf numFmtId="0" fontId="27" fillId="0" borderId="45" xfId="53" applyFont="1" applyBorder="1" applyAlignment="1">
      <alignment vertical="center"/>
    </xf>
    <xf numFmtId="0" fontId="38" fillId="0" borderId="48" xfId="53" applyFont="1" applyBorder="1" applyAlignment="1">
      <alignment horizontal="center" vertical="center"/>
    </xf>
    <xf numFmtId="0" fontId="27" fillId="0" borderId="46" xfId="53" applyFont="1" applyBorder="1" applyAlignment="1">
      <alignment vertical="center"/>
    </xf>
    <xf numFmtId="0" fontId="21" fillId="0" borderId="60" xfId="53" applyFont="1" applyBorder="1" applyAlignment="1">
      <alignment vertical="center"/>
    </xf>
    <xf numFmtId="0" fontId="27" fillId="0" borderId="60" xfId="53" applyFont="1" applyBorder="1" applyAlignment="1">
      <alignment vertical="center"/>
    </xf>
    <xf numFmtId="176" fontId="11" fillId="0" borderId="46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57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11" fillId="0" borderId="60" xfId="53" applyFont="1" applyBorder="1" applyAlignment="1">
      <alignment vertical="center"/>
    </xf>
    <xf numFmtId="58" fontId="11" fillId="0" borderId="46" xfId="53" applyNumberFormat="1" applyFont="1" applyBorder="1" applyAlignment="1">
      <alignment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3" fillId="0" borderId="61" xfId="53" applyFont="1" applyBorder="1" applyAlignment="1">
      <alignment horizontal="left" vertical="center"/>
    </xf>
    <xf numFmtId="0" fontId="27" fillId="0" borderId="54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55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2" xfId="53" applyFont="1" applyFill="1" applyBorder="1" applyAlignment="1">
      <alignment horizontal="left" vertical="center"/>
    </xf>
    <xf numFmtId="0" fontId="27" fillId="0" borderId="62" xfId="53" applyFont="1" applyBorder="1" applyAlignment="1">
      <alignment horizontal="center" vertical="center"/>
    </xf>
    <xf numFmtId="0" fontId="21" fillId="0" borderId="60" xfId="53" applyFont="1" applyBorder="1" applyAlignment="1">
      <alignment horizontal="center" vertical="center"/>
    </xf>
    <xf numFmtId="0" fontId="21" fillId="0" borderId="61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3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40" fillId="0" borderId="43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/>
    </xf>
    <xf numFmtId="0" fontId="41" fillId="0" borderId="44" xfId="0" applyFont="1" applyBorder="1"/>
    <xf numFmtId="0" fontId="0" fillId="0" borderId="44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 90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23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92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92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92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34</xdr:row>
      <xdr:rowOff>0</xdr:rowOff>
    </xdr:from>
    <xdr:to>
      <xdr:col>9</xdr:col>
      <xdr:colOff>450850</xdr:colOff>
      <xdr:row>34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223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232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232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232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9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73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73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73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450850</xdr:colOff>
      <xdr:row>31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25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9.12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186"/>
      <c r="F2" s="187" t="s">
        <v>343</v>
      </c>
      <c r="G2" s="188" t="s">
        <v>344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3498</v>
      </c>
      <c r="C3" s="190"/>
      <c r="D3" s="191" t="s">
        <v>289</v>
      </c>
      <c r="E3" s="192" t="s">
        <v>345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6</v>
      </c>
      <c r="D4" s="197" t="s">
        <v>292</v>
      </c>
      <c r="E4" s="198" t="s">
        <v>346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2064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347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348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349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 t="s">
        <v>350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351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329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330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28" t="s">
        <v>352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52"/>
    </row>
    <row r="30" s="179" customFormat="1" ht="17.25" customHeight="1" spans="1:1">
      <c r="A30" s="179" t="s">
        <v>353</v>
      </c>
    </row>
    <row r="31" s="179" customFormat="1" ht="17.25" customHeight="1" spans="1:11">
      <c r="A31" s="228" t="s">
        <v>354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333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334</v>
      </c>
      <c r="B40" s="197"/>
      <c r="C40" s="197"/>
      <c r="D40" s="194" t="s">
        <v>335</v>
      </c>
      <c r="E40" s="194"/>
      <c r="F40" s="235" t="s">
        <v>336</v>
      </c>
      <c r="G40" s="236"/>
      <c r="H40" s="197" t="s">
        <v>337</v>
      </c>
      <c r="I40" s="197"/>
      <c r="J40" s="197" t="s">
        <v>338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339</v>
      </c>
      <c r="C44" s="237"/>
      <c r="D44" s="201" t="s">
        <v>340</v>
      </c>
      <c r="E44" s="202"/>
      <c r="F44" s="201" t="s">
        <v>145</v>
      </c>
      <c r="G44" s="238">
        <v>11.27</v>
      </c>
      <c r="H44" s="239" t="s">
        <v>146</v>
      </c>
      <c r="I44" s="239"/>
      <c r="J44" s="237"/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355</v>
      </c>
      <c r="C2" s="124"/>
      <c r="D2" s="125" t="s">
        <v>69</v>
      </c>
      <c r="E2" s="124" t="s">
        <v>356</v>
      </c>
      <c r="F2" s="124"/>
      <c r="G2" s="124"/>
      <c r="H2" s="124"/>
      <c r="I2" s="160"/>
      <c r="J2" s="161" t="s">
        <v>57</v>
      </c>
      <c r="K2" s="162" t="s">
        <v>357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128" t="s">
        <v>115</v>
      </c>
      <c r="C4" s="129" t="s">
        <v>116</v>
      </c>
      <c r="D4" s="130" t="s">
        <v>117</v>
      </c>
      <c r="E4" s="131" t="s">
        <v>118</v>
      </c>
      <c r="F4" s="129" t="s">
        <v>119</v>
      </c>
      <c r="G4" s="131" t="s">
        <v>120</v>
      </c>
      <c r="H4" s="129" t="s">
        <v>121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128" t="s">
        <v>265</v>
      </c>
      <c r="C5" s="129" t="s">
        <v>266</v>
      </c>
      <c r="D5" s="130" t="s">
        <v>267</v>
      </c>
      <c r="E5" s="131" t="s">
        <v>268</v>
      </c>
      <c r="F5" s="129" t="s">
        <v>269</v>
      </c>
      <c r="G5" s="131" t="s">
        <v>270</v>
      </c>
      <c r="H5" s="129" t="s">
        <v>271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129" t="s">
        <v>163</v>
      </c>
      <c r="B6" s="132">
        <f>C6-1</f>
        <v>68</v>
      </c>
      <c r="C6" s="132">
        <f>D6-2</f>
        <v>69</v>
      </c>
      <c r="D6" s="133">
        <v>71</v>
      </c>
      <c r="E6" s="134">
        <f>D6+2</f>
        <v>73</v>
      </c>
      <c r="F6" s="132">
        <f>E6+2</f>
        <v>75</v>
      </c>
      <c r="G6" s="134">
        <f>F6+1</f>
        <v>76</v>
      </c>
      <c r="H6" s="132">
        <f>G6+1</f>
        <v>77</v>
      </c>
      <c r="I6" s="149"/>
      <c r="J6" s="171" t="s">
        <v>163</v>
      </c>
      <c r="K6" s="172" t="s">
        <v>276</v>
      </c>
      <c r="L6" s="172" t="s">
        <v>276</v>
      </c>
      <c r="M6" s="172" t="s">
        <v>272</v>
      </c>
      <c r="N6" s="172" t="s">
        <v>276</v>
      </c>
      <c r="O6" s="172" t="s">
        <v>272</v>
      </c>
      <c r="P6" s="172" t="s">
        <v>272</v>
      </c>
      <c r="Q6" s="172"/>
    </row>
    <row r="7" s="119" customFormat="1" ht="29.1" customHeight="1" spans="1:17">
      <c r="A7" s="129" t="s">
        <v>166</v>
      </c>
      <c r="B7" s="132">
        <f>C7-1</f>
        <v>65</v>
      </c>
      <c r="C7" s="132">
        <f>D7-2</f>
        <v>66</v>
      </c>
      <c r="D7" s="133">
        <v>68</v>
      </c>
      <c r="E7" s="134">
        <f>D7+2</f>
        <v>70</v>
      </c>
      <c r="F7" s="132">
        <f>E7+2</f>
        <v>72</v>
      </c>
      <c r="G7" s="134">
        <f>F7+1</f>
        <v>73</v>
      </c>
      <c r="H7" s="132">
        <f>G7+1</f>
        <v>74</v>
      </c>
      <c r="I7" s="149"/>
      <c r="J7" s="171" t="s">
        <v>166</v>
      </c>
      <c r="K7" s="172" t="s">
        <v>272</v>
      </c>
      <c r="L7" s="172" t="s">
        <v>272</v>
      </c>
      <c r="M7" s="172" t="s">
        <v>272</v>
      </c>
      <c r="N7" s="151" t="s">
        <v>279</v>
      </c>
      <c r="O7" s="172" t="s">
        <v>272</v>
      </c>
      <c r="P7" s="172" t="s">
        <v>272</v>
      </c>
      <c r="Q7" s="172"/>
    </row>
    <row r="8" s="119" customFormat="1" ht="29.1" customHeight="1" spans="1:17">
      <c r="A8" s="129" t="s">
        <v>174</v>
      </c>
      <c r="B8" s="132">
        <f>C8-4</f>
        <v>104</v>
      </c>
      <c r="C8" s="132">
        <f>D8-4</f>
        <v>108</v>
      </c>
      <c r="D8" s="135" t="s">
        <v>358</v>
      </c>
      <c r="E8" s="134">
        <f>D8+4</f>
        <v>116</v>
      </c>
      <c r="F8" s="132">
        <f>E8+4</f>
        <v>120</v>
      </c>
      <c r="G8" s="134">
        <f>F8+6</f>
        <v>126</v>
      </c>
      <c r="H8" s="132">
        <f>G8+6</f>
        <v>132</v>
      </c>
      <c r="I8" s="149"/>
      <c r="J8" s="171" t="s">
        <v>174</v>
      </c>
      <c r="K8" s="172" t="s">
        <v>276</v>
      </c>
      <c r="L8" s="151" t="s">
        <v>279</v>
      </c>
      <c r="M8" s="172" t="s">
        <v>272</v>
      </c>
      <c r="N8" s="172" t="s">
        <v>272</v>
      </c>
      <c r="O8" s="173" t="s">
        <v>359</v>
      </c>
      <c r="P8" s="173" t="s">
        <v>360</v>
      </c>
      <c r="Q8" s="151"/>
    </row>
    <row r="9" s="119" customFormat="1" ht="29.1" customHeight="1" spans="1:17">
      <c r="A9" s="136" t="s">
        <v>181</v>
      </c>
      <c r="B9" s="137">
        <f>C9-4</f>
        <v>102</v>
      </c>
      <c r="C9" s="137">
        <f>D9-4</f>
        <v>106</v>
      </c>
      <c r="D9" s="138">
        <v>110</v>
      </c>
      <c r="E9" s="139">
        <f>D9+4</f>
        <v>114</v>
      </c>
      <c r="F9" s="137">
        <f>E9+5</f>
        <v>119</v>
      </c>
      <c r="G9" s="139">
        <f>F9+6</f>
        <v>125</v>
      </c>
      <c r="H9" s="137">
        <f>G9+7</f>
        <v>132</v>
      </c>
      <c r="I9" s="149"/>
      <c r="J9" s="171" t="s">
        <v>177</v>
      </c>
      <c r="K9" s="151" t="s">
        <v>275</v>
      </c>
      <c r="L9" s="172" t="s">
        <v>361</v>
      </c>
      <c r="M9" s="172" t="s">
        <v>272</v>
      </c>
      <c r="N9" s="173" t="s">
        <v>360</v>
      </c>
      <c r="O9" s="172" t="s">
        <v>272</v>
      </c>
      <c r="P9" s="172" t="s">
        <v>272</v>
      </c>
      <c r="Q9" s="172"/>
    </row>
    <row r="10" s="119" customFormat="1" ht="29.1" customHeight="1" spans="1:17">
      <c r="A10" s="129" t="s">
        <v>185</v>
      </c>
      <c r="B10" s="132">
        <f>C10-1.2</f>
        <v>83.5</v>
      </c>
      <c r="C10" s="132">
        <f>D10-1.8</f>
        <v>84.7</v>
      </c>
      <c r="D10" s="133">
        <v>86.5</v>
      </c>
      <c r="E10" s="134">
        <f>D10+1.8</f>
        <v>88.3</v>
      </c>
      <c r="F10" s="132">
        <f>E10+1.8</f>
        <v>90.1</v>
      </c>
      <c r="G10" s="134">
        <f>F10+1.3</f>
        <v>91.4</v>
      </c>
      <c r="H10" s="132">
        <f>G10+1.3</f>
        <v>92.7</v>
      </c>
      <c r="I10" s="149"/>
      <c r="J10" s="171" t="s">
        <v>181</v>
      </c>
      <c r="K10" s="172" t="s">
        <v>276</v>
      </c>
      <c r="L10" s="172" t="s">
        <v>361</v>
      </c>
      <c r="M10" s="151" t="s">
        <v>279</v>
      </c>
      <c r="N10" s="172" t="s">
        <v>272</v>
      </c>
      <c r="O10" s="172" t="s">
        <v>361</v>
      </c>
      <c r="P10" s="172" t="s">
        <v>361</v>
      </c>
      <c r="Q10" s="151"/>
    </row>
    <row r="11" s="119" customFormat="1" ht="29.1" customHeight="1" spans="1:17">
      <c r="A11" s="129" t="s">
        <v>362</v>
      </c>
      <c r="B11" s="132">
        <f>C11-0.8</f>
        <v>19.9</v>
      </c>
      <c r="C11" s="132">
        <f>D11-0.8</f>
        <v>20.7</v>
      </c>
      <c r="D11" s="133">
        <v>21.5</v>
      </c>
      <c r="E11" s="134">
        <f>D11+0.8</f>
        <v>22.3</v>
      </c>
      <c r="F11" s="132">
        <f>E11+0.8</f>
        <v>23.1</v>
      </c>
      <c r="G11" s="134">
        <f>F11+1.3</f>
        <v>24.4</v>
      </c>
      <c r="H11" s="132">
        <f>G11+1.3</f>
        <v>25.7</v>
      </c>
      <c r="I11" s="149"/>
      <c r="J11" s="171" t="s">
        <v>363</v>
      </c>
      <c r="K11" s="151" t="s">
        <v>277</v>
      </c>
      <c r="L11" s="151" t="s">
        <v>364</v>
      </c>
      <c r="M11" s="151" t="s">
        <v>276</v>
      </c>
      <c r="N11" s="172" t="s">
        <v>272</v>
      </c>
      <c r="O11" s="151" t="s">
        <v>279</v>
      </c>
      <c r="P11" s="151" t="s">
        <v>279</v>
      </c>
      <c r="Q11" s="151"/>
    </row>
    <row r="12" s="119" customFormat="1" ht="29.1" customHeight="1" spans="1:17">
      <c r="A12" s="129" t="s">
        <v>195</v>
      </c>
      <c r="B12" s="132">
        <f>C12-0.7</f>
        <v>16.6</v>
      </c>
      <c r="C12" s="132">
        <f>D12-0.7</f>
        <v>17.3</v>
      </c>
      <c r="D12" s="140">
        <v>18</v>
      </c>
      <c r="E12" s="134">
        <f>D12+0.7</f>
        <v>18.7</v>
      </c>
      <c r="F12" s="132">
        <f>E12+0.7</f>
        <v>19.4</v>
      </c>
      <c r="G12" s="134">
        <f>F12+1</f>
        <v>20.4</v>
      </c>
      <c r="H12" s="132">
        <f>G12+1</f>
        <v>21.4</v>
      </c>
      <c r="I12" s="149"/>
      <c r="J12" s="171" t="s">
        <v>193</v>
      </c>
      <c r="K12" s="172" t="s">
        <v>276</v>
      </c>
      <c r="L12" s="172" t="s">
        <v>279</v>
      </c>
      <c r="M12" s="151" t="s">
        <v>279</v>
      </c>
      <c r="N12" s="151" t="s">
        <v>279</v>
      </c>
      <c r="O12" s="151" t="s">
        <v>279</v>
      </c>
      <c r="P12" s="151" t="s">
        <v>279</v>
      </c>
      <c r="Q12" s="151"/>
    </row>
    <row r="13" s="119" customFormat="1" ht="29.1" customHeight="1" spans="1:17">
      <c r="A13" s="129" t="s">
        <v>365</v>
      </c>
      <c r="B13" s="132">
        <f>C13-0.5</f>
        <v>10</v>
      </c>
      <c r="C13" s="132">
        <f>D13-0.5</f>
        <v>10.5</v>
      </c>
      <c r="D13" s="133">
        <v>11</v>
      </c>
      <c r="E13" s="134">
        <f>D13+0.5</f>
        <v>11.5</v>
      </c>
      <c r="F13" s="132">
        <f>E13+0.5</f>
        <v>12</v>
      </c>
      <c r="G13" s="141">
        <f>F13+0.7</f>
        <v>12.7</v>
      </c>
      <c r="H13" s="142">
        <f>G13+0.7</f>
        <v>13.4</v>
      </c>
      <c r="I13" s="149"/>
      <c r="J13" s="174" t="s">
        <v>366</v>
      </c>
      <c r="K13" s="172" t="s">
        <v>272</v>
      </c>
      <c r="L13" s="151" t="s">
        <v>279</v>
      </c>
      <c r="M13" s="172" t="s">
        <v>272</v>
      </c>
      <c r="N13" s="151" t="s">
        <v>279</v>
      </c>
      <c r="O13" s="172" t="s">
        <v>272</v>
      </c>
      <c r="P13" s="172" t="s">
        <v>272</v>
      </c>
      <c r="Q13" s="151"/>
    </row>
    <row r="14" s="119" customFormat="1" ht="29.1" customHeight="1" spans="1:17">
      <c r="A14" s="129" t="s">
        <v>190</v>
      </c>
      <c r="B14" s="132">
        <f>C14-1</f>
        <v>52</v>
      </c>
      <c r="C14" s="132">
        <f>D14-1</f>
        <v>53</v>
      </c>
      <c r="D14" s="133">
        <v>54</v>
      </c>
      <c r="E14" s="134">
        <f>D14+1</f>
        <v>55</v>
      </c>
      <c r="F14" s="132">
        <f>E14+1</f>
        <v>56</v>
      </c>
      <c r="G14" s="134">
        <f>F14+1.5</f>
        <v>57.5</v>
      </c>
      <c r="H14" s="132">
        <f>G14+1.5</f>
        <v>59</v>
      </c>
      <c r="I14" s="149"/>
      <c r="J14" s="171" t="s">
        <v>195</v>
      </c>
      <c r="K14" s="151" t="s">
        <v>282</v>
      </c>
      <c r="L14" s="172" t="s">
        <v>272</v>
      </c>
      <c r="M14" s="172" t="s">
        <v>272</v>
      </c>
      <c r="N14" s="172" t="s">
        <v>272</v>
      </c>
      <c r="O14" s="151" t="s">
        <v>279</v>
      </c>
      <c r="P14" s="151" t="s">
        <v>279</v>
      </c>
      <c r="Q14" s="151"/>
    </row>
    <row r="15" s="119" customFormat="1" ht="29.1" customHeight="1" spans="1:17">
      <c r="A15" s="143"/>
      <c r="B15" s="144"/>
      <c r="C15" s="144"/>
      <c r="D15" s="144"/>
      <c r="E15" s="144"/>
      <c r="F15" s="144"/>
      <c r="G15" s="144"/>
      <c r="H15" s="144"/>
      <c r="I15" s="149"/>
      <c r="J15" s="171" t="s">
        <v>367</v>
      </c>
      <c r="K15" s="172" t="s">
        <v>272</v>
      </c>
      <c r="L15" s="172" t="s">
        <v>279</v>
      </c>
      <c r="M15" s="151" t="s">
        <v>279</v>
      </c>
      <c r="N15" s="172" t="s">
        <v>272</v>
      </c>
      <c r="O15" s="151" t="s">
        <v>279</v>
      </c>
      <c r="P15" s="172" t="s">
        <v>272</v>
      </c>
      <c r="Q15" s="151"/>
    </row>
    <row r="16" s="119" customFormat="1" ht="29.1" customHeight="1" spans="1:17">
      <c r="A16" s="145"/>
      <c r="B16" s="146"/>
      <c r="C16" s="147"/>
      <c r="D16" s="148"/>
      <c r="E16" s="147"/>
      <c r="F16" s="147"/>
      <c r="G16" s="147"/>
      <c r="H16" s="149"/>
      <c r="I16" s="149"/>
      <c r="J16" s="151"/>
      <c r="K16" s="151"/>
      <c r="L16" s="151"/>
      <c r="M16" s="151"/>
      <c r="N16" s="173"/>
      <c r="O16" s="151"/>
      <c r="P16" s="151"/>
      <c r="Q16" s="151"/>
    </row>
    <row r="17" s="119" customFormat="1" ht="29.1" customHeight="1" spans="1:17">
      <c r="A17" s="150"/>
      <c r="B17" s="151"/>
      <c r="C17" s="152"/>
      <c r="D17" s="152"/>
      <c r="E17" s="152"/>
      <c r="F17" s="152"/>
      <c r="G17" s="151"/>
      <c r="H17" s="149"/>
      <c r="I17" s="149"/>
      <c r="J17" s="151"/>
      <c r="K17" s="151"/>
      <c r="L17" s="151"/>
      <c r="M17" s="151"/>
      <c r="N17" s="151"/>
      <c r="O17" s="151"/>
      <c r="P17" s="151"/>
      <c r="Q17" s="151"/>
    </row>
    <row r="18" s="119" customFormat="1" ht="29.1" customHeight="1" spans="1:17">
      <c r="A18" s="153"/>
      <c r="B18" s="154"/>
      <c r="C18" s="155"/>
      <c r="D18" s="155"/>
      <c r="E18" s="156"/>
      <c r="F18" s="156"/>
      <c r="G18" s="154"/>
      <c r="H18" s="149"/>
      <c r="I18" s="149"/>
      <c r="J18" s="154"/>
      <c r="K18" s="154"/>
      <c r="L18" s="151"/>
      <c r="M18" s="154"/>
      <c r="N18" s="154"/>
      <c r="O18" s="154"/>
      <c r="P18" s="154"/>
      <c r="Q18" s="154"/>
    </row>
    <row r="19" s="119" customFormat="1" ht="14.25" spans="1:17">
      <c r="A19" s="157" t="s">
        <v>203</v>
      </c>
      <c r="D19" s="158"/>
      <c r="E19" s="158"/>
      <c r="F19" s="158"/>
      <c r="G19" s="158"/>
      <c r="H19" s="158"/>
      <c r="I19" s="158"/>
      <c r="J19" s="158"/>
      <c r="K19" s="175"/>
      <c r="L19" s="175"/>
      <c r="M19" s="175"/>
      <c r="N19" s="175"/>
      <c r="O19" s="175"/>
      <c r="P19" s="175"/>
      <c r="Q19" s="175"/>
    </row>
    <row r="20" s="119" customFormat="1" ht="14.25" spans="1:17">
      <c r="A20" s="119" t="s">
        <v>204</v>
      </c>
      <c r="B20" s="158"/>
      <c r="C20" s="158"/>
      <c r="D20" s="158"/>
      <c r="E20" s="158"/>
      <c r="F20" s="158"/>
      <c r="G20" s="158"/>
      <c r="H20" s="158"/>
      <c r="I20" s="158"/>
      <c r="J20" s="157" t="s">
        <v>368</v>
      </c>
      <c r="K20" s="176"/>
      <c r="L20" s="176" t="s">
        <v>369</v>
      </c>
      <c r="M20" s="176"/>
      <c r="N20" s="176" t="s">
        <v>370</v>
      </c>
      <c r="O20" s="176"/>
      <c r="P20" s="176"/>
      <c r="Q20" s="120"/>
    </row>
    <row r="21" s="119" customFormat="1" customHeight="1" spans="1:17">
      <c r="A21" s="158"/>
      <c r="K21" s="120"/>
      <c r="L21" s="120"/>
      <c r="M21" s="120"/>
      <c r="N21" s="120"/>
      <c r="O21" s="120"/>
      <c r="P21" s="120"/>
      <c r="Q21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J20" sqref="J20:M20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372</v>
      </c>
      <c r="B2" s="62" t="s">
        <v>373</v>
      </c>
      <c r="C2" s="62" t="s">
        <v>374</v>
      </c>
      <c r="D2" s="62" t="s">
        <v>375</v>
      </c>
      <c r="E2" s="62" t="s">
        <v>376</v>
      </c>
      <c r="F2" s="62" t="s">
        <v>377</v>
      </c>
      <c r="G2" s="62" t="s">
        <v>378</v>
      </c>
      <c r="H2" s="62" t="s">
        <v>379</v>
      </c>
      <c r="I2" s="67" t="s">
        <v>380</v>
      </c>
      <c r="J2" s="67" t="s">
        <v>381</v>
      </c>
      <c r="K2" s="67" t="s">
        <v>382</v>
      </c>
      <c r="L2" s="67" t="s">
        <v>383</v>
      </c>
      <c r="M2" s="67" t="s">
        <v>384</v>
      </c>
      <c r="N2" s="62" t="s">
        <v>385</v>
      </c>
      <c r="O2" s="62" t="s">
        <v>386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387</v>
      </c>
      <c r="J3" s="67" t="s">
        <v>387</v>
      </c>
      <c r="K3" s="67" t="s">
        <v>387</v>
      </c>
      <c r="L3" s="67" t="s">
        <v>387</v>
      </c>
      <c r="M3" s="67" t="s">
        <v>387</v>
      </c>
      <c r="N3" s="65"/>
      <c r="O3" s="65"/>
    </row>
    <row r="4" s="56" customFormat="1" spans="1:15">
      <c r="A4" s="104">
        <v>1</v>
      </c>
      <c r="B4" s="105" t="s">
        <v>388</v>
      </c>
      <c r="C4" s="78" t="s">
        <v>389</v>
      </c>
      <c r="D4" s="104" t="s">
        <v>224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390</v>
      </c>
    </row>
    <row r="5" s="56" customFormat="1" spans="1:15">
      <c r="A5" s="104">
        <v>2</v>
      </c>
      <c r="B5" s="105" t="s">
        <v>391</v>
      </c>
      <c r="C5" s="78" t="s">
        <v>389</v>
      </c>
      <c r="D5" s="104" t="s">
        <v>223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390</v>
      </c>
    </row>
    <row r="6" s="56" customFormat="1" spans="1:15">
      <c r="A6" s="104">
        <v>3</v>
      </c>
      <c r="B6" s="105" t="s">
        <v>392</v>
      </c>
      <c r="C6" s="78" t="s">
        <v>389</v>
      </c>
      <c r="D6" s="104" t="s">
        <v>225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390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393</v>
      </c>
      <c r="B20" s="86"/>
      <c r="C20" s="86"/>
      <c r="D20" s="87"/>
      <c r="E20" s="88"/>
      <c r="F20" s="90"/>
      <c r="G20" s="90"/>
      <c r="H20" s="90"/>
      <c r="I20" s="89"/>
      <c r="J20" s="85" t="s">
        <v>394</v>
      </c>
      <c r="K20" s="86"/>
      <c r="L20" s="86"/>
      <c r="M20" s="87"/>
      <c r="N20" s="86"/>
      <c r="O20" s="100"/>
    </row>
    <row r="21" s="60" customFormat="1" ht="16.5" spans="1:15">
      <c r="A21" s="91" t="s">
        <v>395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396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372</v>
      </c>
      <c r="B2" s="62" t="s">
        <v>377</v>
      </c>
      <c r="C2" s="102" t="s">
        <v>373</v>
      </c>
      <c r="D2" s="62" t="s">
        <v>374</v>
      </c>
      <c r="E2" s="62" t="s">
        <v>375</v>
      </c>
      <c r="F2" s="62" t="s">
        <v>376</v>
      </c>
      <c r="G2" s="63" t="s">
        <v>397</v>
      </c>
      <c r="H2" s="93"/>
      <c r="I2" s="63" t="s">
        <v>398</v>
      </c>
      <c r="J2" s="93"/>
      <c r="K2" s="111" t="s">
        <v>399</v>
      </c>
      <c r="L2" s="112" t="s">
        <v>400</v>
      </c>
      <c r="M2" s="113" t="s">
        <v>401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402</v>
      </c>
      <c r="H3" s="67" t="s">
        <v>403</v>
      </c>
      <c r="I3" s="67" t="s">
        <v>402</v>
      </c>
      <c r="J3" s="67" t="s">
        <v>403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388</v>
      </c>
      <c r="D4" s="78" t="s">
        <v>389</v>
      </c>
      <c r="E4" s="104" t="s">
        <v>224</v>
      </c>
      <c r="F4" s="104" t="s">
        <v>63</v>
      </c>
      <c r="G4" s="106" t="s">
        <v>404</v>
      </c>
      <c r="H4" s="107">
        <v>0.02</v>
      </c>
      <c r="I4" s="107"/>
      <c r="J4" s="107"/>
      <c r="K4" s="107"/>
      <c r="L4" s="78"/>
      <c r="M4" s="78" t="s">
        <v>390</v>
      </c>
    </row>
    <row r="5" s="56" customFormat="1" spans="1:13">
      <c r="A5" s="104"/>
      <c r="B5" s="105" t="s">
        <v>54</v>
      </c>
      <c r="C5" s="105" t="s">
        <v>391</v>
      </c>
      <c r="D5" s="78" t="s">
        <v>389</v>
      </c>
      <c r="E5" s="104" t="s">
        <v>223</v>
      </c>
      <c r="F5" s="104" t="s">
        <v>63</v>
      </c>
      <c r="G5" s="106" t="s">
        <v>404</v>
      </c>
      <c r="H5" s="107">
        <v>0.02</v>
      </c>
      <c r="I5" s="107"/>
      <c r="J5" s="107"/>
      <c r="K5" s="107"/>
      <c r="L5" s="78"/>
      <c r="M5" s="78" t="s">
        <v>390</v>
      </c>
    </row>
    <row r="6" s="56" customFormat="1" spans="1:13">
      <c r="A6" s="104"/>
      <c r="B6" s="105" t="s">
        <v>54</v>
      </c>
      <c r="C6" s="105" t="s">
        <v>392</v>
      </c>
      <c r="D6" s="78" t="s">
        <v>389</v>
      </c>
      <c r="E6" s="104" t="s">
        <v>225</v>
      </c>
      <c r="F6" s="104" t="s">
        <v>63</v>
      </c>
      <c r="G6" s="106" t="s">
        <v>404</v>
      </c>
      <c r="H6" s="107">
        <v>0.02</v>
      </c>
      <c r="I6" s="107"/>
      <c r="J6" s="107"/>
      <c r="K6" s="107"/>
      <c r="L6" s="78"/>
      <c r="M6" s="78" t="s">
        <v>390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405</v>
      </c>
      <c r="B20" s="86"/>
      <c r="C20" s="86"/>
      <c r="D20" s="86"/>
      <c r="E20" s="87"/>
      <c r="F20" s="88"/>
      <c r="G20" s="89"/>
      <c r="H20" s="85" t="s">
        <v>394</v>
      </c>
      <c r="I20" s="86"/>
      <c r="J20" s="86"/>
      <c r="K20" s="87"/>
      <c r="L20" s="117"/>
      <c r="M20" s="100"/>
    </row>
    <row r="21" s="60" customFormat="1" ht="16.5" spans="1:13">
      <c r="A21" s="109" t="s">
        <v>406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4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407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408</v>
      </c>
      <c r="B2" s="62" t="s">
        <v>377</v>
      </c>
      <c r="C2" s="62" t="s">
        <v>373</v>
      </c>
      <c r="D2" s="62" t="s">
        <v>374</v>
      </c>
      <c r="E2" s="62" t="s">
        <v>375</v>
      </c>
      <c r="F2" s="62" t="s">
        <v>376</v>
      </c>
      <c r="G2" s="63" t="s">
        <v>409</v>
      </c>
      <c r="H2" s="64"/>
      <c r="I2" s="93"/>
      <c r="J2" s="63" t="s">
        <v>410</v>
      </c>
      <c r="K2" s="64"/>
      <c r="L2" s="93"/>
      <c r="M2" s="63" t="s">
        <v>411</v>
      </c>
      <c r="N2" s="64"/>
      <c r="O2" s="93"/>
      <c r="P2" s="63" t="s">
        <v>412</v>
      </c>
      <c r="Q2" s="64"/>
      <c r="R2" s="93"/>
      <c r="S2" s="64" t="s">
        <v>413</v>
      </c>
      <c r="T2" s="64"/>
      <c r="U2" s="93"/>
      <c r="V2" s="96" t="s">
        <v>414</v>
      </c>
      <c r="W2" s="96" t="s">
        <v>386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415</v>
      </c>
      <c r="H3" s="67" t="s">
        <v>69</v>
      </c>
      <c r="I3" s="67" t="s">
        <v>377</v>
      </c>
      <c r="J3" s="67" t="s">
        <v>415</v>
      </c>
      <c r="K3" s="67" t="s">
        <v>69</v>
      </c>
      <c r="L3" s="67" t="s">
        <v>377</v>
      </c>
      <c r="M3" s="67" t="s">
        <v>415</v>
      </c>
      <c r="N3" s="67" t="s">
        <v>69</v>
      </c>
      <c r="O3" s="67" t="s">
        <v>377</v>
      </c>
      <c r="P3" s="67" t="s">
        <v>415</v>
      </c>
      <c r="Q3" s="67" t="s">
        <v>69</v>
      </c>
      <c r="R3" s="67" t="s">
        <v>377</v>
      </c>
      <c r="S3" s="67" t="s">
        <v>415</v>
      </c>
      <c r="T3" s="67" t="s">
        <v>69</v>
      </c>
      <c r="U3" s="67" t="s">
        <v>377</v>
      </c>
      <c r="V3" s="97"/>
      <c r="W3" s="97"/>
    </row>
    <row r="4" s="56" customFormat="1" ht="27" spans="1:23">
      <c r="A4" s="68" t="s">
        <v>416</v>
      </c>
      <c r="B4" s="68" t="s">
        <v>417</v>
      </c>
      <c r="C4" s="69" t="s">
        <v>388</v>
      </c>
      <c r="D4" s="70" t="s">
        <v>389</v>
      </c>
      <c r="E4" s="68" t="s">
        <v>224</v>
      </c>
      <c r="F4" s="68" t="s">
        <v>418</v>
      </c>
      <c r="G4" s="71"/>
      <c r="H4" s="71" t="s">
        <v>419</v>
      </c>
      <c r="I4" s="71" t="s">
        <v>54</v>
      </c>
      <c r="J4" s="71"/>
      <c r="K4" s="94" t="s">
        <v>420</v>
      </c>
      <c r="L4" s="71" t="s">
        <v>54</v>
      </c>
      <c r="N4" s="95" t="s">
        <v>421</v>
      </c>
      <c r="O4" s="71" t="s">
        <v>54</v>
      </c>
      <c r="P4" s="71"/>
      <c r="Q4" s="95" t="s">
        <v>422</v>
      </c>
      <c r="R4" s="71" t="s">
        <v>54</v>
      </c>
      <c r="S4" s="71"/>
      <c r="T4" s="95" t="s">
        <v>423</v>
      </c>
      <c r="U4" s="71" t="s">
        <v>54</v>
      </c>
      <c r="V4" s="68" t="s">
        <v>424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425</v>
      </c>
      <c r="H5" s="64"/>
      <c r="I5" s="93"/>
      <c r="J5" s="63" t="s">
        <v>426</v>
      </c>
      <c r="K5" s="64"/>
      <c r="L5" s="93"/>
      <c r="M5" s="63" t="s">
        <v>427</v>
      </c>
      <c r="N5" s="64"/>
      <c r="O5" s="93"/>
      <c r="P5" s="63" t="s">
        <v>428</v>
      </c>
      <c r="Q5" s="64"/>
      <c r="R5" s="93"/>
      <c r="S5" s="64" t="s">
        <v>429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415</v>
      </c>
      <c r="H6" s="67" t="s">
        <v>69</v>
      </c>
      <c r="I6" s="67" t="s">
        <v>377</v>
      </c>
      <c r="J6" s="67" t="s">
        <v>415</v>
      </c>
      <c r="K6" s="67" t="s">
        <v>69</v>
      </c>
      <c r="L6" s="67" t="s">
        <v>377</v>
      </c>
      <c r="M6" s="67" t="s">
        <v>415</v>
      </c>
      <c r="N6" s="67" t="s">
        <v>69</v>
      </c>
      <c r="O6" s="67" t="s">
        <v>377</v>
      </c>
      <c r="P6" s="67" t="s">
        <v>415</v>
      </c>
      <c r="Q6" s="67" t="s">
        <v>69</v>
      </c>
      <c r="R6" s="67" t="s">
        <v>377</v>
      </c>
      <c r="S6" s="67" t="s">
        <v>415</v>
      </c>
      <c r="T6" s="67" t="s">
        <v>69</v>
      </c>
      <c r="U6" s="67" t="s">
        <v>377</v>
      </c>
      <c r="V6" s="98"/>
      <c r="W6" s="99"/>
    </row>
    <row r="7" s="56" customFormat="1" ht="42.75" spans="1:23">
      <c r="A7" s="75"/>
      <c r="B7" s="75"/>
      <c r="C7" s="76"/>
      <c r="D7" s="77"/>
      <c r="E7" s="75"/>
      <c r="F7" s="75"/>
      <c r="G7" s="78"/>
      <c r="H7" s="79" t="s">
        <v>430</v>
      </c>
      <c r="I7" s="71" t="s">
        <v>54</v>
      </c>
      <c r="J7" s="78"/>
      <c r="K7" s="78" t="s">
        <v>431</v>
      </c>
      <c r="L7" s="71" t="s">
        <v>54</v>
      </c>
      <c r="M7" s="78"/>
      <c r="N7" s="78" t="s">
        <v>432</v>
      </c>
      <c r="O7" s="71" t="s">
        <v>54</v>
      </c>
      <c r="P7" s="78"/>
      <c r="Q7" s="79" t="s">
        <v>433</v>
      </c>
      <c r="R7" s="71" t="s">
        <v>54</v>
      </c>
      <c r="S7" s="78"/>
      <c r="T7" s="79" t="s">
        <v>434</v>
      </c>
      <c r="U7" s="71" t="s">
        <v>54</v>
      </c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435</v>
      </c>
      <c r="H8" s="64"/>
      <c r="I8" s="93"/>
      <c r="J8" s="63" t="s">
        <v>436</v>
      </c>
      <c r="K8" s="64"/>
      <c r="L8" s="93"/>
      <c r="M8" s="63" t="s">
        <v>437</v>
      </c>
      <c r="N8" s="64"/>
      <c r="O8" s="93"/>
      <c r="P8" s="63" t="s">
        <v>438</v>
      </c>
      <c r="Q8" s="64"/>
      <c r="R8" s="93"/>
      <c r="S8" s="64" t="s">
        <v>439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415</v>
      </c>
      <c r="H9" s="67" t="s">
        <v>69</v>
      </c>
      <c r="I9" s="67" t="s">
        <v>377</v>
      </c>
      <c r="J9" s="67" t="s">
        <v>415</v>
      </c>
      <c r="K9" s="67" t="s">
        <v>69</v>
      </c>
      <c r="L9" s="67" t="s">
        <v>377</v>
      </c>
      <c r="M9" s="67" t="s">
        <v>415</v>
      </c>
      <c r="N9" s="67" t="s">
        <v>69</v>
      </c>
      <c r="O9" s="67" t="s">
        <v>377</v>
      </c>
      <c r="P9" s="67" t="s">
        <v>415</v>
      </c>
      <c r="Q9" s="67" t="s">
        <v>69</v>
      </c>
      <c r="R9" s="67" t="s">
        <v>377</v>
      </c>
      <c r="S9" s="67" t="s">
        <v>415</v>
      </c>
      <c r="T9" s="67" t="s">
        <v>69</v>
      </c>
      <c r="U9" s="67" t="s">
        <v>377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435</v>
      </c>
      <c r="H11" s="64"/>
      <c r="I11" s="93"/>
      <c r="J11" s="63" t="s">
        <v>436</v>
      </c>
      <c r="K11" s="64"/>
      <c r="L11" s="93"/>
      <c r="M11" s="63" t="s">
        <v>437</v>
      </c>
      <c r="N11" s="64"/>
      <c r="O11" s="93"/>
      <c r="P11" s="63" t="s">
        <v>438</v>
      </c>
      <c r="Q11" s="64"/>
      <c r="R11" s="93"/>
      <c r="S11" s="64" t="s">
        <v>439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415</v>
      </c>
      <c r="H12" s="67" t="s">
        <v>69</v>
      </c>
      <c r="I12" s="67" t="s">
        <v>377</v>
      </c>
      <c r="J12" s="67" t="s">
        <v>415</v>
      </c>
      <c r="K12" s="67" t="s">
        <v>69</v>
      </c>
      <c r="L12" s="67" t="s">
        <v>377</v>
      </c>
      <c r="M12" s="67" t="s">
        <v>415</v>
      </c>
      <c r="N12" s="67" t="s">
        <v>69</v>
      </c>
      <c r="O12" s="67" t="s">
        <v>377</v>
      </c>
      <c r="P12" s="67" t="s">
        <v>415</v>
      </c>
      <c r="Q12" s="67" t="s">
        <v>69</v>
      </c>
      <c r="R12" s="67" t="s">
        <v>377</v>
      </c>
      <c r="S12" s="67" t="s">
        <v>415</v>
      </c>
      <c r="T12" s="67" t="s">
        <v>69</v>
      </c>
      <c r="U12" s="67" t="s">
        <v>377</v>
      </c>
      <c r="V12" s="98"/>
      <c r="W12" s="99"/>
    </row>
    <row r="13" s="56" customFormat="1" ht="40.5" spans="1:23">
      <c r="A13" s="75"/>
      <c r="B13" s="75"/>
      <c r="C13" s="76"/>
      <c r="D13" s="77"/>
      <c r="E13" s="75"/>
      <c r="F13" s="75"/>
      <c r="G13" s="71"/>
      <c r="H13" s="71" t="s">
        <v>419</v>
      </c>
      <c r="I13" s="71" t="s">
        <v>54</v>
      </c>
      <c r="J13" s="71"/>
      <c r="K13" s="94" t="s">
        <v>440</v>
      </c>
      <c r="L13" s="71" t="s">
        <v>54</v>
      </c>
      <c r="N13" s="95" t="s">
        <v>441</v>
      </c>
      <c r="O13" s="71" t="s">
        <v>54</v>
      </c>
      <c r="P13" s="71"/>
      <c r="Q13" s="95" t="s">
        <v>422</v>
      </c>
      <c r="R13" s="71" t="s">
        <v>54</v>
      </c>
      <c r="S13" s="71"/>
      <c r="T13" s="95" t="s">
        <v>423</v>
      </c>
      <c r="U13" s="71" t="s">
        <v>54</v>
      </c>
      <c r="V13" s="75"/>
      <c r="W13" s="78"/>
    </row>
    <row r="14" s="56" customFormat="1" ht="16.5" spans="1:23">
      <c r="A14" s="68" t="s">
        <v>442</v>
      </c>
      <c r="B14" s="68" t="s">
        <v>417</v>
      </c>
      <c r="C14" s="69" t="s">
        <v>392</v>
      </c>
      <c r="D14" s="70" t="s">
        <v>389</v>
      </c>
      <c r="E14" s="68" t="s">
        <v>225</v>
      </c>
      <c r="F14" s="68" t="s">
        <v>418</v>
      </c>
      <c r="G14" s="63" t="s">
        <v>425</v>
      </c>
      <c r="H14" s="64"/>
      <c r="I14" s="93"/>
      <c r="J14" s="63" t="s">
        <v>426</v>
      </c>
      <c r="K14" s="64"/>
      <c r="L14" s="93"/>
      <c r="M14" s="63" t="s">
        <v>427</v>
      </c>
      <c r="N14" s="64"/>
      <c r="O14" s="93"/>
      <c r="P14" s="63" t="s">
        <v>428</v>
      </c>
      <c r="Q14" s="64"/>
      <c r="R14" s="93"/>
      <c r="S14" s="64" t="s">
        <v>429</v>
      </c>
      <c r="T14" s="64"/>
      <c r="U14" s="93"/>
      <c r="V14" s="68" t="s">
        <v>424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7" t="s">
        <v>415</v>
      </c>
      <c r="H15" s="67" t="s">
        <v>69</v>
      </c>
      <c r="I15" s="67" t="s">
        <v>377</v>
      </c>
      <c r="J15" s="67" t="s">
        <v>415</v>
      </c>
      <c r="K15" s="67" t="s">
        <v>69</v>
      </c>
      <c r="L15" s="67" t="s">
        <v>377</v>
      </c>
      <c r="M15" s="67" t="s">
        <v>415</v>
      </c>
      <c r="N15" s="67" t="s">
        <v>69</v>
      </c>
      <c r="O15" s="67" t="s">
        <v>377</v>
      </c>
      <c r="P15" s="67" t="s">
        <v>415</v>
      </c>
      <c r="Q15" s="67" t="s">
        <v>69</v>
      </c>
      <c r="R15" s="67" t="s">
        <v>377</v>
      </c>
      <c r="S15" s="67" t="s">
        <v>415</v>
      </c>
      <c r="T15" s="67" t="s">
        <v>69</v>
      </c>
      <c r="U15" s="67" t="s">
        <v>377</v>
      </c>
      <c r="V15" s="98"/>
      <c r="W15" s="78"/>
    </row>
    <row r="16" s="56" customFormat="1" ht="27" spans="1:23">
      <c r="A16" s="72"/>
      <c r="B16" s="72"/>
      <c r="C16" s="73"/>
      <c r="D16" s="74"/>
      <c r="E16" s="72"/>
      <c r="F16" s="72"/>
      <c r="G16" s="71"/>
      <c r="H16" s="71" t="s">
        <v>419</v>
      </c>
      <c r="I16" s="71" t="s">
        <v>54</v>
      </c>
      <c r="J16" s="71"/>
      <c r="K16" s="94" t="s">
        <v>420</v>
      </c>
      <c r="L16" s="71" t="s">
        <v>54</v>
      </c>
      <c r="N16" s="95" t="s">
        <v>421</v>
      </c>
      <c r="O16" s="71" t="s">
        <v>54</v>
      </c>
      <c r="P16" s="71"/>
      <c r="Q16" s="95" t="s">
        <v>422</v>
      </c>
      <c r="R16" s="71" t="s">
        <v>54</v>
      </c>
      <c r="S16" s="71"/>
      <c r="T16" s="95" t="s">
        <v>423</v>
      </c>
      <c r="U16" s="71" t="s">
        <v>54</v>
      </c>
      <c r="V16" s="98"/>
      <c r="W16" s="78"/>
    </row>
    <row r="17" s="56" customFormat="1" ht="16.5" spans="1:23">
      <c r="A17" s="75"/>
      <c r="B17" s="75"/>
      <c r="C17" s="76"/>
      <c r="D17" s="77"/>
      <c r="E17" s="75"/>
      <c r="F17" s="75"/>
      <c r="G17" s="63" t="s">
        <v>425</v>
      </c>
      <c r="H17" s="64"/>
      <c r="I17" s="93"/>
      <c r="J17" s="63" t="s">
        <v>426</v>
      </c>
      <c r="K17" s="64"/>
      <c r="L17" s="93"/>
      <c r="M17" s="63" t="s">
        <v>427</v>
      </c>
      <c r="N17" s="64"/>
      <c r="O17" s="93"/>
      <c r="P17" s="63" t="s">
        <v>428</v>
      </c>
      <c r="Q17" s="64"/>
      <c r="R17" s="93"/>
      <c r="S17" s="64" t="s">
        <v>429</v>
      </c>
      <c r="T17" s="64"/>
      <c r="U17" s="93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7" t="s">
        <v>415</v>
      </c>
      <c r="H18" s="67" t="s">
        <v>69</v>
      </c>
      <c r="I18" s="67" t="s">
        <v>377</v>
      </c>
      <c r="J18" s="67" t="s">
        <v>415</v>
      </c>
      <c r="K18" s="67" t="s">
        <v>69</v>
      </c>
      <c r="L18" s="67" t="s">
        <v>377</v>
      </c>
      <c r="M18" s="67" t="s">
        <v>415</v>
      </c>
      <c r="N18" s="67" t="s">
        <v>69</v>
      </c>
      <c r="O18" s="67" t="s">
        <v>377</v>
      </c>
      <c r="P18" s="67" t="s">
        <v>415</v>
      </c>
      <c r="Q18" s="67" t="s">
        <v>69</v>
      </c>
      <c r="R18" s="67" t="s">
        <v>377</v>
      </c>
      <c r="S18" s="67" t="s">
        <v>415</v>
      </c>
      <c r="T18" s="67" t="s">
        <v>69</v>
      </c>
      <c r="U18" s="67" t="s">
        <v>377</v>
      </c>
      <c r="V18" s="98"/>
      <c r="W18" s="78"/>
    </row>
    <row r="19" s="58" customFormat="1" ht="42.75" spans="1:23">
      <c r="A19" s="72"/>
      <c r="B19" s="72"/>
      <c r="C19" s="73"/>
      <c r="D19" s="74"/>
      <c r="E19" s="72"/>
      <c r="F19" s="72"/>
      <c r="G19" s="78"/>
      <c r="H19" s="79" t="s">
        <v>430</v>
      </c>
      <c r="I19" s="71" t="s">
        <v>54</v>
      </c>
      <c r="J19" s="78"/>
      <c r="K19" s="78" t="s">
        <v>431</v>
      </c>
      <c r="L19" s="71" t="s">
        <v>54</v>
      </c>
      <c r="M19" s="78"/>
      <c r="N19" s="78" t="s">
        <v>432</v>
      </c>
      <c r="O19" s="71" t="s">
        <v>54</v>
      </c>
      <c r="P19" s="78"/>
      <c r="Q19" s="79" t="s">
        <v>433</v>
      </c>
      <c r="R19" s="71" t="s">
        <v>54</v>
      </c>
      <c r="S19" s="78"/>
      <c r="T19" s="79" t="s">
        <v>434</v>
      </c>
      <c r="U19" s="71" t="s">
        <v>54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435</v>
      </c>
      <c r="H21" s="64"/>
      <c r="I21" s="93"/>
      <c r="J21" s="63" t="s">
        <v>436</v>
      </c>
      <c r="K21" s="64"/>
      <c r="L21" s="93"/>
      <c r="M21" s="63" t="s">
        <v>437</v>
      </c>
      <c r="N21" s="64"/>
      <c r="O21" s="93"/>
      <c r="P21" s="63" t="s">
        <v>438</v>
      </c>
      <c r="Q21" s="64"/>
      <c r="R21" s="93"/>
      <c r="S21" s="64" t="s">
        <v>439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415</v>
      </c>
      <c r="H22" s="67" t="s">
        <v>69</v>
      </c>
      <c r="I22" s="67" t="s">
        <v>377</v>
      </c>
      <c r="J22" s="67" t="s">
        <v>415</v>
      </c>
      <c r="K22" s="67" t="s">
        <v>69</v>
      </c>
      <c r="L22" s="67" t="s">
        <v>377</v>
      </c>
      <c r="M22" s="67" t="s">
        <v>415</v>
      </c>
      <c r="N22" s="67" t="s">
        <v>69</v>
      </c>
      <c r="O22" s="67" t="s">
        <v>377</v>
      </c>
      <c r="P22" s="67" t="s">
        <v>415</v>
      </c>
      <c r="Q22" s="67" t="s">
        <v>69</v>
      </c>
      <c r="R22" s="67" t="s">
        <v>377</v>
      </c>
      <c r="S22" s="67" t="s">
        <v>415</v>
      </c>
      <c r="T22" s="67" t="s">
        <v>69</v>
      </c>
      <c r="U22" s="67" t="s">
        <v>377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405</v>
      </c>
      <c r="B28" s="86"/>
      <c r="C28" s="86"/>
      <c r="D28" s="86"/>
      <c r="E28" s="87"/>
      <c r="F28" s="88"/>
      <c r="G28" s="89"/>
      <c r="H28" s="90"/>
      <c r="I28" s="90"/>
      <c r="J28" s="85" t="s">
        <v>394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443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445</v>
      </c>
      <c r="B2" s="39" t="s">
        <v>446</v>
      </c>
      <c r="C2" s="40" t="s">
        <v>415</v>
      </c>
      <c r="D2" s="40" t="s">
        <v>375</v>
      </c>
      <c r="E2" s="41" t="s">
        <v>376</v>
      </c>
      <c r="F2" s="41" t="s">
        <v>377</v>
      </c>
      <c r="G2" s="42" t="s">
        <v>447</v>
      </c>
      <c r="H2" s="42" t="s">
        <v>448</v>
      </c>
      <c r="I2" s="42" t="s">
        <v>449</v>
      </c>
      <c r="J2" s="42" t="s">
        <v>448</v>
      </c>
      <c r="K2" s="42" t="s">
        <v>450</v>
      </c>
      <c r="L2" s="42" t="s">
        <v>448</v>
      </c>
      <c r="M2" s="41" t="s">
        <v>414</v>
      </c>
      <c r="N2" s="41" t="s">
        <v>386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424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424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424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424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424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424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424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424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424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424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424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424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424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424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424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424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424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424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424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424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424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424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424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424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424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424</v>
      </c>
      <c r="N28" s="27"/>
    </row>
    <row r="29" s="2" customFormat="1" ht="18.75" spans="1:14">
      <c r="A29" s="11" t="s">
        <v>405</v>
      </c>
      <c r="B29" s="12"/>
      <c r="C29" s="12"/>
      <c r="D29" s="13"/>
      <c r="E29" s="14"/>
      <c r="F29" s="52"/>
      <c r="G29" s="36"/>
      <c r="H29" s="52"/>
      <c r="I29" s="11" t="s">
        <v>451</v>
      </c>
      <c r="J29" s="12"/>
      <c r="K29" s="12"/>
      <c r="L29" s="12"/>
      <c r="M29" s="12"/>
      <c r="N29" s="19"/>
    </row>
    <row r="30" ht="53" customHeight="1" spans="1:14">
      <c r="A30" s="15" t="s">
        <v>452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453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408</v>
      </c>
      <c r="B2" s="5" t="s">
        <v>377</v>
      </c>
      <c r="C2" s="23" t="s">
        <v>373</v>
      </c>
      <c r="D2" s="5" t="s">
        <v>374</v>
      </c>
      <c r="E2" s="5" t="s">
        <v>375</v>
      </c>
      <c r="F2" s="5" t="s">
        <v>376</v>
      </c>
      <c r="G2" s="4" t="s">
        <v>454</v>
      </c>
      <c r="H2" s="4" t="s">
        <v>455</v>
      </c>
      <c r="I2" s="4" t="s">
        <v>456</v>
      </c>
      <c r="J2" s="4" t="s">
        <v>457</v>
      </c>
      <c r="K2" s="5" t="s">
        <v>414</v>
      </c>
      <c r="L2" s="5" t="s">
        <v>386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405</v>
      </c>
      <c r="B11" s="12"/>
      <c r="C11" s="35"/>
      <c r="D11" s="12"/>
      <c r="E11" s="13"/>
      <c r="F11" s="14"/>
      <c r="G11" s="36"/>
      <c r="H11" s="11" t="s">
        <v>451</v>
      </c>
      <c r="I11" s="12"/>
      <c r="J11" s="12"/>
      <c r="K11" s="12"/>
      <c r="L11" s="19"/>
    </row>
    <row r="12" ht="69" customHeight="1" spans="1:12">
      <c r="A12" s="15" t="s">
        <v>458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372</v>
      </c>
      <c r="B2" s="5" t="s">
        <v>377</v>
      </c>
      <c r="C2" s="5" t="s">
        <v>415</v>
      </c>
      <c r="D2" s="5" t="s">
        <v>375</v>
      </c>
      <c r="E2" s="5" t="s">
        <v>376</v>
      </c>
      <c r="F2" s="4" t="s">
        <v>460</v>
      </c>
      <c r="G2" s="4" t="s">
        <v>398</v>
      </c>
      <c r="H2" s="6" t="s">
        <v>399</v>
      </c>
      <c r="I2" s="17" t="s">
        <v>401</v>
      </c>
    </row>
    <row r="3" s="1" customFormat="1" ht="16.5" spans="1:9">
      <c r="A3" s="4"/>
      <c r="B3" s="7"/>
      <c r="C3" s="7"/>
      <c r="D3" s="7"/>
      <c r="E3" s="7"/>
      <c r="F3" s="4" t="s">
        <v>461</v>
      </c>
      <c r="G3" s="4" t="s">
        <v>402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405</v>
      </c>
      <c r="B12" s="12"/>
      <c r="C12" s="12"/>
      <c r="D12" s="13"/>
      <c r="E12" s="14"/>
      <c r="F12" s="11" t="s">
        <v>451</v>
      </c>
      <c r="G12" s="12"/>
      <c r="H12" s="13"/>
      <c r="I12" s="19"/>
    </row>
    <row r="13" ht="16.5" spans="1:9">
      <c r="A13" s="15" t="s">
        <v>462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32" sqref="A32:K32"/>
    </sheetView>
  </sheetViews>
  <sheetFormatPr defaultColWidth="10.375" defaultRowHeight="16.5" customHeight="1"/>
  <cols>
    <col min="1" max="1" width="11.125" style="293" customWidth="1"/>
    <col min="2" max="6" width="10.375" style="293"/>
    <col min="7" max="7" width="11.75" style="293" customWidth="1"/>
    <col min="8" max="9" width="10.375" style="293"/>
    <col min="10" max="10" width="8.875" style="293" customWidth="1"/>
    <col min="11" max="11" width="12" style="293" customWidth="1"/>
    <col min="12" max="16384" width="10.375" style="293"/>
  </cols>
  <sheetData>
    <row r="1" ht="21" spans="1:11">
      <c r="A1" s="403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ht="14.25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404" t="s">
        <v>61</v>
      </c>
      <c r="I3" s="452"/>
      <c r="J3" s="452"/>
      <c r="K3" s="453"/>
    </row>
    <row r="4" ht="14.25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44" t="s">
        <v>66</v>
      </c>
      <c r="I4" s="454"/>
      <c r="J4" s="345" t="s">
        <v>67</v>
      </c>
      <c r="K4" s="382" t="s">
        <v>68</v>
      </c>
    </row>
    <row r="5" ht="14.25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44" t="s">
        <v>73</v>
      </c>
      <c r="I5" s="454"/>
      <c r="J5" s="345" t="s">
        <v>67</v>
      </c>
      <c r="K5" s="382" t="s">
        <v>68</v>
      </c>
    </row>
    <row r="6" ht="14.25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44" t="s">
        <v>77</v>
      </c>
      <c r="I6" s="454"/>
      <c r="J6" s="345" t="s">
        <v>67</v>
      </c>
      <c r="K6" s="382" t="s">
        <v>68</v>
      </c>
    </row>
    <row r="7" ht="14.25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44" t="s">
        <v>81</v>
      </c>
      <c r="I7" s="454"/>
      <c r="J7" s="345" t="s">
        <v>67</v>
      </c>
      <c r="K7" s="382" t="s">
        <v>68</v>
      </c>
    </row>
    <row r="8" ht="15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405" t="s">
        <v>84</v>
      </c>
      <c r="I8" s="455"/>
      <c r="J8" s="456" t="s">
        <v>67</v>
      </c>
      <c r="K8" s="457" t="s">
        <v>68</v>
      </c>
    </row>
    <row r="9" ht="15" spans="1:11">
      <c r="A9" s="406" t="s">
        <v>85</v>
      </c>
      <c r="B9" s="407"/>
      <c r="C9" s="407"/>
      <c r="D9" s="407"/>
      <c r="E9" s="407"/>
      <c r="F9" s="407"/>
      <c r="G9" s="407"/>
      <c r="H9" s="407"/>
      <c r="I9" s="407"/>
      <c r="J9" s="407"/>
      <c r="K9" s="458"/>
    </row>
    <row r="10" ht="15" spans="1:11">
      <c r="A10" s="408" t="s">
        <v>86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59"/>
    </row>
    <row r="11" ht="14.25" spans="1:11">
      <c r="A11" s="410" t="s">
        <v>87</v>
      </c>
      <c r="B11" s="411" t="s">
        <v>88</v>
      </c>
      <c r="C11" s="412" t="s">
        <v>89</v>
      </c>
      <c r="D11" s="413"/>
      <c r="E11" s="414" t="s">
        <v>90</v>
      </c>
      <c r="F11" s="411" t="s">
        <v>88</v>
      </c>
      <c r="G11" s="412" t="s">
        <v>89</v>
      </c>
      <c r="H11" s="412" t="s">
        <v>91</v>
      </c>
      <c r="I11" s="414" t="s">
        <v>92</v>
      </c>
      <c r="J11" s="411" t="s">
        <v>88</v>
      </c>
      <c r="K11" s="460" t="s">
        <v>89</v>
      </c>
    </row>
    <row r="12" ht="14.25" spans="1:11">
      <c r="A12" s="309" t="s">
        <v>93</v>
      </c>
      <c r="B12" s="333" t="s">
        <v>88</v>
      </c>
      <c r="C12" s="274" t="s">
        <v>89</v>
      </c>
      <c r="D12" s="318"/>
      <c r="E12" s="312" t="s">
        <v>94</v>
      </c>
      <c r="F12" s="333" t="s">
        <v>88</v>
      </c>
      <c r="G12" s="274" t="s">
        <v>89</v>
      </c>
      <c r="H12" s="274" t="s">
        <v>91</v>
      </c>
      <c r="I12" s="312" t="s">
        <v>95</v>
      </c>
      <c r="J12" s="333" t="s">
        <v>88</v>
      </c>
      <c r="K12" s="275" t="s">
        <v>89</v>
      </c>
    </row>
    <row r="13" ht="14.25" spans="1:11">
      <c r="A13" s="309" t="s">
        <v>96</v>
      </c>
      <c r="B13" s="333" t="s">
        <v>88</v>
      </c>
      <c r="C13" s="274" t="s">
        <v>89</v>
      </c>
      <c r="D13" s="318"/>
      <c r="E13" s="312" t="s">
        <v>97</v>
      </c>
      <c r="F13" s="274" t="s">
        <v>98</v>
      </c>
      <c r="G13" s="274" t="s">
        <v>99</v>
      </c>
      <c r="H13" s="274" t="s">
        <v>91</v>
      </c>
      <c r="I13" s="312" t="s">
        <v>100</v>
      </c>
      <c r="J13" s="333" t="s">
        <v>88</v>
      </c>
      <c r="K13" s="275" t="s">
        <v>89</v>
      </c>
    </row>
    <row r="14" ht="15" spans="1:11">
      <c r="A14" s="323" t="s">
        <v>101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4"/>
    </row>
    <row r="15" ht="15" spans="1:11">
      <c r="A15" s="408" t="s">
        <v>102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59"/>
    </row>
    <row r="16" ht="14.25" spans="1:11">
      <c r="A16" s="415" t="s">
        <v>103</v>
      </c>
      <c r="B16" s="412" t="s">
        <v>98</v>
      </c>
      <c r="C16" s="412" t="s">
        <v>99</v>
      </c>
      <c r="D16" s="416"/>
      <c r="E16" s="417" t="s">
        <v>104</v>
      </c>
      <c r="F16" s="412" t="s">
        <v>98</v>
      </c>
      <c r="G16" s="412" t="s">
        <v>99</v>
      </c>
      <c r="H16" s="418"/>
      <c r="I16" s="417" t="s">
        <v>105</v>
      </c>
      <c r="J16" s="412" t="s">
        <v>98</v>
      </c>
      <c r="K16" s="460" t="s">
        <v>99</v>
      </c>
    </row>
    <row r="17" customHeight="1" spans="1:22">
      <c r="A17" s="315" t="s">
        <v>106</v>
      </c>
      <c r="B17" s="274" t="s">
        <v>98</v>
      </c>
      <c r="C17" s="274" t="s">
        <v>99</v>
      </c>
      <c r="D17" s="419"/>
      <c r="E17" s="348" t="s">
        <v>107</v>
      </c>
      <c r="F17" s="274" t="s">
        <v>98</v>
      </c>
      <c r="G17" s="274" t="s">
        <v>99</v>
      </c>
      <c r="H17" s="420"/>
      <c r="I17" s="348" t="s">
        <v>108</v>
      </c>
      <c r="J17" s="274" t="s">
        <v>98</v>
      </c>
      <c r="K17" s="275" t="s">
        <v>99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1" t="s">
        <v>109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62"/>
    </row>
    <row r="19" s="402" customFormat="1" ht="18" customHeight="1" spans="1:11">
      <c r="A19" s="408" t="s">
        <v>110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59"/>
    </row>
    <row r="20" customHeight="1" spans="1:11">
      <c r="A20" s="423" t="s">
        <v>111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63"/>
    </row>
    <row r="21" ht="21.75" customHeight="1" spans="1:11">
      <c r="A21" s="425" t="s">
        <v>112</v>
      </c>
      <c r="B21" s="348" t="s">
        <v>113</v>
      </c>
      <c r="C21" s="348" t="s">
        <v>114</v>
      </c>
      <c r="D21" s="348" t="s">
        <v>115</v>
      </c>
      <c r="E21" s="348" t="s">
        <v>116</v>
      </c>
      <c r="F21" s="348" t="s">
        <v>117</v>
      </c>
      <c r="G21" s="348" t="s">
        <v>118</v>
      </c>
      <c r="H21" s="348" t="s">
        <v>119</v>
      </c>
      <c r="I21" s="348" t="s">
        <v>120</v>
      </c>
      <c r="J21" s="348" t="s">
        <v>121</v>
      </c>
      <c r="K21" s="384" t="s">
        <v>122</v>
      </c>
    </row>
    <row r="22" customHeight="1" spans="1:11">
      <c r="A22" s="426" t="s">
        <v>123</v>
      </c>
      <c r="B22" s="427"/>
      <c r="C22" s="427"/>
      <c r="D22" s="427">
        <v>1</v>
      </c>
      <c r="E22" s="427">
        <v>1</v>
      </c>
      <c r="F22" s="427">
        <v>1</v>
      </c>
      <c r="G22" s="427">
        <v>1</v>
      </c>
      <c r="H22" s="427">
        <v>1</v>
      </c>
      <c r="I22" s="427"/>
      <c r="J22" s="427"/>
      <c r="K22" s="464"/>
    </row>
    <row r="23" customHeight="1" spans="1:11">
      <c r="A23" s="426" t="s">
        <v>124</v>
      </c>
      <c r="B23" s="427"/>
      <c r="C23" s="427"/>
      <c r="D23" s="427">
        <v>1</v>
      </c>
      <c r="E23" s="427">
        <v>1</v>
      </c>
      <c r="F23" s="427">
        <v>1</v>
      </c>
      <c r="G23" s="427">
        <v>1</v>
      </c>
      <c r="H23" s="427">
        <v>1</v>
      </c>
      <c r="I23" s="427"/>
      <c r="J23" s="427"/>
      <c r="K23" s="465"/>
    </row>
    <row r="24" customHeight="1" spans="1:11">
      <c r="A24" s="426" t="s">
        <v>125</v>
      </c>
      <c r="B24" s="427"/>
      <c r="C24" s="427"/>
      <c r="D24" s="427">
        <v>1</v>
      </c>
      <c r="E24" s="427">
        <v>1</v>
      </c>
      <c r="F24" s="427">
        <v>1</v>
      </c>
      <c r="G24" s="427">
        <v>1</v>
      </c>
      <c r="H24" s="427">
        <v>1</v>
      </c>
      <c r="I24" s="427"/>
      <c r="J24" s="427"/>
      <c r="K24" s="465"/>
    </row>
    <row r="25" customHeight="1" spans="1:11">
      <c r="A25" s="319"/>
      <c r="B25" s="427"/>
      <c r="C25" s="427"/>
      <c r="D25" s="427"/>
      <c r="E25" s="427"/>
      <c r="F25" s="427"/>
      <c r="G25" s="427"/>
      <c r="H25" s="427"/>
      <c r="I25" s="427"/>
      <c r="J25" s="427"/>
      <c r="K25" s="465"/>
    </row>
    <row r="26" customHeight="1" spans="1:11">
      <c r="A26" s="319"/>
      <c r="B26" s="427"/>
      <c r="C26" s="427"/>
      <c r="D26" s="427"/>
      <c r="E26" s="427"/>
      <c r="F26" s="427"/>
      <c r="G26" s="427"/>
      <c r="H26" s="427"/>
      <c r="I26" s="427"/>
      <c r="J26" s="427"/>
      <c r="K26" s="466"/>
    </row>
    <row r="27" customHeight="1" spans="1:11">
      <c r="A27" s="319"/>
      <c r="B27" s="427"/>
      <c r="C27" s="427"/>
      <c r="D27" s="427"/>
      <c r="E27" s="427"/>
      <c r="F27" s="427"/>
      <c r="G27" s="427"/>
      <c r="H27" s="427"/>
      <c r="I27" s="427"/>
      <c r="J27" s="427"/>
      <c r="K27" s="466"/>
    </row>
    <row r="28" ht="18" customHeight="1" spans="1:11">
      <c r="A28" s="428" t="s">
        <v>126</v>
      </c>
      <c r="B28" s="429"/>
      <c r="C28" s="429"/>
      <c r="D28" s="429"/>
      <c r="E28" s="429"/>
      <c r="F28" s="429"/>
      <c r="G28" s="429"/>
      <c r="H28" s="429"/>
      <c r="I28" s="429"/>
      <c r="J28" s="429"/>
      <c r="K28" s="467"/>
    </row>
    <row r="29" ht="18.75" customHeight="1" spans="1:11">
      <c r="A29" s="430" t="s">
        <v>127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68"/>
    </row>
    <row r="30" ht="18.75" customHeight="1" spans="1:1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69"/>
    </row>
    <row r="31" ht="18" customHeight="1" spans="1:11">
      <c r="A31" s="428" t="s">
        <v>128</v>
      </c>
      <c r="B31" s="429"/>
      <c r="C31" s="429"/>
      <c r="D31" s="429"/>
      <c r="E31" s="429"/>
      <c r="F31" s="429"/>
      <c r="G31" s="429"/>
      <c r="H31" s="429"/>
      <c r="I31" s="429"/>
      <c r="J31" s="429"/>
      <c r="K31" s="467"/>
    </row>
    <row r="32" ht="14.25" spans="1:11">
      <c r="A32" s="434" t="s">
        <v>129</v>
      </c>
      <c r="B32" s="435"/>
      <c r="C32" s="435"/>
      <c r="D32" s="435"/>
      <c r="E32" s="435"/>
      <c r="F32" s="435"/>
      <c r="G32" s="435"/>
      <c r="H32" s="435"/>
      <c r="I32" s="435"/>
      <c r="J32" s="435"/>
      <c r="K32" s="470"/>
    </row>
    <row r="33" ht="15" spans="1:11">
      <c r="A33" s="195" t="s">
        <v>130</v>
      </c>
      <c r="B33" s="197"/>
      <c r="C33" s="274" t="s">
        <v>67</v>
      </c>
      <c r="D33" s="274" t="s">
        <v>68</v>
      </c>
      <c r="E33" s="436" t="s">
        <v>131</v>
      </c>
      <c r="F33" s="437"/>
      <c r="G33" s="437"/>
      <c r="H33" s="437"/>
      <c r="I33" s="437"/>
      <c r="J33" s="437"/>
      <c r="K33" s="471"/>
    </row>
    <row r="34" ht="15" spans="1:11">
      <c r="A34" s="438" t="s">
        <v>132</v>
      </c>
      <c r="B34" s="438"/>
      <c r="C34" s="438"/>
      <c r="D34" s="438"/>
      <c r="E34" s="438"/>
      <c r="F34" s="438"/>
      <c r="G34" s="438"/>
      <c r="H34" s="438"/>
      <c r="I34" s="438"/>
      <c r="J34" s="438"/>
      <c r="K34" s="438"/>
    </row>
    <row r="35" ht="14.25" spans="1:11">
      <c r="A35" s="439" t="s">
        <v>133</v>
      </c>
      <c r="B35" s="440"/>
      <c r="C35" s="440"/>
      <c r="D35" s="440"/>
      <c r="E35" s="440"/>
      <c r="F35" s="440"/>
      <c r="G35" s="440"/>
      <c r="H35" s="440"/>
      <c r="I35" s="440"/>
      <c r="J35" s="440"/>
      <c r="K35" s="472"/>
    </row>
    <row r="36" ht="14.25" spans="1:11">
      <c r="A36" s="355" t="s">
        <v>134</v>
      </c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4.25"/>
    <row r="38" ht="14.25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4.25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4.25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4.25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5" spans="1:11">
      <c r="A42" s="350" t="s">
        <v>135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85"/>
    </row>
    <row r="43" ht="15" spans="1:11">
      <c r="A43" s="408" t="s">
        <v>136</v>
      </c>
      <c r="B43" s="409"/>
      <c r="C43" s="409"/>
      <c r="D43" s="409"/>
      <c r="E43" s="409"/>
      <c r="F43" s="409"/>
      <c r="G43" s="409"/>
      <c r="H43" s="409"/>
      <c r="I43" s="409"/>
      <c r="J43" s="409"/>
      <c r="K43" s="459"/>
    </row>
    <row r="44" ht="14.25" spans="1:11">
      <c r="A44" s="415" t="s">
        <v>137</v>
      </c>
      <c r="B44" s="412" t="s">
        <v>98</v>
      </c>
      <c r="C44" s="412" t="s">
        <v>99</v>
      </c>
      <c r="D44" s="412" t="s">
        <v>91</v>
      </c>
      <c r="E44" s="417" t="s">
        <v>138</v>
      </c>
      <c r="F44" s="412" t="s">
        <v>98</v>
      </c>
      <c r="G44" s="412" t="s">
        <v>99</v>
      </c>
      <c r="H44" s="412" t="s">
        <v>91</v>
      </c>
      <c r="I44" s="417" t="s">
        <v>139</v>
      </c>
      <c r="J44" s="412" t="s">
        <v>98</v>
      </c>
      <c r="K44" s="460" t="s">
        <v>99</v>
      </c>
    </row>
    <row r="45" ht="14.25" spans="1:11">
      <c r="A45" s="315" t="s">
        <v>90</v>
      </c>
      <c r="B45" s="274" t="s">
        <v>98</v>
      </c>
      <c r="C45" s="274" t="s">
        <v>99</v>
      </c>
      <c r="D45" s="274" t="s">
        <v>91</v>
      </c>
      <c r="E45" s="348" t="s">
        <v>97</v>
      </c>
      <c r="F45" s="274" t="s">
        <v>98</v>
      </c>
      <c r="G45" s="274" t="s">
        <v>99</v>
      </c>
      <c r="H45" s="274" t="s">
        <v>91</v>
      </c>
      <c r="I45" s="348" t="s">
        <v>108</v>
      </c>
      <c r="J45" s="274" t="s">
        <v>98</v>
      </c>
      <c r="K45" s="275" t="s">
        <v>99</v>
      </c>
    </row>
    <row r="46" ht="15" spans="1:11">
      <c r="A46" s="323" t="s">
        <v>101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4"/>
    </row>
    <row r="47" ht="15" spans="1:11">
      <c r="A47" s="438" t="s">
        <v>140</v>
      </c>
      <c r="B47" s="438"/>
      <c r="C47" s="438"/>
      <c r="D47" s="438"/>
      <c r="E47" s="438"/>
      <c r="F47" s="438"/>
      <c r="G47" s="438"/>
      <c r="H47" s="438"/>
      <c r="I47" s="438"/>
      <c r="J47" s="438"/>
      <c r="K47" s="438"/>
    </row>
    <row r="48" ht="15" spans="1:11">
      <c r="A48" s="439"/>
      <c r="B48" s="440"/>
      <c r="C48" s="440"/>
      <c r="D48" s="440"/>
      <c r="E48" s="440"/>
      <c r="F48" s="440"/>
      <c r="G48" s="440"/>
      <c r="H48" s="440"/>
      <c r="I48" s="440"/>
      <c r="J48" s="440"/>
      <c r="K48" s="472"/>
    </row>
    <row r="49" ht="15" spans="1:11">
      <c r="A49" s="441" t="s">
        <v>141</v>
      </c>
      <c r="B49" s="442" t="s">
        <v>142</v>
      </c>
      <c r="C49" s="442"/>
      <c r="D49" s="443" t="s">
        <v>143</v>
      </c>
      <c r="E49" s="444" t="s">
        <v>144</v>
      </c>
      <c r="F49" s="445" t="s">
        <v>145</v>
      </c>
      <c r="G49" s="446">
        <v>12.2</v>
      </c>
      <c r="H49" s="447" t="s">
        <v>146</v>
      </c>
      <c r="I49" s="473"/>
      <c r="J49" s="474" t="s">
        <v>147</v>
      </c>
      <c r="K49" s="475"/>
    </row>
    <row r="50" ht="15" spans="1:11">
      <c r="A50" s="438" t="s">
        <v>148</v>
      </c>
      <c r="B50" s="438"/>
      <c r="C50" s="438"/>
      <c r="D50" s="438"/>
      <c r="E50" s="438"/>
      <c r="F50" s="438"/>
      <c r="G50" s="438"/>
      <c r="H50" s="438"/>
      <c r="I50" s="438"/>
      <c r="J50" s="438"/>
      <c r="K50" s="438"/>
    </row>
    <row r="51" ht="15" spans="1:11">
      <c r="A51" s="448"/>
      <c r="B51" s="449"/>
      <c r="C51" s="449"/>
      <c r="D51" s="449"/>
      <c r="E51" s="449"/>
      <c r="F51" s="449"/>
      <c r="G51" s="449"/>
      <c r="H51" s="449"/>
      <c r="I51" s="449"/>
      <c r="J51" s="449"/>
      <c r="K51" s="476"/>
    </row>
    <row r="52" ht="15" spans="1:11">
      <c r="A52" s="441" t="s">
        <v>141</v>
      </c>
      <c r="B52" s="442" t="s">
        <v>142</v>
      </c>
      <c r="C52" s="442"/>
      <c r="D52" s="443" t="s">
        <v>143</v>
      </c>
      <c r="E52" s="450"/>
      <c r="F52" s="445" t="s">
        <v>149</v>
      </c>
      <c r="G52" s="451"/>
      <c r="H52" s="447" t="s">
        <v>146</v>
      </c>
      <c r="I52" s="473"/>
      <c r="J52" s="474"/>
      <c r="K52" s="475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zoomScale="80" zoomScaleNormal="80" workbookViewId="0">
      <selection activeCell="A2" sqref="A2:H27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2.6" style="119" customWidth="1"/>
    <col min="11" max="11" width="13.7" style="119" customWidth="1"/>
    <col min="12" max="12" width="12.9" style="119" customWidth="1"/>
    <col min="13" max="13" width="16.6666666666667" style="119" customWidth="1"/>
    <col min="14" max="14" width="14.1666666666667" style="119" customWidth="1"/>
    <col min="15" max="15" width="16.3333333333333" style="119" customWidth="1"/>
    <col min="16" max="16384" width="9" style="119"/>
  </cols>
  <sheetData>
    <row r="1" s="119" customFormat="1" ht="16" customHeight="1" spans="1:15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="119" customFormat="1" ht="16" customHeight="1" spans="1:15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151</v>
      </c>
      <c r="L2" s="124"/>
      <c r="M2" s="124"/>
      <c r="N2" s="124"/>
      <c r="O2" s="285"/>
    </row>
    <row r="3" s="119" customFormat="1" ht="16" customHeight="1" spans="1:15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286"/>
    </row>
    <row r="4" s="119" customFormat="1" ht="16" customHeight="1" spans="1:15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117</v>
      </c>
      <c r="K4" s="167" t="s">
        <v>118</v>
      </c>
      <c r="L4" s="167" t="s">
        <v>119</v>
      </c>
      <c r="M4" s="167"/>
      <c r="N4" s="167"/>
      <c r="O4" s="287"/>
    </row>
    <row r="5" s="119" customFormat="1" ht="16" customHeight="1" spans="1:15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395" t="s">
        <v>162</v>
      </c>
      <c r="K5" s="395" t="s">
        <v>162</v>
      </c>
      <c r="L5" s="395" t="s">
        <v>162</v>
      </c>
      <c r="M5" s="395"/>
      <c r="N5" s="395"/>
      <c r="O5" s="396"/>
    </row>
    <row r="6" s="119" customFormat="1" ht="16" customHeight="1" spans="1:15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164</v>
      </c>
      <c r="K6" s="151" t="s">
        <v>165</v>
      </c>
      <c r="L6" s="151" t="s">
        <v>164</v>
      </c>
      <c r="M6" s="172"/>
      <c r="N6" s="172"/>
      <c r="O6" s="397"/>
    </row>
    <row r="7" s="119" customFormat="1" ht="16" customHeight="1" spans="1:15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167</v>
      </c>
      <c r="K7" s="151" t="s">
        <v>165</v>
      </c>
      <c r="L7" s="151" t="s">
        <v>168</v>
      </c>
      <c r="M7" s="151"/>
      <c r="N7" s="151"/>
      <c r="O7" s="289"/>
    </row>
    <row r="8" s="119" customFormat="1" ht="16" customHeight="1" spans="1:15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165</v>
      </c>
      <c r="K8" s="151" t="s">
        <v>165</v>
      </c>
      <c r="L8" s="151" t="s">
        <v>170</v>
      </c>
      <c r="M8" s="151"/>
      <c r="N8" s="151"/>
      <c r="O8" s="289"/>
    </row>
    <row r="9" s="119" customFormat="1" ht="16" customHeight="1" spans="1:15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172</v>
      </c>
      <c r="K9" s="151" t="s">
        <v>173</v>
      </c>
      <c r="L9" s="151" t="s">
        <v>168</v>
      </c>
      <c r="M9" s="172"/>
      <c r="N9" s="172"/>
      <c r="O9" s="397"/>
    </row>
    <row r="10" s="119" customFormat="1" ht="16" customHeight="1" spans="1:15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173</v>
      </c>
      <c r="K10" s="151" t="s">
        <v>175</v>
      </c>
      <c r="L10" s="151" t="s">
        <v>176</v>
      </c>
      <c r="M10" s="172"/>
      <c r="N10" s="172"/>
      <c r="O10" s="397"/>
    </row>
    <row r="11" s="119" customFormat="1" ht="16" customHeight="1" spans="1:15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178</v>
      </c>
      <c r="K11" s="151" t="s">
        <v>179</v>
      </c>
      <c r="L11" s="151" t="s">
        <v>180</v>
      </c>
      <c r="M11" s="172"/>
      <c r="N11" s="172"/>
      <c r="O11" s="397"/>
    </row>
    <row r="12" s="119" customFormat="1" ht="16" customHeight="1" spans="1:15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72"/>
      <c r="N12" s="172"/>
      <c r="O12" s="397"/>
    </row>
    <row r="13" s="119" customFormat="1" ht="16" customHeight="1" spans="1:15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72"/>
      <c r="N13" s="172"/>
      <c r="O13" s="397"/>
    </row>
    <row r="14" s="119" customFormat="1" ht="16" customHeight="1" spans="1:15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72"/>
      <c r="N14" s="172"/>
      <c r="O14" s="397"/>
    </row>
    <row r="15" s="119" customFormat="1" ht="16" customHeight="1" spans="1:15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72"/>
      <c r="N15" s="172"/>
      <c r="O15" s="397"/>
    </row>
    <row r="16" s="119" customFormat="1" ht="16" customHeight="1" spans="1:15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72"/>
      <c r="N16" s="172"/>
      <c r="O16" s="397"/>
    </row>
    <row r="17" s="119" customFormat="1" ht="16" customHeight="1" spans="1:15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72"/>
      <c r="N17" s="172"/>
      <c r="O17" s="397"/>
    </row>
    <row r="18" s="119" customFormat="1" ht="16" customHeight="1" spans="1:15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72"/>
      <c r="N18" s="172"/>
      <c r="O18" s="397"/>
    </row>
    <row r="19" s="119" customFormat="1" ht="16" customHeight="1" spans="1:15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191</v>
      </c>
      <c r="K19" s="151" t="s">
        <v>179</v>
      </c>
      <c r="L19" s="151" t="s">
        <v>192</v>
      </c>
      <c r="M19" s="172"/>
      <c r="N19" s="172"/>
      <c r="O19" s="397"/>
    </row>
    <row r="20" s="119" customFormat="1" ht="16" customHeight="1" spans="1:15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178</v>
      </c>
      <c r="K20" s="151" t="s">
        <v>179</v>
      </c>
      <c r="L20" s="151" t="s">
        <v>179</v>
      </c>
      <c r="M20" s="172"/>
      <c r="N20" s="172"/>
      <c r="O20" s="397"/>
    </row>
    <row r="21" s="119" customFormat="1" ht="16" customHeight="1" spans="1:15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182</v>
      </c>
      <c r="K21" s="151" t="s">
        <v>183</v>
      </c>
      <c r="L21" s="151" t="s">
        <v>184</v>
      </c>
      <c r="M21" s="172"/>
      <c r="N21" s="172"/>
      <c r="O21" s="397"/>
    </row>
    <row r="22" s="119" customFormat="1" ht="16" customHeight="1" spans="1:15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72"/>
      <c r="N22" s="172"/>
      <c r="O22" s="397"/>
    </row>
    <row r="23" s="119" customFormat="1" ht="16" customHeight="1" spans="1:15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191</v>
      </c>
      <c r="K23" s="151" t="s">
        <v>179</v>
      </c>
      <c r="L23" s="151" t="s">
        <v>192</v>
      </c>
      <c r="M23" s="172"/>
      <c r="N23" s="172"/>
      <c r="O23" s="397"/>
    </row>
    <row r="24" s="119" customFormat="1" ht="16" customHeight="1" spans="1:15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200</v>
      </c>
      <c r="K24" s="151" t="s">
        <v>201</v>
      </c>
      <c r="L24" s="151" t="s">
        <v>192</v>
      </c>
      <c r="M24" s="172"/>
      <c r="N24" s="172"/>
      <c r="O24" s="397"/>
    </row>
    <row r="25" s="119" customFormat="1" ht="16" customHeight="1" spans="1:15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72"/>
      <c r="N25" s="172"/>
      <c r="O25" s="397"/>
    </row>
    <row r="26" s="119" customFormat="1" ht="16" customHeight="1" spans="1:15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72"/>
      <c r="N26" s="172"/>
      <c r="O26" s="397"/>
    </row>
    <row r="27" s="119" customFormat="1" ht="16" customHeight="1" spans="1:15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72"/>
      <c r="N27" s="172"/>
      <c r="O27" s="397"/>
    </row>
    <row r="28" s="119" customFormat="1" ht="16" customHeight="1" spans="1:15">
      <c r="A28" s="266"/>
      <c r="B28" s="267"/>
      <c r="C28" s="267"/>
      <c r="D28" s="268"/>
      <c r="E28" s="267"/>
      <c r="F28" s="267"/>
      <c r="G28" s="267"/>
      <c r="H28" s="267"/>
      <c r="I28" s="398"/>
      <c r="J28" s="399"/>
      <c r="K28" s="399"/>
      <c r="L28" s="400"/>
      <c r="M28" s="399"/>
      <c r="N28" s="399"/>
      <c r="O28" s="401"/>
    </row>
    <row r="29" s="119" customFormat="1" ht="14.25" spans="1:15">
      <c r="A29" s="157" t="s">
        <v>203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="119" customFormat="1" ht="14.25" spans="1:15">
      <c r="A30" s="119" t="s">
        <v>204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="119" customFormat="1" ht="14.25" spans="1:14">
      <c r="A31" s="158"/>
      <c r="B31" s="158"/>
      <c r="C31" s="158"/>
      <c r="D31" s="158"/>
      <c r="E31" s="158"/>
      <c r="F31" s="158"/>
      <c r="G31" s="158"/>
      <c r="H31" s="158"/>
      <c r="I31" s="158"/>
      <c r="J31" s="157" t="s">
        <v>205</v>
      </c>
      <c r="K31" s="292"/>
      <c r="L31" s="157" t="s">
        <v>206</v>
      </c>
      <c r="M31" s="157"/>
      <c r="N31" s="157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93" customWidth="1"/>
    <col min="2" max="16384" width="10" style="293"/>
  </cols>
  <sheetData>
    <row r="1" ht="22.5" customHeight="1" spans="1:11">
      <c r="A1" s="294" t="s">
        <v>208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1" t="s">
        <v>58</v>
      </c>
      <c r="J2" s="371"/>
      <c r="K2" s="372"/>
    </row>
    <row r="3" customHeight="1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2" t="s">
        <v>61</v>
      </c>
      <c r="I3" s="303"/>
      <c r="J3" s="303"/>
      <c r="K3" s="304"/>
    </row>
    <row r="4" customHeight="1" spans="1:11">
      <c r="A4" s="305" t="s">
        <v>62</v>
      </c>
      <c r="B4" s="274" t="s">
        <v>63</v>
      </c>
      <c r="C4" s="275"/>
      <c r="D4" s="305" t="s">
        <v>64</v>
      </c>
      <c r="E4" s="306"/>
      <c r="F4" s="307" t="s">
        <v>65</v>
      </c>
      <c r="G4" s="308"/>
      <c r="H4" s="305" t="s">
        <v>209</v>
      </c>
      <c r="I4" s="306"/>
      <c r="J4" s="274" t="s">
        <v>67</v>
      </c>
      <c r="K4" s="275" t="s">
        <v>68</v>
      </c>
    </row>
    <row r="5" customHeight="1" spans="1:11">
      <c r="A5" s="309" t="s">
        <v>69</v>
      </c>
      <c r="B5" s="274" t="s">
        <v>70</v>
      </c>
      <c r="C5" s="275"/>
      <c r="D5" s="305" t="s">
        <v>71</v>
      </c>
      <c r="E5" s="306"/>
      <c r="F5" s="307" t="s">
        <v>72</v>
      </c>
      <c r="G5" s="308"/>
      <c r="H5" s="305" t="s">
        <v>210</v>
      </c>
      <c r="I5" s="306"/>
      <c r="J5" s="274" t="s">
        <v>67</v>
      </c>
      <c r="K5" s="275" t="s">
        <v>68</v>
      </c>
    </row>
    <row r="6" customHeight="1" spans="1:11">
      <c r="A6" s="305" t="s">
        <v>74</v>
      </c>
      <c r="B6" s="310">
        <v>3</v>
      </c>
      <c r="C6" s="311">
        <v>5</v>
      </c>
      <c r="D6" s="309" t="s">
        <v>75</v>
      </c>
      <c r="E6" s="312"/>
      <c r="F6" s="313" t="s">
        <v>76</v>
      </c>
      <c r="G6" s="314"/>
      <c r="H6" s="315" t="s">
        <v>211</v>
      </c>
      <c r="I6" s="348"/>
      <c r="J6" s="348"/>
      <c r="K6" s="373"/>
    </row>
    <row r="7" customHeight="1" spans="1:11">
      <c r="A7" s="305" t="s">
        <v>78</v>
      </c>
      <c r="B7" s="316">
        <v>6600</v>
      </c>
      <c r="C7" s="317"/>
      <c r="D7" s="309" t="s">
        <v>79</v>
      </c>
      <c r="E7" s="318"/>
      <c r="F7" s="313" t="s">
        <v>80</v>
      </c>
      <c r="G7" s="314"/>
      <c r="H7" s="319"/>
      <c r="I7" s="274"/>
      <c r="J7" s="274"/>
      <c r="K7" s="275"/>
    </row>
    <row r="8" customHeight="1" spans="1:11">
      <c r="A8" s="320" t="s">
        <v>82</v>
      </c>
      <c r="B8" s="321"/>
      <c r="C8" s="322"/>
      <c r="D8" s="323" t="s">
        <v>83</v>
      </c>
      <c r="E8" s="324"/>
      <c r="F8" s="325" t="s">
        <v>80</v>
      </c>
      <c r="G8" s="326"/>
      <c r="H8" s="323"/>
      <c r="I8" s="324"/>
      <c r="J8" s="324"/>
      <c r="K8" s="374"/>
    </row>
    <row r="9" customHeight="1" spans="1:11">
      <c r="A9" s="327" t="s">
        <v>212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87</v>
      </c>
      <c r="B10" s="329" t="s">
        <v>88</v>
      </c>
      <c r="C10" s="330" t="s">
        <v>89</v>
      </c>
      <c r="D10" s="331"/>
      <c r="E10" s="332" t="s">
        <v>92</v>
      </c>
      <c r="F10" s="329" t="s">
        <v>88</v>
      </c>
      <c r="G10" s="330" t="s">
        <v>89</v>
      </c>
      <c r="H10" s="329"/>
      <c r="I10" s="332" t="s">
        <v>90</v>
      </c>
      <c r="J10" s="329" t="s">
        <v>88</v>
      </c>
      <c r="K10" s="375" t="s">
        <v>89</v>
      </c>
    </row>
    <row r="11" customHeight="1" spans="1:11">
      <c r="A11" s="309" t="s">
        <v>93</v>
      </c>
      <c r="B11" s="333" t="s">
        <v>88</v>
      </c>
      <c r="C11" s="274" t="s">
        <v>89</v>
      </c>
      <c r="D11" s="318"/>
      <c r="E11" s="312" t="s">
        <v>95</v>
      </c>
      <c r="F11" s="333" t="s">
        <v>88</v>
      </c>
      <c r="G11" s="274" t="s">
        <v>89</v>
      </c>
      <c r="H11" s="333"/>
      <c r="I11" s="312" t="s">
        <v>100</v>
      </c>
      <c r="J11" s="333" t="s">
        <v>88</v>
      </c>
      <c r="K11" s="275" t="s">
        <v>89</v>
      </c>
    </row>
    <row r="12" customHeight="1" spans="1:11">
      <c r="A12" s="323" t="s">
        <v>203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4"/>
    </row>
    <row r="13" customHeight="1" spans="1:11">
      <c r="A13" s="334" t="s">
        <v>213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214</v>
      </c>
      <c r="B14" s="336"/>
      <c r="C14" s="336"/>
      <c r="D14" s="336"/>
      <c r="E14" s="336"/>
      <c r="F14" s="336"/>
      <c r="G14" s="336"/>
      <c r="H14" s="336"/>
      <c r="I14" s="376"/>
      <c r="J14" s="376"/>
      <c r="K14" s="377"/>
    </row>
    <row r="15" customHeight="1" spans="1:11">
      <c r="A15" s="337"/>
      <c r="B15" s="338"/>
      <c r="C15" s="338"/>
      <c r="D15" s="339"/>
      <c r="E15" s="340"/>
      <c r="F15" s="338"/>
      <c r="G15" s="338"/>
      <c r="H15" s="339"/>
      <c r="I15" s="378"/>
      <c r="J15" s="379"/>
      <c r="K15" s="380"/>
    </row>
    <row r="16" customHeight="1" spans="1:1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81"/>
    </row>
    <row r="17" customHeight="1" spans="1:11">
      <c r="A17" s="334" t="s">
        <v>215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35" t="s">
        <v>216</v>
      </c>
      <c r="B18" s="336"/>
      <c r="C18" s="336"/>
      <c r="D18" s="336"/>
      <c r="E18" s="336"/>
      <c r="F18" s="336"/>
      <c r="G18" s="336"/>
      <c r="H18" s="336"/>
      <c r="I18" s="376"/>
      <c r="J18" s="376"/>
      <c r="K18" s="377"/>
    </row>
    <row r="19" customHeight="1" spans="1:11">
      <c r="A19" s="337"/>
      <c r="B19" s="338"/>
      <c r="C19" s="338"/>
      <c r="D19" s="339"/>
      <c r="E19" s="340"/>
      <c r="F19" s="338"/>
      <c r="G19" s="338"/>
      <c r="H19" s="339"/>
      <c r="I19" s="378"/>
      <c r="J19" s="379"/>
      <c r="K19" s="380"/>
    </row>
    <row r="20" customHeight="1" spans="1:1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81"/>
    </row>
    <row r="21" customHeight="1" spans="1:11">
      <c r="A21" s="343" t="s">
        <v>128</v>
      </c>
      <c r="B21" s="343"/>
      <c r="C21" s="343"/>
      <c r="D21" s="343"/>
      <c r="E21" s="343"/>
      <c r="F21" s="343"/>
      <c r="G21" s="343"/>
      <c r="H21" s="343"/>
      <c r="I21" s="343"/>
      <c r="J21" s="343"/>
      <c r="K21" s="343"/>
    </row>
    <row r="22" customHeight="1" spans="1:11">
      <c r="A22" s="183" t="s">
        <v>129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47"/>
    </row>
    <row r="23" customHeight="1" spans="1:11">
      <c r="A23" s="195" t="s">
        <v>130</v>
      </c>
      <c r="B23" s="197"/>
      <c r="C23" s="274" t="s">
        <v>67</v>
      </c>
      <c r="D23" s="274" t="s">
        <v>68</v>
      </c>
      <c r="E23" s="194"/>
      <c r="F23" s="194"/>
      <c r="G23" s="194"/>
      <c r="H23" s="194"/>
      <c r="I23" s="194"/>
      <c r="J23" s="194"/>
      <c r="K23" s="241"/>
    </row>
    <row r="24" customHeight="1" spans="1:11">
      <c r="A24" s="344" t="s">
        <v>217</v>
      </c>
      <c r="B24" s="345"/>
      <c r="C24" s="345"/>
      <c r="D24" s="345"/>
      <c r="E24" s="345"/>
      <c r="F24" s="345"/>
      <c r="G24" s="345"/>
      <c r="H24" s="345"/>
      <c r="I24" s="345"/>
      <c r="J24" s="345"/>
      <c r="K24" s="382"/>
    </row>
    <row r="25" customHeight="1" spans="1:11">
      <c r="A25" s="346"/>
      <c r="B25" s="347"/>
      <c r="C25" s="347"/>
      <c r="D25" s="347"/>
      <c r="E25" s="347"/>
      <c r="F25" s="347"/>
      <c r="G25" s="347"/>
      <c r="H25" s="347"/>
      <c r="I25" s="347"/>
      <c r="J25" s="347"/>
      <c r="K25" s="383"/>
    </row>
    <row r="26" customHeight="1" spans="1:11">
      <c r="A26" s="327" t="s">
        <v>136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299" t="s">
        <v>137</v>
      </c>
      <c r="B27" s="330" t="s">
        <v>98</v>
      </c>
      <c r="C27" s="330" t="s">
        <v>99</v>
      </c>
      <c r="D27" s="330" t="s">
        <v>91</v>
      </c>
      <c r="E27" s="300" t="s">
        <v>138</v>
      </c>
      <c r="F27" s="330" t="s">
        <v>98</v>
      </c>
      <c r="G27" s="330" t="s">
        <v>99</v>
      </c>
      <c r="H27" s="330" t="s">
        <v>91</v>
      </c>
      <c r="I27" s="300" t="s">
        <v>139</v>
      </c>
      <c r="J27" s="330" t="s">
        <v>98</v>
      </c>
      <c r="K27" s="375" t="s">
        <v>99</v>
      </c>
    </row>
    <row r="28" customHeight="1" spans="1:11">
      <c r="A28" s="315" t="s">
        <v>90</v>
      </c>
      <c r="B28" s="274" t="s">
        <v>98</v>
      </c>
      <c r="C28" s="274" t="s">
        <v>99</v>
      </c>
      <c r="D28" s="274" t="s">
        <v>91</v>
      </c>
      <c r="E28" s="348" t="s">
        <v>97</v>
      </c>
      <c r="F28" s="274" t="s">
        <v>98</v>
      </c>
      <c r="G28" s="274" t="s">
        <v>99</v>
      </c>
      <c r="H28" s="274" t="s">
        <v>91</v>
      </c>
      <c r="I28" s="348" t="s">
        <v>108</v>
      </c>
      <c r="J28" s="274" t="s">
        <v>98</v>
      </c>
      <c r="K28" s="275" t="s">
        <v>99</v>
      </c>
    </row>
    <row r="29" customHeight="1" spans="1:11">
      <c r="A29" s="305" t="s">
        <v>101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84"/>
    </row>
    <row r="30" customHeight="1" spans="1:11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85"/>
    </row>
    <row r="31" customHeight="1" spans="1:11">
      <c r="A31" s="352" t="s">
        <v>218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</row>
    <row r="32" ht="17.25" customHeight="1" spans="1:11">
      <c r="A32" s="353" t="s">
        <v>219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86"/>
    </row>
    <row r="33" ht="17.25" customHeight="1" spans="1:11">
      <c r="A33" s="355" t="s">
        <v>220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87"/>
    </row>
    <row r="34" ht="17.25" customHeight="1" spans="1:11">
      <c r="A34" s="355"/>
      <c r="B34" s="356"/>
      <c r="C34" s="356"/>
      <c r="D34" s="356"/>
      <c r="E34" s="356"/>
      <c r="F34" s="356"/>
      <c r="G34" s="356"/>
      <c r="H34" s="356"/>
      <c r="I34" s="356"/>
      <c r="J34" s="356"/>
      <c r="K34" s="387"/>
    </row>
    <row r="35" ht="17.25" customHeight="1" spans="1:11">
      <c r="A35" s="355"/>
      <c r="B35" s="356"/>
      <c r="C35" s="356"/>
      <c r="D35" s="356"/>
      <c r="E35" s="356"/>
      <c r="F35" s="356"/>
      <c r="G35" s="356"/>
      <c r="H35" s="356"/>
      <c r="I35" s="356"/>
      <c r="J35" s="356"/>
      <c r="K35" s="387"/>
    </row>
    <row r="36" ht="17.25" customHeight="1" spans="1:11">
      <c r="A36" s="355"/>
      <c r="B36" s="356"/>
      <c r="C36" s="356"/>
      <c r="D36" s="356"/>
      <c r="E36" s="356"/>
      <c r="F36" s="356"/>
      <c r="G36" s="356"/>
      <c r="H36" s="356"/>
      <c r="I36" s="356"/>
      <c r="J36" s="356"/>
      <c r="K36" s="387"/>
    </row>
    <row r="37" ht="17.25" customHeight="1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87"/>
    </row>
    <row r="38" ht="17.25" customHeight="1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87"/>
    </row>
    <row r="39" ht="17.25" customHeight="1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87"/>
    </row>
    <row r="40" ht="17.25" customHeight="1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87"/>
    </row>
    <row r="41" ht="17.25" customHeight="1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87"/>
    </row>
    <row r="42" ht="17.25" customHeight="1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87"/>
    </row>
    <row r="43" ht="17.25" customHeight="1" spans="1:11">
      <c r="A43" s="350" t="s">
        <v>135</v>
      </c>
      <c r="B43" s="351"/>
      <c r="C43" s="351"/>
      <c r="D43" s="351"/>
      <c r="E43" s="351"/>
      <c r="F43" s="351"/>
      <c r="G43" s="351"/>
      <c r="H43" s="351"/>
      <c r="I43" s="351"/>
      <c r="J43" s="351"/>
      <c r="K43" s="385"/>
    </row>
    <row r="44" customHeight="1" spans="1:11">
      <c r="A44" s="352" t="s">
        <v>221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</row>
    <row r="45" ht="18" customHeight="1" spans="1:11">
      <c r="A45" s="357" t="s">
        <v>203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88"/>
    </row>
    <row r="46" ht="18" customHeight="1" spans="1:1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88"/>
    </row>
    <row r="47" ht="18" customHeight="1" spans="1:11">
      <c r="A47" s="346"/>
      <c r="B47" s="347"/>
      <c r="C47" s="347"/>
      <c r="D47" s="347"/>
      <c r="E47" s="347"/>
      <c r="F47" s="347"/>
      <c r="G47" s="347"/>
      <c r="H47" s="347"/>
      <c r="I47" s="347"/>
      <c r="J47" s="347"/>
      <c r="K47" s="383"/>
    </row>
    <row r="48" ht="21" customHeight="1" spans="1:11">
      <c r="A48" s="359" t="s">
        <v>141</v>
      </c>
      <c r="B48" s="360" t="s">
        <v>142</v>
      </c>
      <c r="C48" s="360"/>
      <c r="D48" s="361" t="s">
        <v>143</v>
      </c>
      <c r="E48" s="362"/>
      <c r="F48" s="361" t="s">
        <v>145</v>
      </c>
      <c r="G48" s="363"/>
      <c r="H48" s="364" t="s">
        <v>146</v>
      </c>
      <c r="I48" s="364"/>
      <c r="J48" s="360"/>
      <c r="K48" s="389"/>
    </row>
    <row r="49" customHeight="1" spans="1:11">
      <c r="A49" s="365" t="s">
        <v>148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90"/>
    </row>
    <row r="50" customHeight="1" spans="1:11">
      <c r="A50" s="367"/>
      <c r="B50" s="368"/>
      <c r="C50" s="368"/>
      <c r="D50" s="368"/>
      <c r="E50" s="368"/>
      <c r="F50" s="368"/>
      <c r="G50" s="368"/>
      <c r="H50" s="368"/>
      <c r="I50" s="368"/>
      <c r="J50" s="368"/>
      <c r="K50" s="391"/>
    </row>
    <row r="51" customHeight="1" spans="1:11">
      <c r="A51" s="369"/>
      <c r="B51" s="370"/>
      <c r="C51" s="370"/>
      <c r="D51" s="370"/>
      <c r="E51" s="370"/>
      <c r="F51" s="370"/>
      <c r="G51" s="370"/>
      <c r="H51" s="370"/>
      <c r="I51" s="370"/>
      <c r="J51" s="370"/>
      <c r="K51" s="392"/>
    </row>
    <row r="52" ht="21" customHeight="1" spans="1:11">
      <c r="A52" s="359" t="s">
        <v>141</v>
      </c>
      <c r="B52" s="360" t="s">
        <v>142</v>
      </c>
      <c r="C52" s="360"/>
      <c r="D52" s="361" t="s">
        <v>143</v>
      </c>
      <c r="E52" s="361"/>
      <c r="F52" s="361" t="s">
        <v>145</v>
      </c>
      <c r="G52" s="361"/>
      <c r="H52" s="364" t="s">
        <v>146</v>
      </c>
      <c r="I52" s="364"/>
      <c r="J52" s="393"/>
      <c r="K52" s="39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workbookViewId="0">
      <selection activeCell="A2" sqref="A2:H26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9" t="s">
        <v>150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283"/>
      <c r="J2" s="284" t="s">
        <v>57</v>
      </c>
      <c r="K2" s="124" t="s">
        <v>222</v>
      </c>
      <c r="L2" s="124"/>
      <c r="M2" s="124"/>
      <c r="N2" s="124"/>
      <c r="O2" s="124"/>
      <c r="P2" s="285"/>
    </row>
    <row r="3" s="119" customFormat="1" ht="16" customHeight="1" spans="1:16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53"/>
      <c r="J3" s="164" t="s">
        <v>154</v>
      </c>
      <c r="K3" s="164"/>
      <c r="L3" s="164"/>
      <c r="M3" s="164"/>
      <c r="N3" s="164"/>
      <c r="O3" s="164"/>
      <c r="P3" s="286"/>
    </row>
    <row r="4" s="119" customFormat="1" ht="16" customHeight="1" spans="1:16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53"/>
      <c r="J4" s="167" t="s">
        <v>223</v>
      </c>
      <c r="K4" s="167" t="s">
        <v>224</v>
      </c>
      <c r="L4" s="167" t="s">
        <v>225</v>
      </c>
      <c r="M4" s="167" t="s">
        <v>223</v>
      </c>
      <c r="N4" s="167" t="s">
        <v>224</v>
      </c>
      <c r="O4" s="167" t="s">
        <v>225</v>
      </c>
      <c r="P4" s="287"/>
    </row>
    <row r="5" s="119" customFormat="1" ht="16" customHeight="1" spans="1:16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53"/>
      <c r="J5" s="128" t="s">
        <v>226</v>
      </c>
      <c r="K5" s="129" t="s">
        <v>227</v>
      </c>
      <c r="L5" s="129" t="s">
        <v>228</v>
      </c>
      <c r="M5" s="129" t="s">
        <v>229</v>
      </c>
      <c r="N5" s="129" t="s">
        <v>230</v>
      </c>
      <c r="O5" s="129" t="s">
        <v>231</v>
      </c>
      <c r="P5" s="288" t="s">
        <v>121</v>
      </c>
    </row>
    <row r="6" s="119" customFormat="1" ht="16" customHeight="1" spans="1:16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53"/>
      <c r="J6" s="151" t="s">
        <v>232</v>
      </c>
      <c r="K6" s="151" t="s">
        <v>233</v>
      </c>
      <c r="L6" s="151" t="s">
        <v>234</v>
      </c>
      <c r="M6" s="151" t="s">
        <v>235</v>
      </c>
      <c r="N6" s="151" t="s">
        <v>236</v>
      </c>
      <c r="O6" s="151" t="s">
        <v>237</v>
      </c>
      <c r="P6" s="289"/>
    </row>
    <row r="7" s="119" customFormat="1" ht="16" customHeight="1" spans="1:16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53"/>
      <c r="J7" s="151" t="s">
        <v>238</v>
      </c>
      <c r="K7" s="151" t="s">
        <v>239</v>
      </c>
      <c r="L7" s="151" t="s">
        <v>240</v>
      </c>
      <c r="M7" s="151" t="s">
        <v>241</v>
      </c>
      <c r="N7" s="151" t="s">
        <v>242</v>
      </c>
      <c r="O7" s="151" t="s">
        <v>243</v>
      </c>
      <c r="P7" s="289"/>
    </row>
    <row r="8" s="119" customFormat="1" ht="16" customHeight="1" spans="1:16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53"/>
      <c r="J8" s="151" t="s">
        <v>238</v>
      </c>
      <c r="K8" s="151" t="s">
        <v>244</v>
      </c>
      <c r="L8" s="151" t="s">
        <v>182</v>
      </c>
      <c r="M8" s="151" t="s">
        <v>241</v>
      </c>
      <c r="N8" s="290" t="s">
        <v>165</v>
      </c>
      <c r="O8" s="290" t="s">
        <v>245</v>
      </c>
      <c r="P8" s="289"/>
    </row>
    <row r="9" s="119" customFormat="1" ht="16" customHeight="1" spans="1:16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53"/>
      <c r="J9" s="151" t="s">
        <v>232</v>
      </c>
      <c r="K9" s="151" t="s">
        <v>246</v>
      </c>
      <c r="L9" s="151" t="s">
        <v>164</v>
      </c>
      <c r="M9" s="151" t="s">
        <v>170</v>
      </c>
      <c r="N9" s="290" t="s">
        <v>247</v>
      </c>
      <c r="O9" s="290" t="s">
        <v>247</v>
      </c>
      <c r="P9" s="289"/>
    </row>
    <row r="10" s="119" customFormat="1" ht="16" customHeight="1" spans="1:16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53"/>
      <c r="J10" s="151" t="s">
        <v>248</v>
      </c>
      <c r="K10" s="151" t="s">
        <v>176</v>
      </c>
      <c r="L10" s="151" t="s">
        <v>238</v>
      </c>
      <c r="M10" s="151" t="s">
        <v>232</v>
      </c>
      <c r="N10" s="151" t="s">
        <v>249</v>
      </c>
      <c r="O10" s="151" t="s">
        <v>250</v>
      </c>
      <c r="P10" s="289"/>
    </row>
    <row r="11" s="119" customFormat="1" ht="16" customHeight="1" spans="1:16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53"/>
      <c r="J11" s="151" t="s">
        <v>251</v>
      </c>
      <c r="K11" s="151" t="s">
        <v>252</v>
      </c>
      <c r="L11" s="151" t="s">
        <v>170</v>
      </c>
      <c r="M11" s="151" t="s">
        <v>253</v>
      </c>
      <c r="N11" s="151" t="s">
        <v>254</v>
      </c>
      <c r="O11" s="151" t="s">
        <v>255</v>
      </c>
      <c r="P11" s="289"/>
    </row>
    <row r="12" s="119" customFormat="1" ht="16" customHeight="1" spans="1:16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53"/>
      <c r="J12" s="151" t="s">
        <v>182</v>
      </c>
      <c r="K12" s="151" t="s">
        <v>183</v>
      </c>
      <c r="L12" s="151" t="s">
        <v>184</v>
      </c>
      <c r="M12" s="151" t="s">
        <v>256</v>
      </c>
      <c r="N12" s="151" t="s">
        <v>257</v>
      </c>
      <c r="O12" s="151" t="s">
        <v>258</v>
      </c>
      <c r="P12" s="289"/>
    </row>
    <row r="13" s="119" customFormat="1" ht="16" customHeight="1" spans="1:16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53"/>
      <c r="J13" s="151" t="s">
        <v>182</v>
      </c>
      <c r="K13" s="151" t="s">
        <v>182</v>
      </c>
      <c r="L13" s="151" t="s">
        <v>186</v>
      </c>
      <c r="M13" s="151" t="s">
        <v>182</v>
      </c>
      <c r="N13" s="151" t="s">
        <v>182</v>
      </c>
      <c r="O13" s="151" t="s">
        <v>253</v>
      </c>
      <c r="P13" s="289"/>
    </row>
    <row r="14" s="119" customFormat="1" ht="16" customHeight="1" spans="1:16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53"/>
      <c r="J14" s="151" t="s">
        <v>165</v>
      </c>
      <c r="K14" s="151" t="s">
        <v>165</v>
      </c>
      <c r="L14" s="151" t="s">
        <v>170</v>
      </c>
      <c r="M14" s="151" t="s">
        <v>165</v>
      </c>
      <c r="N14" s="151" t="s">
        <v>165</v>
      </c>
      <c r="O14" s="151" t="s">
        <v>170</v>
      </c>
      <c r="P14" s="289"/>
    </row>
    <row r="15" s="119" customFormat="1" ht="16" customHeight="1" spans="1:16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53"/>
      <c r="J15" s="151" t="s">
        <v>182</v>
      </c>
      <c r="K15" s="151" t="s">
        <v>182</v>
      </c>
      <c r="L15" s="151" t="s">
        <v>186</v>
      </c>
      <c r="M15" s="151" t="s">
        <v>182</v>
      </c>
      <c r="N15" s="151" t="s">
        <v>182</v>
      </c>
      <c r="O15" s="151" t="s">
        <v>253</v>
      </c>
      <c r="P15" s="289"/>
    </row>
    <row r="16" s="119" customFormat="1" ht="16" customHeight="1" spans="1:16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53"/>
      <c r="J16" s="151" t="s">
        <v>182</v>
      </c>
      <c r="K16" s="151" t="s">
        <v>182</v>
      </c>
      <c r="L16" s="151" t="s">
        <v>182</v>
      </c>
      <c r="M16" s="151" t="s">
        <v>182</v>
      </c>
      <c r="N16" s="151" t="s">
        <v>182</v>
      </c>
      <c r="O16" s="151" t="s">
        <v>182</v>
      </c>
      <c r="P16" s="289"/>
    </row>
    <row r="17" s="119" customFormat="1" ht="16" customHeight="1" spans="1:16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53"/>
      <c r="J17" s="151" t="s">
        <v>191</v>
      </c>
      <c r="K17" s="151" t="s">
        <v>179</v>
      </c>
      <c r="L17" s="151" t="s">
        <v>192</v>
      </c>
      <c r="M17" s="151" t="s">
        <v>200</v>
      </c>
      <c r="N17" s="151" t="s">
        <v>259</v>
      </c>
      <c r="O17" s="151" t="s">
        <v>252</v>
      </c>
      <c r="P17" s="289"/>
    </row>
    <row r="18" s="119" customFormat="1" ht="16" customHeight="1" spans="1:16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53"/>
      <c r="J18" s="151" t="s">
        <v>182</v>
      </c>
      <c r="K18" s="151" t="s">
        <v>182</v>
      </c>
      <c r="L18" s="151" t="s">
        <v>182</v>
      </c>
      <c r="M18" s="151" t="s">
        <v>182</v>
      </c>
      <c r="N18" s="151" t="s">
        <v>182</v>
      </c>
      <c r="O18" s="151" t="s">
        <v>182</v>
      </c>
      <c r="P18" s="289"/>
    </row>
    <row r="19" s="119" customFormat="1" ht="16" customHeight="1" spans="1:16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53"/>
      <c r="J19" s="151" t="s">
        <v>186</v>
      </c>
      <c r="K19" s="151" t="s">
        <v>251</v>
      </c>
      <c r="L19" s="151" t="s">
        <v>260</v>
      </c>
      <c r="M19" s="151" t="s">
        <v>186</v>
      </c>
      <c r="N19" s="151" t="s">
        <v>186</v>
      </c>
      <c r="O19" s="151" t="s">
        <v>186</v>
      </c>
      <c r="P19" s="289"/>
    </row>
    <row r="20" s="119" customFormat="1" ht="16" customHeight="1" spans="1:16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53"/>
      <c r="J20" s="151" t="s">
        <v>182</v>
      </c>
      <c r="K20" s="151" t="s">
        <v>182</v>
      </c>
      <c r="L20" s="151" t="s">
        <v>182</v>
      </c>
      <c r="M20" s="151" t="s">
        <v>182</v>
      </c>
      <c r="N20" s="151" t="s">
        <v>182</v>
      </c>
      <c r="O20" s="151" t="s">
        <v>182</v>
      </c>
      <c r="P20" s="289"/>
    </row>
    <row r="21" s="119" customFormat="1" ht="16" customHeight="1" spans="1:16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53"/>
      <c r="J21" s="151" t="s">
        <v>248</v>
      </c>
      <c r="K21" s="151" t="s">
        <v>176</v>
      </c>
      <c r="L21" s="151" t="s">
        <v>238</v>
      </c>
      <c r="M21" s="151" t="s">
        <v>232</v>
      </c>
      <c r="N21" s="151" t="s">
        <v>249</v>
      </c>
      <c r="O21" s="151" t="s">
        <v>250</v>
      </c>
      <c r="P21" s="289"/>
    </row>
    <row r="22" s="119" customFormat="1" ht="16" customHeight="1" spans="1:16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53"/>
      <c r="J22" s="151" t="s">
        <v>182</v>
      </c>
      <c r="K22" s="151" t="s">
        <v>182</v>
      </c>
      <c r="L22" s="151" t="s">
        <v>182</v>
      </c>
      <c r="M22" s="151" t="s">
        <v>182</v>
      </c>
      <c r="N22" s="151" t="s">
        <v>182</v>
      </c>
      <c r="O22" s="151" t="s">
        <v>182</v>
      </c>
      <c r="P22" s="289"/>
    </row>
    <row r="23" s="119" customFormat="1" ht="16" customHeight="1" spans="1:16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53"/>
      <c r="J23" s="151" t="s">
        <v>182</v>
      </c>
      <c r="K23" s="151" t="s">
        <v>183</v>
      </c>
      <c r="L23" s="151" t="s">
        <v>184</v>
      </c>
      <c r="M23" s="151" t="s">
        <v>256</v>
      </c>
      <c r="N23" s="151" t="s">
        <v>257</v>
      </c>
      <c r="O23" s="151" t="s">
        <v>258</v>
      </c>
      <c r="P23" s="289"/>
    </row>
    <row r="24" s="119" customFormat="1" ht="16" customHeight="1" spans="1:16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153"/>
      <c r="J24" s="151" t="s">
        <v>182</v>
      </c>
      <c r="K24" s="151" t="s">
        <v>182</v>
      </c>
      <c r="L24" s="151" t="s">
        <v>186</v>
      </c>
      <c r="M24" s="151" t="s">
        <v>182</v>
      </c>
      <c r="N24" s="151" t="s">
        <v>182</v>
      </c>
      <c r="O24" s="151" t="s">
        <v>253</v>
      </c>
      <c r="P24" s="289"/>
    </row>
    <row r="25" s="119" customFormat="1" ht="16" customHeight="1" spans="1:16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153"/>
      <c r="J25" s="151" t="s">
        <v>182</v>
      </c>
      <c r="K25" s="151" t="s">
        <v>182</v>
      </c>
      <c r="L25" s="151" t="s">
        <v>182</v>
      </c>
      <c r="M25" s="151" t="s">
        <v>182</v>
      </c>
      <c r="N25" s="151" t="s">
        <v>182</v>
      </c>
      <c r="O25" s="151" t="s">
        <v>182</v>
      </c>
      <c r="P25" s="289"/>
    </row>
    <row r="26" s="119" customFormat="1" ht="16" customHeight="1" spans="1:16">
      <c r="A26" s="129"/>
      <c r="B26" s="132"/>
      <c r="C26" s="132"/>
      <c r="D26" s="135"/>
      <c r="E26" s="132"/>
      <c r="F26" s="132"/>
      <c r="G26" s="132"/>
      <c r="H26" s="261"/>
      <c r="I26" s="153"/>
      <c r="J26" s="151"/>
      <c r="K26" s="151"/>
      <c r="L26" s="151"/>
      <c r="M26" s="151"/>
      <c r="N26" s="151"/>
      <c r="O26" s="151"/>
      <c r="P26" s="289"/>
    </row>
    <row r="27" s="119" customFormat="1" ht="16" customHeight="1" spans="1:16">
      <c r="A27" s="129"/>
      <c r="B27" s="132"/>
      <c r="C27" s="132"/>
      <c r="D27" s="135"/>
      <c r="E27" s="132"/>
      <c r="F27" s="132"/>
      <c r="G27" s="132"/>
      <c r="H27" s="281"/>
      <c r="I27" s="153"/>
      <c r="J27" s="151"/>
      <c r="K27" s="151"/>
      <c r="L27" s="151"/>
      <c r="M27" s="151"/>
      <c r="N27" s="151"/>
      <c r="O27" s="151"/>
      <c r="P27" s="289"/>
    </row>
    <row r="28" s="119" customFormat="1" ht="16" customHeight="1" spans="1:16">
      <c r="A28" s="128"/>
      <c r="B28" s="132"/>
      <c r="C28" s="132"/>
      <c r="D28" s="133"/>
      <c r="E28" s="282"/>
      <c r="F28" s="282"/>
      <c r="G28" s="282"/>
      <c r="H28" s="132"/>
      <c r="I28" s="153"/>
      <c r="J28" s="151"/>
      <c r="K28" s="151"/>
      <c r="L28" s="151"/>
      <c r="M28" s="151"/>
      <c r="N28" s="151"/>
      <c r="O28" s="151"/>
      <c r="P28" s="289"/>
    </row>
    <row r="29" s="119" customFormat="1" ht="16" customHeight="1" spans="1:16">
      <c r="A29" s="143"/>
      <c r="B29" s="144"/>
      <c r="C29" s="144"/>
      <c r="D29" s="144"/>
      <c r="E29" s="144"/>
      <c r="F29" s="144"/>
      <c r="G29" s="144"/>
      <c r="H29" s="144"/>
      <c r="I29" s="153"/>
      <c r="J29" s="172"/>
      <c r="K29" s="151"/>
      <c r="L29" s="151"/>
      <c r="M29" s="151"/>
      <c r="N29" s="151"/>
      <c r="O29" s="151"/>
      <c r="P29" s="289"/>
    </row>
    <row r="30" s="119" customFormat="1" ht="14.25" spans="1:16">
      <c r="A30" s="157" t="s">
        <v>203</v>
      </c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</row>
    <row r="31" s="119" customFormat="1" ht="14.25" spans="1:16">
      <c r="A31" s="119" t="s">
        <v>204</v>
      </c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</row>
    <row r="32" s="119" customFormat="1" ht="14.25" spans="1:15">
      <c r="A32" s="158"/>
      <c r="B32" s="158"/>
      <c r="C32" s="158"/>
      <c r="D32" s="158"/>
      <c r="E32" s="158"/>
      <c r="F32" s="158"/>
      <c r="G32" s="158"/>
      <c r="H32" s="158"/>
      <c r="I32" s="158"/>
      <c r="J32" s="157" t="s">
        <v>261</v>
      </c>
      <c r="K32" s="291">
        <v>44925</v>
      </c>
      <c r="L32" s="292"/>
      <c r="M32" s="157" t="s">
        <v>206</v>
      </c>
      <c r="N32" s="157"/>
      <c r="O32" s="157" t="s">
        <v>262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272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269" t="s">
        <v>274</v>
      </c>
      <c r="M7" s="172" t="s">
        <v>272</v>
      </c>
      <c r="N7" s="269" t="s">
        <v>274</v>
      </c>
      <c r="O7" s="172" t="s">
        <v>272</v>
      </c>
      <c r="P7" s="269" t="s">
        <v>274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273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3" t="s">
        <v>274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3" t="s">
        <v>280</v>
      </c>
      <c r="O12" s="151" t="s">
        <v>279</v>
      </c>
      <c r="P12" s="173" t="s">
        <v>280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3" t="s">
        <v>281</v>
      </c>
      <c r="M13" s="172" t="s">
        <v>272</v>
      </c>
      <c r="N13" s="172" t="s">
        <v>272</v>
      </c>
      <c r="O13" s="172" t="s">
        <v>272</v>
      </c>
      <c r="P13" s="173" t="s">
        <v>281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282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51" t="s">
        <v>278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51" t="s">
        <v>278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51" t="s">
        <v>279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261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J21" sqref="J21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s="179" customFormat="1" ht="26.25" spans="1:11">
      <c r="A1" s="182" t="s">
        <v>287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79" customFormat="1" spans="1:11">
      <c r="A2" s="183" t="s">
        <v>53</v>
      </c>
      <c r="B2" s="184" t="s">
        <v>54</v>
      </c>
      <c r="C2" s="184"/>
      <c r="D2" s="185" t="s">
        <v>62</v>
      </c>
      <c r="E2" s="274" t="s">
        <v>63</v>
      </c>
      <c r="F2" s="275"/>
      <c r="G2" s="188" t="s">
        <v>70</v>
      </c>
      <c r="H2" s="188"/>
      <c r="I2" s="218" t="s">
        <v>57</v>
      </c>
      <c r="J2" s="188" t="s">
        <v>288</v>
      </c>
      <c r="K2" s="240"/>
    </row>
    <row r="3" s="179" customFormat="1" ht="27" customHeight="1" spans="1:11">
      <c r="A3" s="189" t="s">
        <v>78</v>
      </c>
      <c r="B3" s="190">
        <v>6600</v>
      </c>
      <c r="C3" s="190"/>
      <c r="D3" s="191" t="s">
        <v>289</v>
      </c>
      <c r="E3" s="192" t="s">
        <v>290</v>
      </c>
      <c r="F3" s="193"/>
      <c r="G3" s="193"/>
      <c r="H3" s="194" t="s">
        <v>291</v>
      </c>
      <c r="I3" s="194"/>
      <c r="J3" s="194"/>
      <c r="K3" s="241"/>
    </row>
    <row r="4" s="179" customFormat="1" spans="1:11">
      <c r="A4" s="195" t="s">
        <v>74</v>
      </c>
      <c r="B4" s="196">
        <v>3</v>
      </c>
      <c r="C4" s="196">
        <v>5</v>
      </c>
      <c r="D4" s="197" t="s">
        <v>292</v>
      </c>
      <c r="E4" s="198" t="s">
        <v>293</v>
      </c>
      <c r="F4" s="198"/>
      <c r="G4" s="198"/>
      <c r="H4" s="197" t="s">
        <v>294</v>
      </c>
      <c r="I4" s="197"/>
      <c r="J4" s="211" t="s">
        <v>67</v>
      </c>
      <c r="K4" s="242" t="s">
        <v>68</v>
      </c>
    </row>
    <row r="5" s="179" customFormat="1" spans="1:11">
      <c r="A5" s="195" t="s">
        <v>295</v>
      </c>
      <c r="B5" s="190">
        <v>1</v>
      </c>
      <c r="C5" s="190"/>
      <c r="D5" s="191" t="s">
        <v>296</v>
      </c>
      <c r="E5" s="191" t="s">
        <v>297</v>
      </c>
      <c r="F5" s="191" t="s">
        <v>298</v>
      </c>
      <c r="G5" s="191" t="s">
        <v>299</v>
      </c>
      <c r="H5" s="197" t="s">
        <v>300</v>
      </c>
      <c r="I5" s="197"/>
      <c r="J5" s="211" t="s">
        <v>67</v>
      </c>
      <c r="K5" s="242" t="s">
        <v>68</v>
      </c>
    </row>
    <row r="6" s="179" customFormat="1" ht="15" spans="1:11">
      <c r="A6" s="199" t="s">
        <v>301</v>
      </c>
      <c r="B6" s="200">
        <v>125</v>
      </c>
      <c r="C6" s="200"/>
      <c r="D6" s="201" t="s">
        <v>302</v>
      </c>
      <c r="E6" s="202"/>
      <c r="F6" s="203">
        <v>1980</v>
      </c>
      <c r="G6" s="201"/>
      <c r="H6" s="204" t="s">
        <v>303</v>
      </c>
      <c r="I6" s="204"/>
      <c r="J6" s="203" t="s">
        <v>67</v>
      </c>
      <c r="K6" s="243" t="s">
        <v>68</v>
      </c>
    </row>
    <row r="7" s="179" customFormat="1" ht="15" spans="1:11">
      <c r="A7" s="205"/>
      <c r="B7" s="206"/>
      <c r="C7" s="206"/>
      <c r="D7" s="205"/>
      <c r="E7" s="206"/>
      <c r="F7" s="207"/>
      <c r="G7" s="205"/>
      <c r="H7" s="207"/>
      <c r="I7" s="206"/>
      <c r="J7" s="206"/>
      <c r="K7" s="206"/>
    </row>
    <row r="8" s="179" customFormat="1" spans="1:11">
      <c r="A8" s="208" t="s">
        <v>304</v>
      </c>
      <c r="B8" s="187" t="s">
        <v>305</v>
      </c>
      <c r="C8" s="187" t="s">
        <v>306</v>
      </c>
      <c r="D8" s="187" t="s">
        <v>307</v>
      </c>
      <c r="E8" s="187" t="s">
        <v>308</v>
      </c>
      <c r="F8" s="187" t="s">
        <v>309</v>
      </c>
      <c r="G8" s="209" t="s">
        <v>310</v>
      </c>
      <c r="H8" s="210"/>
      <c r="I8" s="210"/>
      <c r="J8" s="210"/>
      <c r="K8" s="244"/>
    </row>
    <row r="9" s="179" customFormat="1" spans="1:11">
      <c r="A9" s="195" t="s">
        <v>311</v>
      </c>
      <c r="B9" s="197"/>
      <c r="C9" s="211" t="s">
        <v>67</v>
      </c>
      <c r="D9" s="211" t="s">
        <v>68</v>
      </c>
      <c r="E9" s="191" t="s">
        <v>312</v>
      </c>
      <c r="F9" s="212" t="s">
        <v>313</v>
      </c>
      <c r="G9" s="213"/>
      <c r="H9" s="214"/>
      <c r="I9" s="214"/>
      <c r="J9" s="214"/>
      <c r="K9" s="245"/>
    </row>
    <row r="10" s="179" customFormat="1" spans="1:11">
      <c r="A10" s="195" t="s">
        <v>314</v>
      </c>
      <c r="B10" s="197"/>
      <c r="C10" s="211" t="s">
        <v>67</v>
      </c>
      <c r="D10" s="211" t="s">
        <v>68</v>
      </c>
      <c r="E10" s="191" t="s">
        <v>315</v>
      </c>
      <c r="F10" s="212" t="s">
        <v>316</v>
      </c>
      <c r="G10" s="213" t="s">
        <v>317</v>
      </c>
      <c r="H10" s="214"/>
      <c r="I10" s="214"/>
      <c r="J10" s="214"/>
      <c r="K10" s="245"/>
    </row>
    <row r="11" s="179" customFormat="1" spans="1:11">
      <c r="A11" s="215" t="s">
        <v>212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46"/>
    </row>
    <row r="12" s="179" customFormat="1" spans="1:11">
      <c r="A12" s="189" t="s">
        <v>92</v>
      </c>
      <c r="B12" s="211" t="s">
        <v>88</v>
      </c>
      <c r="C12" s="211" t="s">
        <v>89</v>
      </c>
      <c r="D12" s="212"/>
      <c r="E12" s="191" t="s">
        <v>90</v>
      </c>
      <c r="F12" s="211" t="s">
        <v>88</v>
      </c>
      <c r="G12" s="211" t="s">
        <v>89</v>
      </c>
      <c r="H12" s="211"/>
      <c r="I12" s="191" t="s">
        <v>318</v>
      </c>
      <c r="J12" s="211" t="s">
        <v>88</v>
      </c>
      <c r="K12" s="242" t="s">
        <v>89</v>
      </c>
    </row>
    <row r="13" s="179" customFormat="1" spans="1:11">
      <c r="A13" s="189" t="s">
        <v>95</v>
      </c>
      <c r="B13" s="211" t="s">
        <v>88</v>
      </c>
      <c r="C13" s="211" t="s">
        <v>89</v>
      </c>
      <c r="D13" s="212"/>
      <c r="E13" s="191" t="s">
        <v>100</v>
      </c>
      <c r="F13" s="211" t="s">
        <v>88</v>
      </c>
      <c r="G13" s="211" t="s">
        <v>89</v>
      </c>
      <c r="H13" s="211"/>
      <c r="I13" s="191" t="s">
        <v>319</v>
      </c>
      <c r="J13" s="211" t="s">
        <v>88</v>
      </c>
      <c r="K13" s="242" t="s">
        <v>89</v>
      </c>
    </row>
    <row r="14" s="179" customFormat="1" ht="15" spans="1:11">
      <c r="A14" s="199" t="s">
        <v>320</v>
      </c>
      <c r="B14" s="203" t="s">
        <v>88</v>
      </c>
      <c r="C14" s="203" t="s">
        <v>89</v>
      </c>
      <c r="D14" s="202"/>
      <c r="E14" s="201" t="s">
        <v>321</v>
      </c>
      <c r="F14" s="203" t="s">
        <v>88</v>
      </c>
      <c r="G14" s="203" t="s">
        <v>89</v>
      </c>
      <c r="H14" s="203"/>
      <c r="I14" s="201" t="s">
        <v>322</v>
      </c>
      <c r="J14" s="203" t="s">
        <v>88</v>
      </c>
      <c r="K14" s="243" t="s">
        <v>89</v>
      </c>
    </row>
    <row r="15" s="179" customFormat="1" ht="15" spans="1:11">
      <c r="A15" s="205"/>
      <c r="B15" s="217"/>
      <c r="C15" s="217"/>
      <c r="D15" s="206"/>
      <c r="E15" s="205"/>
      <c r="F15" s="217"/>
      <c r="G15" s="217"/>
      <c r="H15" s="217"/>
      <c r="I15" s="205"/>
      <c r="J15" s="217"/>
      <c r="K15" s="217"/>
    </row>
    <row r="16" s="180" customFormat="1" spans="1:11">
      <c r="A16" s="183" t="s">
        <v>323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47"/>
    </row>
    <row r="17" s="179" customFormat="1" spans="1:11">
      <c r="A17" s="195" t="s">
        <v>324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248"/>
    </row>
    <row r="18" s="179" customFormat="1" spans="1:11">
      <c r="A18" s="195" t="s">
        <v>325</v>
      </c>
      <c r="B18" s="197"/>
      <c r="C18" s="197"/>
      <c r="D18" s="197"/>
      <c r="E18" s="197"/>
      <c r="F18" s="197"/>
      <c r="G18" s="197"/>
      <c r="H18" s="197"/>
      <c r="I18" s="197"/>
      <c r="J18" s="197"/>
      <c r="K18" s="248"/>
    </row>
    <row r="19" s="179" customFormat="1" spans="1:11">
      <c r="A19" s="219" t="s">
        <v>326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42"/>
    </row>
    <row r="20" s="179" customFormat="1" spans="1:11">
      <c r="A20" s="220" t="s">
        <v>327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49"/>
    </row>
    <row r="21" s="179" customFormat="1" spans="1:11">
      <c r="A21" s="220"/>
      <c r="B21" s="221"/>
      <c r="C21" s="221"/>
      <c r="D21" s="221"/>
      <c r="E21" s="221"/>
      <c r="F21" s="221"/>
      <c r="G21" s="221"/>
      <c r="H21" s="221"/>
      <c r="I21" s="221"/>
      <c r="J21" s="221"/>
      <c r="K21" s="249"/>
    </row>
    <row r="22" s="179" customFormat="1" spans="1:11">
      <c r="A22" s="220" t="s">
        <v>328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49"/>
    </row>
    <row r="23" s="179" customFormat="1" spans="1:11">
      <c r="A23" s="220"/>
      <c r="B23" s="221"/>
      <c r="C23" s="221"/>
      <c r="D23" s="221"/>
      <c r="E23" s="221"/>
      <c r="F23" s="221"/>
      <c r="G23" s="221"/>
      <c r="H23" s="221"/>
      <c r="I23" s="221"/>
      <c r="J23" s="221"/>
      <c r="K23" s="249"/>
    </row>
    <row r="24" s="179" customFormat="1" spans="1:11">
      <c r="A24" s="222"/>
      <c r="B24" s="223"/>
      <c r="C24" s="223"/>
      <c r="D24" s="223"/>
      <c r="E24" s="223"/>
      <c r="F24" s="223"/>
      <c r="G24" s="223"/>
      <c r="H24" s="223"/>
      <c r="I24" s="223"/>
      <c r="J24" s="223"/>
      <c r="K24" s="250"/>
    </row>
    <row r="25" s="179" customFormat="1" spans="1:11">
      <c r="A25" s="195" t="s">
        <v>130</v>
      </c>
      <c r="B25" s="197"/>
      <c r="C25" s="211" t="s">
        <v>67</v>
      </c>
      <c r="D25" s="211" t="s">
        <v>68</v>
      </c>
      <c r="E25" s="194"/>
      <c r="F25" s="194"/>
      <c r="G25" s="194"/>
      <c r="H25" s="194"/>
      <c r="I25" s="194"/>
      <c r="J25" s="194"/>
      <c r="K25" s="241"/>
    </row>
    <row r="26" s="179" customFormat="1" ht="15" spans="1:11">
      <c r="A26" s="224" t="s">
        <v>329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51"/>
    </row>
    <row r="27" s="179" customFormat="1" ht="15" spans="1:1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28" s="179" customFormat="1" spans="1:11">
      <c r="A28" s="227" t="s">
        <v>330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44"/>
    </row>
    <row r="29" s="179" customFormat="1" spans="1:11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="179" customFormat="1" ht="17.25" customHeight="1" spans="1:11">
      <c r="A30" s="228" t="s">
        <v>331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2"/>
    </row>
    <row r="31" s="179" customFormat="1" ht="17.25" customHeight="1" spans="1:11">
      <c r="A31" s="228" t="s">
        <v>332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52"/>
    </row>
    <row r="32" s="179" customFormat="1" ht="17.25" customHeight="1" spans="1:11">
      <c r="A32" s="228"/>
      <c r="B32" s="229"/>
      <c r="C32" s="229"/>
      <c r="D32" s="229"/>
      <c r="E32" s="229"/>
      <c r="F32" s="229"/>
      <c r="G32" s="229"/>
      <c r="H32" s="229"/>
      <c r="I32" s="229"/>
      <c r="J32" s="229"/>
      <c r="K32" s="252"/>
    </row>
    <row r="33" s="179" customFormat="1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52"/>
    </row>
    <row r="34" s="179" customFormat="1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52"/>
    </row>
    <row r="35" s="179" customFormat="1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52"/>
    </row>
    <row r="36" s="179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9"/>
    </row>
    <row r="37" s="179" customFormat="1" ht="17.25" customHeight="1" spans="1:11">
      <c r="A37" s="230"/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9" customFormat="1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53"/>
    </row>
    <row r="39" s="179" customFormat="1" ht="18.75" customHeight="1" spans="1:11">
      <c r="A39" s="233" t="s">
        <v>333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54"/>
    </row>
    <row r="40" s="181" customFormat="1" ht="18.75" customHeight="1" spans="1:11">
      <c r="A40" s="195" t="s">
        <v>334</v>
      </c>
      <c r="B40" s="197"/>
      <c r="C40" s="197"/>
      <c r="D40" s="194" t="s">
        <v>335</v>
      </c>
      <c r="E40" s="194"/>
      <c r="F40" s="235" t="s">
        <v>336</v>
      </c>
      <c r="G40" s="236"/>
      <c r="H40" s="197" t="s">
        <v>337</v>
      </c>
      <c r="I40" s="197"/>
      <c r="J40" s="197" t="s">
        <v>338</v>
      </c>
      <c r="K40" s="248"/>
    </row>
    <row r="41" s="179" customFormat="1" ht="18.75" customHeight="1" spans="1:13">
      <c r="A41" s="195" t="s">
        <v>203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48"/>
      <c r="M41" s="181"/>
    </row>
    <row r="42" s="179" customFormat="1" ht="30.95" customHeight="1" spans="1:11">
      <c r="A42" s="195"/>
      <c r="B42" s="197"/>
      <c r="C42" s="197"/>
      <c r="D42" s="197"/>
      <c r="E42" s="197"/>
      <c r="F42" s="197"/>
      <c r="G42" s="197"/>
      <c r="H42" s="197"/>
      <c r="I42" s="197"/>
      <c r="J42" s="197"/>
      <c r="K42" s="248"/>
    </row>
    <row r="43" s="179" customFormat="1" ht="18.75" customHeight="1" spans="1:11">
      <c r="A43" s="195"/>
      <c r="B43" s="197"/>
      <c r="C43" s="197"/>
      <c r="D43" s="197"/>
      <c r="E43" s="197"/>
      <c r="F43" s="197"/>
      <c r="G43" s="197"/>
      <c r="H43" s="197"/>
      <c r="I43" s="197"/>
      <c r="J43" s="197"/>
      <c r="K43" s="248"/>
    </row>
    <row r="44" s="179" customFormat="1" ht="32.1" customHeight="1" spans="1:11">
      <c r="A44" s="199" t="s">
        <v>141</v>
      </c>
      <c r="B44" s="237" t="s">
        <v>339</v>
      </c>
      <c r="C44" s="237"/>
      <c r="D44" s="201" t="s">
        <v>340</v>
      </c>
      <c r="E44" s="202" t="s">
        <v>144</v>
      </c>
      <c r="F44" s="201" t="s">
        <v>145</v>
      </c>
      <c r="G44" s="238">
        <v>2.1</v>
      </c>
      <c r="H44" s="239" t="s">
        <v>146</v>
      </c>
      <c r="I44" s="239"/>
      <c r="J44" s="237" t="s">
        <v>147</v>
      </c>
      <c r="K44" s="255"/>
    </row>
    <row r="45" s="179" customFormat="1" ht="16.5" customHeight="1"/>
    <row r="46" s="179" customFormat="1" ht="16.5" customHeight="1"/>
    <row r="47" s="17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workbookViewId="0">
      <selection activeCell="M20" sqref="M20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150</v>
      </c>
      <c r="B1" s="122"/>
      <c r="C1" s="122"/>
      <c r="D1" s="122"/>
      <c r="E1" s="122"/>
      <c r="F1" s="122"/>
      <c r="G1" s="122"/>
      <c r="H1" s="122"/>
      <c r="I1" s="122"/>
      <c r="J1" s="122"/>
      <c r="K1" s="159"/>
      <c r="L1" s="159"/>
      <c r="M1" s="159"/>
      <c r="N1" s="159"/>
      <c r="O1" s="159"/>
      <c r="P1" s="159"/>
      <c r="Q1" s="159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69</v>
      </c>
      <c r="E2" s="124" t="s">
        <v>70</v>
      </c>
      <c r="F2" s="124"/>
      <c r="G2" s="124"/>
      <c r="H2" s="124"/>
      <c r="I2" s="160"/>
      <c r="J2" s="161" t="s">
        <v>57</v>
      </c>
      <c r="K2" s="162" t="s">
        <v>263</v>
      </c>
      <c r="L2" s="162"/>
      <c r="M2" s="162"/>
      <c r="N2" s="162"/>
      <c r="O2" s="163"/>
      <c r="P2" s="163"/>
      <c r="Q2" s="177"/>
    </row>
    <row r="3" s="119" customFormat="1" ht="29.1" customHeight="1" spans="1:17">
      <c r="A3" s="126" t="s">
        <v>152</v>
      </c>
      <c r="B3" s="127" t="s">
        <v>153</v>
      </c>
      <c r="C3" s="127"/>
      <c r="D3" s="127"/>
      <c r="E3" s="127"/>
      <c r="F3" s="127"/>
      <c r="G3" s="127"/>
      <c r="H3" s="127"/>
      <c r="I3" s="149"/>
      <c r="J3" s="164" t="s">
        <v>154</v>
      </c>
      <c r="K3" s="165"/>
      <c r="L3" s="165"/>
      <c r="M3" s="165"/>
      <c r="N3" s="165"/>
      <c r="O3" s="166"/>
      <c r="P3" s="166"/>
      <c r="Q3" s="178"/>
    </row>
    <row r="4" s="119" customFormat="1" ht="29.1" customHeight="1" spans="1:17">
      <c r="A4" s="126"/>
      <c r="B4" s="256" t="s">
        <v>114</v>
      </c>
      <c r="C4" s="256" t="s">
        <v>115</v>
      </c>
      <c r="D4" s="256" t="s">
        <v>116</v>
      </c>
      <c r="E4" s="256" t="s">
        <v>117</v>
      </c>
      <c r="F4" s="256" t="s">
        <v>118</v>
      </c>
      <c r="G4" s="256" t="s">
        <v>119</v>
      </c>
      <c r="H4" s="256" t="s">
        <v>120</v>
      </c>
      <c r="I4" s="149"/>
      <c r="J4" s="167"/>
      <c r="K4" s="168" t="s">
        <v>115</v>
      </c>
      <c r="L4" s="168" t="s">
        <v>116</v>
      </c>
      <c r="M4" s="169" t="s">
        <v>117</v>
      </c>
      <c r="N4" s="168" t="s">
        <v>118</v>
      </c>
      <c r="O4" s="168" t="s">
        <v>119</v>
      </c>
      <c r="P4" s="168" t="s">
        <v>120</v>
      </c>
      <c r="Q4" s="154" t="s">
        <v>264</v>
      </c>
    </row>
    <row r="5" s="119" customFormat="1" ht="29.1" customHeight="1" spans="1:17">
      <c r="A5" s="126"/>
      <c r="B5" s="256" t="s">
        <v>155</v>
      </c>
      <c r="C5" s="256" t="s">
        <v>156</v>
      </c>
      <c r="D5" s="256" t="s">
        <v>157</v>
      </c>
      <c r="E5" s="256" t="s">
        <v>158</v>
      </c>
      <c r="F5" s="256" t="s">
        <v>159</v>
      </c>
      <c r="G5" s="256" t="s">
        <v>160</v>
      </c>
      <c r="H5" s="256" t="s">
        <v>161</v>
      </c>
      <c r="I5" s="149"/>
      <c r="J5" s="167"/>
      <c r="K5" s="170" t="s">
        <v>265</v>
      </c>
      <c r="L5" s="170" t="s">
        <v>266</v>
      </c>
      <c r="M5" s="170" t="s">
        <v>267</v>
      </c>
      <c r="N5" s="170" t="s">
        <v>268</v>
      </c>
      <c r="O5" s="170" t="s">
        <v>269</v>
      </c>
      <c r="P5" s="170" t="s">
        <v>270</v>
      </c>
      <c r="Q5" s="170" t="s">
        <v>271</v>
      </c>
    </row>
    <row r="6" s="119" customFormat="1" ht="29.1" customHeight="1" spans="1:17">
      <c r="A6" s="257" t="s">
        <v>163</v>
      </c>
      <c r="B6" s="256">
        <f t="shared" ref="B6:B9" si="0">C6-1</f>
        <v>61</v>
      </c>
      <c r="C6" s="256">
        <f t="shared" ref="C6:C9" si="1">D6-2</f>
        <v>62</v>
      </c>
      <c r="D6" s="256">
        <v>64</v>
      </c>
      <c r="E6" s="256">
        <f t="shared" ref="E6:E9" si="2">D6+2</f>
        <v>66</v>
      </c>
      <c r="F6" s="256">
        <f t="shared" ref="F6:F9" si="3">E6+2</f>
        <v>68</v>
      </c>
      <c r="G6" s="256">
        <f t="shared" ref="G6:G9" si="4">F6+1</f>
        <v>69</v>
      </c>
      <c r="H6" s="256">
        <f t="shared" ref="H6:H9" si="5">G6+1</f>
        <v>70</v>
      </c>
      <c r="I6" s="149"/>
      <c r="J6" s="257" t="s">
        <v>163</v>
      </c>
      <c r="K6" s="172" t="s">
        <v>273</v>
      </c>
      <c r="L6" s="172" t="s">
        <v>272</v>
      </c>
      <c r="M6" s="172" t="s">
        <v>273</v>
      </c>
      <c r="N6" s="172" t="s">
        <v>272</v>
      </c>
      <c r="O6" s="172" t="s">
        <v>273</v>
      </c>
      <c r="P6" s="172" t="s">
        <v>272</v>
      </c>
      <c r="Q6" s="172"/>
    </row>
    <row r="7" s="119" customFormat="1" ht="29.1" customHeight="1" spans="1:17">
      <c r="A7" s="257" t="s">
        <v>166</v>
      </c>
      <c r="B7" s="256">
        <f t="shared" si="0"/>
        <v>60</v>
      </c>
      <c r="C7" s="256">
        <f t="shared" si="1"/>
        <v>61</v>
      </c>
      <c r="D7" s="256">
        <v>63</v>
      </c>
      <c r="E7" s="256">
        <f t="shared" si="2"/>
        <v>65</v>
      </c>
      <c r="F7" s="256">
        <f t="shared" si="3"/>
        <v>67</v>
      </c>
      <c r="G7" s="256">
        <f t="shared" si="4"/>
        <v>68</v>
      </c>
      <c r="H7" s="256">
        <f t="shared" si="5"/>
        <v>69</v>
      </c>
      <c r="I7" s="149"/>
      <c r="J7" s="257" t="s">
        <v>166</v>
      </c>
      <c r="K7" s="172" t="s">
        <v>272</v>
      </c>
      <c r="L7" s="172" t="s">
        <v>272</v>
      </c>
      <c r="M7" s="172" t="s">
        <v>272</v>
      </c>
      <c r="N7" s="172" t="s">
        <v>272</v>
      </c>
      <c r="O7" s="172" t="s">
        <v>272</v>
      </c>
      <c r="P7" s="172" t="s">
        <v>272</v>
      </c>
      <c r="Q7" s="172"/>
    </row>
    <row r="8" s="119" customFormat="1" ht="29.1" customHeight="1" spans="1:17">
      <c r="A8" s="257" t="s">
        <v>169</v>
      </c>
      <c r="B8" s="256">
        <f t="shared" si="0"/>
        <v>60</v>
      </c>
      <c r="C8" s="256">
        <f t="shared" si="1"/>
        <v>61</v>
      </c>
      <c r="D8" s="256">
        <v>63</v>
      </c>
      <c r="E8" s="256">
        <f t="shared" si="2"/>
        <v>65</v>
      </c>
      <c r="F8" s="256">
        <f t="shared" si="3"/>
        <v>67</v>
      </c>
      <c r="G8" s="256">
        <f t="shared" si="4"/>
        <v>68</v>
      </c>
      <c r="H8" s="256">
        <f t="shared" si="5"/>
        <v>69</v>
      </c>
      <c r="I8" s="149"/>
      <c r="J8" s="257" t="s">
        <v>169</v>
      </c>
      <c r="K8" s="172" t="s">
        <v>272</v>
      </c>
      <c r="L8" s="172" t="s">
        <v>272</v>
      </c>
      <c r="M8" s="172" t="s">
        <v>272</v>
      </c>
      <c r="N8" s="172" t="s">
        <v>273</v>
      </c>
      <c r="O8" s="172" t="s">
        <v>272</v>
      </c>
      <c r="P8" s="172" t="s">
        <v>273</v>
      </c>
      <c r="Q8" s="151"/>
    </row>
    <row r="9" s="119" customFormat="1" ht="29.1" customHeight="1" spans="1:17">
      <c r="A9" s="257" t="s">
        <v>171</v>
      </c>
      <c r="B9" s="256">
        <f t="shared" si="0"/>
        <v>-3</v>
      </c>
      <c r="C9" s="256">
        <f t="shared" si="1"/>
        <v>-2</v>
      </c>
      <c r="D9" s="256">
        <v>0</v>
      </c>
      <c r="E9" s="256">
        <f t="shared" si="2"/>
        <v>2</v>
      </c>
      <c r="F9" s="256">
        <f t="shared" si="3"/>
        <v>4</v>
      </c>
      <c r="G9" s="256">
        <f t="shared" si="4"/>
        <v>5</v>
      </c>
      <c r="H9" s="256">
        <f t="shared" si="5"/>
        <v>6</v>
      </c>
      <c r="I9" s="149"/>
      <c r="J9" s="257" t="s">
        <v>171</v>
      </c>
      <c r="K9" s="151" t="s">
        <v>275</v>
      </c>
      <c r="L9" s="172" t="s">
        <v>272</v>
      </c>
      <c r="M9" s="151" t="s">
        <v>275</v>
      </c>
      <c r="N9" s="172" t="s">
        <v>272</v>
      </c>
      <c r="O9" s="151" t="s">
        <v>275</v>
      </c>
      <c r="P9" s="172" t="s">
        <v>272</v>
      </c>
      <c r="Q9" s="172"/>
    </row>
    <row r="10" s="119" customFormat="1" ht="29.1" customHeight="1" spans="1:17">
      <c r="A10" s="257" t="s">
        <v>174</v>
      </c>
      <c r="B10" s="256">
        <f t="shared" ref="B10:B12" si="6">C10-4</f>
        <v>104</v>
      </c>
      <c r="C10" s="256">
        <f t="shared" ref="C10:C12" si="7">D10-4</f>
        <v>108</v>
      </c>
      <c r="D10" s="256">
        <v>112</v>
      </c>
      <c r="E10" s="256">
        <f t="shared" ref="E10:E12" si="8">D10+4</f>
        <v>116</v>
      </c>
      <c r="F10" s="258">
        <f>E10+4</f>
        <v>120</v>
      </c>
      <c r="G10" s="258">
        <f t="shared" ref="G10:G12" si="9">F10+6</f>
        <v>126</v>
      </c>
      <c r="H10" s="258">
        <f>G10+6</f>
        <v>132</v>
      </c>
      <c r="I10" s="149"/>
      <c r="J10" s="257" t="s">
        <v>174</v>
      </c>
      <c r="K10" s="172" t="s">
        <v>272</v>
      </c>
      <c r="L10" s="172" t="s">
        <v>272</v>
      </c>
      <c r="M10" s="172" t="s">
        <v>272</v>
      </c>
      <c r="N10" s="172" t="s">
        <v>272</v>
      </c>
      <c r="O10" s="172" t="s">
        <v>276</v>
      </c>
      <c r="P10" s="172" t="s">
        <v>272</v>
      </c>
      <c r="Q10" s="151"/>
    </row>
    <row r="11" s="119" customFormat="1" ht="29.1" customHeight="1" spans="1:17">
      <c r="A11" s="257" t="s">
        <v>177</v>
      </c>
      <c r="B11" s="256">
        <f t="shared" si="6"/>
        <v>-8</v>
      </c>
      <c r="C11" s="256">
        <f t="shared" si="7"/>
        <v>-4</v>
      </c>
      <c r="D11" s="256">
        <v>0</v>
      </c>
      <c r="E11" s="256">
        <f t="shared" si="8"/>
        <v>4</v>
      </c>
      <c r="F11" s="256">
        <f>E11+5</f>
        <v>9</v>
      </c>
      <c r="G11" s="256">
        <f t="shared" si="9"/>
        <v>15</v>
      </c>
      <c r="H11" s="256">
        <f>G11+7</f>
        <v>22</v>
      </c>
      <c r="I11" s="149"/>
      <c r="J11" s="257" t="s">
        <v>177</v>
      </c>
      <c r="K11" s="151" t="s">
        <v>277</v>
      </c>
      <c r="L11" s="172" t="s">
        <v>272</v>
      </c>
      <c r="M11" s="151" t="s">
        <v>277</v>
      </c>
      <c r="N11" s="172" t="s">
        <v>272</v>
      </c>
      <c r="O11" s="151" t="s">
        <v>277</v>
      </c>
      <c r="P11" s="173" t="s">
        <v>278</v>
      </c>
      <c r="Q11" s="151"/>
    </row>
    <row r="12" s="119" customFormat="1" ht="29.1" customHeight="1" spans="1:17">
      <c r="A12" s="257" t="s">
        <v>181</v>
      </c>
      <c r="B12" s="256">
        <f t="shared" si="6"/>
        <v>96</v>
      </c>
      <c r="C12" s="256">
        <f t="shared" si="7"/>
        <v>100</v>
      </c>
      <c r="D12" s="256">
        <v>104</v>
      </c>
      <c r="E12" s="256">
        <f t="shared" si="8"/>
        <v>108</v>
      </c>
      <c r="F12" s="256">
        <f>E12+5</f>
        <v>113</v>
      </c>
      <c r="G12" s="256">
        <f t="shared" si="9"/>
        <v>119</v>
      </c>
      <c r="H12" s="256">
        <f>G12+7</f>
        <v>126</v>
      </c>
      <c r="I12" s="149"/>
      <c r="J12" s="257" t="s">
        <v>181</v>
      </c>
      <c r="K12" s="151" t="s">
        <v>279</v>
      </c>
      <c r="L12" s="172" t="s">
        <v>272</v>
      </c>
      <c r="M12" s="151" t="s">
        <v>279</v>
      </c>
      <c r="N12" s="172" t="s">
        <v>272</v>
      </c>
      <c r="O12" s="151" t="s">
        <v>279</v>
      </c>
      <c r="P12" s="172" t="s">
        <v>272</v>
      </c>
      <c r="Q12" s="151"/>
    </row>
    <row r="13" s="119" customFormat="1" ht="29.1" customHeight="1" spans="1:17">
      <c r="A13" s="257" t="s">
        <v>185</v>
      </c>
      <c r="B13" s="256">
        <f t="shared" ref="B13:B17" si="10">C13-1</f>
        <v>78</v>
      </c>
      <c r="C13" s="256">
        <f>D13-1.5</f>
        <v>79</v>
      </c>
      <c r="D13" s="256">
        <v>80.5</v>
      </c>
      <c r="E13" s="256">
        <f>D13+1.5</f>
        <v>82</v>
      </c>
      <c r="F13" s="256">
        <f>E13+1.5</f>
        <v>83.5</v>
      </c>
      <c r="G13" s="256">
        <f>F13+1.1</f>
        <v>84.6</v>
      </c>
      <c r="H13" s="256">
        <f>G13+1.1</f>
        <v>85.7</v>
      </c>
      <c r="I13" s="149"/>
      <c r="J13" s="257" t="s">
        <v>185</v>
      </c>
      <c r="K13" s="172" t="s">
        <v>272</v>
      </c>
      <c r="L13" s="172" t="s">
        <v>272</v>
      </c>
      <c r="M13" s="172" t="s">
        <v>272</v>
      </c>
      <c r="N13" s="172" t="s">
        <v>272</v>
      </c>
      <c r="O13" s="172" t="s">
        <v>272</v>
      </c>
      <c r="P13" s="173" t="s">
        <v>341</v>
      </c>
      <c r="Q13" s="151"/>
    </row>
    <row r="14" s="119" customFormat="1" ht="29.1" customHeight="1" spans="1:17">
      <c r="A14" s="257" t="s">
        <v>187</v>
      </c>
      <c r="B14" s="256">
        <f>C14</f>
        <v>8</v>
      </c>
      <c r="C14" s="256">
        <f>D14</f>
        <v>8</v>
      </c>
      <c r="D14" s="256">
        <v>8</v>
      </c>
      <c r="E14" s="256">
        <f t="shared" ref="E14:H14" si="11">D14</f>
        <v>8</v>
      </c>
      <c r="F14" s="256">
        <f t="shared" si="11"/>
        <v>8</v>
      </c>
      <c r="G14" s="256">
        <f t="shared" si="11"/>
        <v>8</v>
      </c>
      <c r="H14" s="256">
        <f t="shared" si="11"/>
        <v>8</v>
      </c>
      <c r="I14" s="149"/>
      <c r="J14" s="257" t="s">
        <v>187</v>
      </c>
      <c r="K14" s="151" t="s">
        <v>286</v>
      </c>
      <c r="L14" s="172" t="s">
        <v>272</v>
      </c>
      <c r="M14" s="151" t="s">
        <v>282</v>
      </c>
      <c r="N14" s="172" t="s">
        <v>272</v>
      </c>
      <c r="O14" s="151" t="s">
        <v>282</v>
      </c>
      <c r="P14" s="172" t="s">
        <v>272</v>
      </c>
      <c r="Q14" s="151"/>
    </row>
    <row r="15" s="119" customFormat="1" ht="29.1" customHeight="1" spans="1:17">
      <c r="A15" s="257" t="s">
        <v>188</v>
      </c>
      <c r="B15" s="256">
        <f>C15</f>
        <v>0</v>
      </c>
      <c r="C15" s="256">
        <f>D15</f>
        <v>0</v>
      </c>
      <c r="D15" s="256">
        <v>0</v>
      </c>
      <c r="E15" s="256">
        <f t="shared" ref="E15:H15" si="12">D15</f>
        <v>0</v>
      </c>
      <c r="F15" s="256">
        <f t="shared" si="12"/>
        <v>0</v>
      </c>
      <c r="G15" s="256">
        <f t="shared" si="12"/>
        <v>0</v>
      </c>
      <c r="H15" s="256">
        <f t="shared" si="12"/>
        <v>0</v>
      </c>
      <c r="I15" s="149"/>
      <c r="J15" s="257" t="s">
        <v>188</v>
      </c>
      <c r="K15" s="172" t="s">
        <v>272</v>
      </c>
      <c r="L15" s="172" t="s">
        <v>272</v>
      </c>
      <c r="M15" s="172" t="s">
        <v>272</v>
      </c>
      <c r="N15" s="172" t="s">
        <v>272</v>
      </c>
      <c r="O15" s="172" t="s">
        <v>272</v>
      </c>
      <c r="P15" s="172" t="s">
        <v>272</v>
      </c>
      <c r="Q15" s="151"/>
    </row>
    <row r="16" s="119" customFormat="1" ht="29.1" customHeight="1" spans="1:17">
      <c r="A16" s="257" t="s">
        <v>189</v>
      </c>
      <c r="B16" s="256">
        <f t="shared" si="10"/>
        <v>-2</v>
      </c>
      <c r="C16" s="256">
        <f t="shared" ref="C16:C18" si="13">D16-1</f>
        <v>-1</v>
      </c>
      <c r="D16" s="256">
        <v>0</v>
      </c>
      <c r="E16" s="256">
        <f t="shared" ref="E16:E18" si="14">D16+1</f>
        <v>1</v>
      </c>
      <c r="F16" s="256">
        <f t="shared" ref="F16:F18" si="15">E16+1</f>
        <v>2</v>
      </c>
      <c r="G16" s="256">
        <f>F16+1.5</f>
        <v>3.5</v>
      </c>
      <c r="H16" s="256">
        <f>G16+1.5</f>
        <v>5</v>
      </c>
      <c r="I16" s="149"/>
      <c r="J16" s="257" t="s">
        <v>189</v>
      </c>
      <c r="K16" s="151" t="s">
        <v>278</v>
      </c>
      <c r="L16" s="173" t="s">
        <v>283</v>
      </c>
      <c r="M16" s="151" t="s">
        <v>278</v>
      </c>
      <c r="N16" s="172" t="s">
        <v>272</v>
      </c>
      <c r="O16" s="151" t="s">
        <v>278</v>
      </c>
      <c r="P16" s="172" t="s">
        <v>272</v>
      </c>
      <c r="Q16" s="151"/>
    </row>
    <row r="17" s="119" customFormat="1" ht="29.1" customHeight="1" spans="1:17">
      <c r="A17" s="257" t="s">
        <v>190</v>
      </c>
      <c r="B17" s="256">
        <f t="shared" si="10"/>
        <v>49.5</v>
      </c>
      <c r="C17" s="256">
        <f t="shared" si="13"/>
        <v>50.5</v>
      </c>
      <c r="D17" s="256">
        <v>51.5</v>
      </c>
      <c r="E17" s="256">
        <f t="shared" si="14"/>
        <v>52.5</v>
      </c>
      <c r="F17" s="256">
        <f t="shared" si="15"/>
        <v>53.5</v>
      </c>
      <c r="G17" s="256">
        <f>F17+1.5</f>
        <v>55</v>
      </c>
      <c r="H17" s="256">
        <f>G17+1.5</f>
        <v>56.5</v>
      </c>
      <c r="I17" s="149"/>
      <c r="J17" s="257" t="s">
        <v>190</v>
      </c>
      <c r="K17" s="172" t="s">
        <v>272</v>
      </c>
      <c r="L17" s="269" t="s">
        <v>274</v>
      </c>
      <c r="M17" s="172" t="s">
        <v>272</v>
      </c>
      <c r="N17" s="269" t="s">
        <v>274</v>
      </c>
      <c r="O17" s="172" t="s">
        <v>272</v>
      </c>
      <c r="P17" s="269" t="s">
        <v>274</v>
      </c>
      <c r="Q17" s="151"/>
    </row>
    <row r="18" s="119" customFormat="1" ht="29.1" customHeight="1" spans="1:17">
      <c r="A18" s="257" t="s">
        <v>193</v>
      </c>
      <c r="B18" s="256">
        <f t="shared" ref="B18:B24" si="16">C18-0.5</f>
        <v>-1.5</v>
      </c>
      <c r="C18" s="256">
        <f t="shared" si="13"/>
        <v>-1</v>
      </c>
      <c r="D18" s="256">
        <v>0</v>
      </c>
      <c r="E18" s="256">
        <f t="shared" si="14"/>
        <v>1</v>
      </c>
      <c r="F18" s="256">
        <f t="shared" si="15"/>
        <v>2</v>
      </c>
      <c r="G18" s="256">
        <f>F18+0.5</f>
        <v>2.5</v>
      </c>
      <c r="H18" s="256">
        <f>G18+0.5</f>
        <v>3</v>
      </c>
      <c r="I18" s="149"/>
      <c r="J18" s="257" t="s">
        <v>193</v>
      </c>
      <c r="K18" s="172" t="s">
        <v>272</v>
      </c>
      <c r="L18" s="172" t="s">
        <v>272</v>
      </c>
      <c r="M18" s="172" t="s">
        <v>272</v>
      </c>
      <c r="N18" s="172" t="s">
        <v>272</v>
      </c>
      <c r="O18" s="151" t="s">
        <v>278</v>
      </c>
      <c r="P18" s="172" t="s">
        <v>272</v>
      </c>
      <c r="Q18" s="151"/>
    </row>
    <row r="19" s="119" customFormat="1" ht="29.1" customHeight="1" spans="1:17">
      <c r="A19" s="257" t="s">
        <v>194</v>
      </c>
      <c r="B19" s="256">
        <f>C19-0.8</f>
        <v>19.9</v>
      </c>
      <c r="C19" s="256">
        <f>D19-0.8</f>
        <v>20.7</v>
      </c>
      <c r="D19" s="256">
        <v>21.5</v>
      </c>
      <c r="E19" s="256">
        <f>D19+0.8</f>
        <v>22.3</v>
      </c>
      <c r="F19" s="256">
        <f>E19+0.8</f>
        <v>23.1</v>
      </c>
      <c r="G19" s="256">
        <f>F19+1.3</f>
        <v>24.4</v>
      </c>
      <c r="H19" s="256">
        <f>G19+1.3</f>
        <v>25.7</v>
      </c>
      <c r="I19" s="149"/>
      <c r="J19" s="257" t="s">
        <v>194</v>
      </c>
      <c r="K19" s="172" t="s">
        <v>272</v>
      </c>
      <c r="L19" s="173" t="s">
        <v>283</v>
      </c>
      <c r="M19" s="151" t="s">
        <v>278</v>
      </c>
      <c r="N19" s="172" t="s">
        <v>272</v>
      </c>
      <c r="O19" s="151" t="s">
        <v>278</v>
      </c>
      <c r="P19" s="172" t="s">
        <v>272</v>
      </c>
      <c r="Q19" s="151"/>
    </row>
    <row r="20" s="119" customFormat="1" ht="29.1" customHeight="1" spans="1:17">
      <c r="A20" s="257" t="s">
        <v>195</v>
      </c>
      <c r="B20" s="256">
        <f>C20-0.7</f>
        <v>15.6</v>
      </c>
      <c r="C20" s="256">
        <f>D20-0.7</f>
        <v>16.3</v>
      </c>
      <c r="D20" s="256">
        <v>17</v>
      </c>
      <c r="E20" s="256">
        <f>D20+0.7</f>
        <v>17.7</v>
      </c>
      <c r="F20" s="256">
        <f>E20+0.7</f>
        <v>18.4</v>
      </c>
      <c r="G20" s="256">
        <f>F20+0.9</f>
        <v>19.3</v>
      </c>
      <c r="H20" s="256">
        <f>G20+0.9</f>
        <v>20.2</v>
      </c>
      <c r="I20" s="149"/>
      <c r="J20" s="257" t="s">
        <v>195</v>
      </c>
      <c r="K20" s="151" t="s">
        <v>279</v>
      </c>
      <c r="L20" s="172" t="s">
        <v>272</v>
      </c>
      <c r="M20" s="172" t="s">
        <v>272</v>
      </c>
      <c r="N20" s="172" t="s">
        <v>272</v>
      </c>
      <c r="O20" s="172" t="s">
        <v>272</v>
      </c>
      <c r="P20" s="172" t="s">
        <v>272</v>
      </c>
      <c r="Q20" s="151"/>
    </row>
    <row r="21" s="119" customFormat="1" ht="29.1" customHeight="1" spans="1:17">
      <c r="A21" s="257" t="s">
        <v>196</v>
      </c>
      <c r="B21" s="256">
        <f t="shared" si="16"/>
        <v>8.5</v>
      </c>
      <c r="C21" s="256">
        <f t="shared" ref="C21:C25" si="17">D21-0.5</f>
        <v>9</v>
      </c>
      <c r="D21" s="256">
        <v>9.5</v>
      </c>
      <c r="E21" s="256">
        <f t="shared" ref="E21:E24" si="18">D21+0.5</f>
        <v>10</v>
      </c>
      <c r="F21" s="256">
        <f t="shared" ref="F21:F24" si="19">E21+0.5</f>
        <v>10.5</v>
      </c>
      <c r="G21" s="256">
        <f>F21+0.7</f>
        <v>11.2</v>
      </c>
      <c r="H21" s="256">
        <f>G21+0.7</f>
        <v>11.9</v>
      </c>
      <c r="I21" s="149"/>
      <c r="J21" s="257" t="s">
        <v>196</v>
      </c>
      <c r="K21" s="172" t="s">
        <v>272</v>
      </c>
      <c r="L21" s="172" t="s">
        <v>272</v>
      </c>
      <c r="M21" s="151" t="s">
        <v>278</v>
      </c>
      <c r="N21" s="172" t="s">
        <v>272</v>
      </c>
      <c r="O21" s="172" t="s">
        <v>272</v>
      </c>
      <c r="P21" s="151" t="s">
        <v>278</v>
      </c>
      <c r="Q21" s="151"/>
    </row>
    <row r="22" s="119" customFormat="1" ht="29.1" customHeight="1" spans="1:17">
      <c r="A22" s="257" t="s">
        <v>197</v>
      </c>
      <c r="B22" s="256">
        <f t="shared" si="16"/>
        <v>11.5</v>
      </c>
      <c r="C22" s="256">
        <f t="shared" si="17"/>
        <v>12</v>
      </c>
      <c r="D22" s="256">
        <v>12.5</v>
      </c>
      <c r="E22" s="256">
        <f t="shared" si="18"/>
        <v>13</v>
      </c>
      <c r="F22" s="256">
        <f t="shared" si="19"/>
        <v>13.5</v>
      </c>
      <c r="G22" s="256">
        <f>F22+0.7</f>
        <v>14.2</v>
      </c>
      <c r="H22" s="256">
        <f>G22+0.7</f>
        <v>14.9</v>
      </c>
      <c r="I22" s="149"/>
      <c r="J22" s="257" t="s">
        <v>197</v>
      </c>
      <c r="K22" s="172" t="s">
        <v>272</v>
      </c>
      <c r="L22" s="172" t="s">
        <v>272</v>
      </c>
      <c r="M22" s="172" t="s">
        <v>272</v>
      </c>
      <c r="N22" s="173" t="s">
        <v>284</v>
      </c>
      <c r="O22" s="151" t="s">
        <v>285</v>
      </c>
      <c r="P22" s="151" t="s">
        <v>285</v>
      </c>
      <c r="Q22" s="151"/>
    </row>
    <row r="23" s="119" customFormat="1" ht="29.1" customHeight="1" spans="1:17">
      <c r="A23" s="257" t="s">
        <v>198</v>
      </c>
      <c r="B23" s="256">
        <f t="shared" si="16"/>
        <v>33</v>
      </c>
      <c r="C23" s="256">
        <f t="shared" si="17"/>
        <v>33.5</v>
      </c>
      <c r="D23" s="259">
        <v>34</v>
      </c>
      <c r="E23" s="256">
        <f t="shared" si="18"/>
        <v>34.5</v>
      </c>
      <c r="F23" s="256">
        <f t="shared" si="19"/>
        <v>35</v>
      </c>
      <c r="G23" s="256">
        <f>F23+0.5</f>
        <v>35.5</v>
      </c>
      <c r="H23" s="256">
        <f t="shared" ref="H23:H25" si="20">G23</f>
        <v>35.5</v>
      </c>
      <c r="I23" s="149"/>
      <c r="J23" s="257" t="s">
        <v>198</v>
      </c>
      <c r="K23" s="172" t="s">
        <v>272</v>
      </c>
      <c r="L23" s="172" t="s">
        <v>272</v>
      </c>
      <c r="M23" s="151" t="s">
        <v>286</v>
      </c>
      <c r="N23" s="172" t="s">
        <v>272</v>
      </c>
      <c r="O23" s="172" t="s">
        <v>272</v>
      </c>
      <c r="P23" s="172" t="s">
        <v>272</v>
      </c>
      <c r="Q23" s="154"/>
    </row>
    <row r="24" s="119" customFormat="1" ht="29.1" customHeight="1" spans="1:17">
      <c r="A24" s="257" t="s">
        <v>199</v>
      </c>
      <c r="B24" s="256">
        <f t="shared" si="16"/>
        <v>24</v>
      </c>
      <c r="C24" s="256">
        <f t="shared" si="17"/>
        <v>24.5</v>
      </c>
      <c r="D24" s="259">
        <v>25</v>
      </c>
      <c r="E24" s="256">
        <f t="shared" si="18"/>
        <v>25.5</v>
      </c>
      <c r="F24" s="256">
        <f t="shared" si="19"/>
        <v>26</v>
      </c>
      <c r="G24" s="256">
        <f>F24+0.75</f>
        <v>26.75</v>
      </c>
      <c r="H24" s="256">
        <f t="shared" si="20"/>
        <v>26.75</v>
      </c>
      <c r="I24" s="270"/>
      <c r="J24" s="257" t="s">
        <v>199</v>
      </c>
      <c r="K24" s="172" t="s">
        <v>272</v>
      </c>
      <c r="L24" s="172" t="s">
        <v>272</v>
      </c>
      <c r="M24" s="151" t="s">
        <v>278</v>
      </c>
      <c r="N24" s="172" t="s">
        <v>272</v>
      </c>
      <c r="O24" s="172" t="s">
        <v>272</v>
      </c>
      <c r="P24" s="151" t="s">
        <v>278</v>
      </c>
      <c r="Q24" s="154"/>
    </row>
    <row r="25" s="119" customFormat="1" ht="29.1" customHeight="1" spans="1:17">
      <c r="A25" s="260" t="s">
        <v>202</v>
      </c>
      <c r="B25" s="256">
        <f>C25</f>
        <v>16.5</v>
      </c>
      <c r="C25" s="256">
        <f t="shared" si="17"/>
        <v>16.5</v>
      </c>
      <c r="D25" s="256">
        <v>17</v>
      </c>
      <c r="E25" s="256">
        <f>D25</f>
        <v>17</v>
      </c>
      <c r="F25" s="256">
        <f>E25+1</f>
        <v>18</v>
      </c>
      <c r="G25" s="256">
        <f>F25</f>
        <v>18</v>
      </c>
      <c r="H25" s="256">
        <f t="shared" si="20"/>
        <v>18</v>
      </c>
      <c r="I25" s="270"/>
      <c r="J25" s="260" t="s">
        <v>202</v>
      </c>
      <c r="K25" s="172" t="s">
        <v>272</v>
      </c>
      <c r="L25" s="172" t="s">
        <v>272</v>
      </c>
      <c r="M25" s="172" t="s">
        <v>272</v>
      </c>
      <c r="N25" s="172" t="s">
        <v>272</v>
      </c>
      <c r="O25" s="172" t="s">
        <v>272</v>
      </c>
      <c r="P25" s="172" t="s">
        <v>272</v>
      </c>
      <c r="Q25" s="154"/>
    </row>
    <row r="26" s="119" customFormat="1" ht="29.1" customHeight="1" spans="1:17">
      <c r="A26" s="129"/>
      <c r="B26" s="132"/>
      <c r="C26" s="132"/>
      <c r="D26" s="135"/>
      <c r="E26" s="132"/>
      <c r="F26" s="132"/>
      <c r="G26" s="132"/>
      <c r="H26" s="261"/>
      <c r="I26" s="270"/>
      <c r="J26" s="129"/>
      <c r="K26" s="172"/>
      <c r="L26" s="172"/>
      <c r="M26" s="151"/>
      <c r="N26" s="172"/>
      <c r="O26" s="151"/>
      <c r="P26" s="172"/>
      <c r="Q26" s="154"/>
    </row>
    <row r="27" s="119" customFormat="1" ht="29.1" customHeight="1" spans="1:17">
      <c r="A27" s="262"/>
      <c r="B27" s="263"/>
      <c r="C27" s="263"/>
      <c r="D27" s="264"/>
      <c r="E27" s="263"/>
      <c r="F27" s="263"/>
      <c r="G27" s="263"/>
      <c r="H27" s="265"/>
      <c r="I27" s="270"/>
      <c r="J27" s="129"/>
      <c r="K27" s="172"/>
      <c r="L27" s="172"/>
      <c r="M27" s="151"/>
      <c r="N27" s="172"/>
      <c r="O27" s="151"/>
      <c r="P27" s="172"/>
      <c r="Q27" s="154"/>
    </row>
    <row r="28" s="119" customFormat="1" ht="15" spans="1:17">
      <c r="A28" s="266"/>
      <c r="B28" s="267"/>
      <c r="C28" s="267"/>
      <c r="D28" s="268"/>
      <c r="E28" s="267"/>
      <c r="F28" s="267"/>
      <c r="G28" s="267"/>
      <c r="H28" s="267"/>
      <c r="I28" s="271"/>
      <c r="J28" s="272"/>
      <c r="K28" s="273"/>
      <c r="L28" s="273"/>
      <c r="M28" s="273"/>
      <c r="N28" s="273"/>
      <c r="O28" s="273"/>
      <c r="P28" s="273"/>
      <c r="Q28" s="273"/>
    </row>
    <row r="29" s="119" customFormat="1" ht="14.25" spans="1:17">
      <c r="A29" s="119" t="s">
        <v>204</v>
      </c>
      <c r="B29" s="158"/>
      <c r="C29" s="158"/>
      <c r="D29" s="158"/>
      <c r="E29" s="158"/>
      <c r="F29" s="158"/>
      <c r="G29" s="158"/>
      <c r="H29" s="158"/>
      <c r="I29" s="158"/>
      <c r="J29" s="157" t="s">
        <v>342</v>
      </c>
      <c r="K29" s="176"/>
      <c r="L29" s="176" t="s">
        <v>206</v>
      </c>
      <c r="M29" s="176"/>
      <c r="N29" s="176" t="s">
        <v>262</v>
      </c>
      <c r="O29" s="176"/>
      <c r="P29" s="176"/>
      <c r="Q29" s="120"/>
    </row>
    <row r="30" s="119" customFormat="1" customHeight="1" spans="1:17">
      <c r="A30" s="158"/>
      <c r="K30" s="120"/>
      <c r="L30" s="120"/>
      <c r="M30" s="120"/>
      <c r="N30" s="120"/>
      <c r="O30" s="120"/>
      <c r="P30" s="120"/>
      <c r="Q30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2023-02-01T09:08:33Z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