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tabRatio="791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<sst xmlns="http://schemas.openxmlformats.org/spreadsheetml/2006/main" count="950" uniqueCount="388">
  <si>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</si>
  <si>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</si>
  <si>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</si>
  <si>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</si>
  <si>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</si>
  <si>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</si>
  <si>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</si>
  <si>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</si>
  <si>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</si>
  <si>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</si>
  <si>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</si>
  <si>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</si>
  <si>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</si>
  <si>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</si>
  <si>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</si>
  <si>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</si>
  <si>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</si>
  <si>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</si>
  <si>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</si>
  <si>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</si>
  <si>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</si>
  <si>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</si>
  <si>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</si>
  <si>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</si>
  <si>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</si>
  <si>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</si>
  <si>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</si>
  <si>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</si>
  <si>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</si>
  <si>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</si>
  <si>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</si>
  <si>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</si>
  <si>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</si>
  <si>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</si>
  <si>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</si>
  <si>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</si>
  <si>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</si>
  <si>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</si>
  <si>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</si>
  <si>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</si>
  <si>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</si>
  <si>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</si>
  <si>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</si>
  <si>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</si>
  <si>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</si>
  <si>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</si>
  <si>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</si>
  <si>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</si>
  <si>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</si>
  <si>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</si>
  <si>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</si>
  <si>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</si>
  <si>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</si>
  <si>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</si>
  <si>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</si>
  <si>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</si>
  <si>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</si>
  <si>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</si>
  <si>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</si>
  <si>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</si>
  <si>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</si>
  <si>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</si>
  <si>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</si>
  <si>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TABBAL82396</t>
  </si>
  <si>
    <t>合同交期</t>
  </si>
  <si>
    <t>产前确认样</t>
  </si>
  <si>
    <t>有</t>
  </si>
  <si>
    <t>无</t>
  </si>
  <si>
    <t>品名</t>
  </si>
  <si>
    <t>女式三层冲锋衣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</si>
  <si>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</si>
  <si>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</si>
  <si>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</si>
  <si>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</si>
  <si>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</si>
  <si>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</si>
  <si>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</si>
  <si>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</si>
  <si>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</si>
  <si>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CGDD22122000003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</si>
  <si>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</si>
  <si>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</si>
  <si>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</si>
  <si>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</si>
  <si>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</si>
  <si>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</si>
  <si>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</si>
  <si>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</si>
  <si>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</si>
  <si>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</si>
  <si>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</si>
  <si>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</si>
  <si>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</si>
  <si>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</si>
  <si>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</si>
  <si>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</si>
  <si>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</si>
  <si>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</si>
  <si>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</si>
  <si>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</si>
  <si>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</si>
  <si>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</si>
  <si>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</si>
  <si>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</si>
  <si>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</si>
  <si>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</si>
  <si>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</si>
  <si>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</si>
  <si>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</si>
  <si>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</si>
  <si>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</si>
  <si>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</si>
  <si>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</si>
  <si>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</si>
  <si>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</si>
  <si>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</si>
  <si>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</si>
  <si>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</si>
  <si>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宝蓝/5件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</si>
  <si>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</si>
  <si>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</si>
  <si>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</si>
  <si>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</si>
  <si>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</si>
  <si>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</si>
  <si>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2.内里胶条不顺直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</si>
  <si>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</si>
  <si>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</si>
  <si>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</si>
  <si>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</si>
  <si>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</si>
  <si>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</si>
  <si>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</si>
  <si>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</si>
  <si>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</si>
  <si>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</si>
  <si>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</si>
  <si>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</si>
  <si>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</si>
  <si>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</si>
  <si>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</si>
  <si>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</si>
  <si>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</si>
  <si>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</si>
  <si>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</si>
  <si>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</si>
  <si>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XXXL</t>
  </si>
  <si>
    <t>165/88B</t>
  </si>
  <si>
    <t>170/92B</t>
  </si>
  <si>
    <t>175/96B</t>
  </si>
  <si>
    <t>180/100B</t>
  </si>
  <si>
    <t>185/104B</t>
  </si>
  <si>
    <t>190/108B</t>
  </si>
  <si>
    <t>后中长</t>
  </si>
  <si>
    <t>+0.2/0</t>
  </si>
  <si>
    <t>0/0</t>
  </si>
  <si>
    <t>前中长</t>
  </si>
  <si>
    <t>+0.3/0.3</t>
  </si>
  <si>
    <t>胸围</t>
  </si>
  <si>
    <t>腰围</t>
  </si>
  <si>
    <t>摆围</t>
  </si>
  <si>
    <t>肩宽</t>
  </si>
  <si>
    <t>-1/-0.7</t>
  </si>
  <si>
    <t>-0.6/-0.8</t>
  </si>
  <si>
    <t>肩点袖长</t>
  </si>
  <si>
    <t>-0.2/-0.2</t>
  </si>
  <si>
    <t>袖肥/2（参考值）</t>
  </si>
  <si>
    <t>+0.3/+0.3</t>
  </si>
  <si>
    <t>袖肘围/2</t>
  </si>
  <si>
    <t>+0.2/+0.2</t>
  </si>
  <si>
    <t>袖口围/2</t>
  </si>
  <si>
    <t>领高</t>
  </si>
  <si>
    <t>下领围</t>
  </si>
  <si>
    <t>帽高</t>
  </si>
  <si>
    <t>帽宽</t>
  </si>
  <si>
    <t>插手袋长</t>
  </si>
  <si>
    <t xml:space="preserve">     初期请洗测2-3件，有问题的另加测量数量。</t>
  </si>
  <si>
    <t>验货时间：1月10日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</si>
  <si>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</si>
  <si>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</si>
  <si>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</si>
  <si>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</si>
  <si>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</si>
  <si>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</si>
  <si>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</si>
  <si>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</si>
  <si>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</si>
  <si>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</si>
  <si>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</si>
  <si>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S-XXL各2件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</si>
  <si>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</si>
  <si>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</si>
  <si>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</si>
  <si>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</si>
  <si>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</si>
  <si>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M（洗前）</t>
  </si>
  <si>
    <t>M（洗后）</t>
  </si>
  <si>
    <t>L（洗前）</t>
  </si>
  <si>
    <t>L（洗后）</t>
  </si>
  <si>
    <t>-0.7/0.5</t>
  </si>
  <si>
    <t>-1/0.3</t>
  </si>
  <si>
    <t>1/0.5</t>
  </si>
  <si>
    <t>0.5/0.3</t>
  </si>
  <si>
    <t>0/0.5</t>
  </si>
  <si>
    <t>0/0.3</t>
  </si>
  <si>
    <t>-0.5/-0</t>
  </si>
  <si>
    <t>-0.5/0</t>
  </si>
  <si>
    <t>-1/-1</t>
  </si>
  <si>
    <t>-1/-1.2</t>
  </si>
  <si>
    <t>-1.5/-1</t>
  </si>
  <si>
    <t>0/-0.3</t>
  </si>
  <si>
    <t>0/-0.4</t>
  </si>
  <si>
    <t>0.6/0</t>
  </si>
  <si>
    <t>-1/-0</t>
  </si>
  <si>
    <t>0/-0.5</t>
  </si>
  <si>
    <t>-1/0.5</t>
  </si>
  <si>
    <t>-0.3/0</t>
  </si>
  <si>
    <t>0.2/0.3</t>
  </si>
  <si>
    <t>0/0.2</t>
  </si>
  <si>
    <t>0.3/0.5</t>
  </si>
  <si>
    <t>-0.5/0.5</t>
  </si>
  <si>
    <t>-0.6/0.2</t>
  </si>
  <si>
    <t>-0.3/0.2</t>
  </si>
  <si>
    <t>-0.2/0.3</t>
  </si>
  <si>
    <t>0.5/-0.5</t>
  </si>
  <si>
    <t>0.2/-0.7</t>
  </si>
  <si>
    <t>-0.5/0.8</t>
  </si>
  <si>
    <t>-0.3/0.5</t>
  </si>
  <si>
    <t>验货时间：1月9日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</si>
  <si>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</si>
  <si>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</si>
  <si>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</si>
  <si>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</si>
  <si>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</si>
  <si>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</si>
  <si>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</si>
  <si>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</si>
  <si>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</si>
  <si>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</si>
  <si>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</si>
  <si>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</si>
  <si>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</si>
  <si>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</si>
  <si>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</si>
  <si>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</si>
  <si>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</si>
  <si>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</si>
  <si>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</si>
  <si>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</si>
  <si>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</si>
  <si>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</si>
  <si>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采购凭证编号：CGDD22122000003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</si>
  <si>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</si>
  <si>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</si>
  <si>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</si>
  <si>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</si>
  <si>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</si>
  <si>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</si>
  <si>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</si>
  <si>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</si>
  <si>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</si>
  <si>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</si>
  <si>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</si>
  <si>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</si>
  <si>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</si>
  <si>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</si>
  <si>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②检验明细：共5箱，每箱6件，共30件</t>
  </si>
  <si>
    <t xml:space="preserve">宝蓝色：1# 3# 6# 8# 9# </t>
  </si>
  <si>
    <t>情况说明：</t>
  </si>
  <si>
    <t xml:space="preserve">【问题点描述】  </t>
  </si>
  <si>
    <t>1、里子压胶褶皱1件</t>
  </si>
  <si>
    <t>2、脏污线毛1件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</si>
  <si>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</si>
  <si>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</si>
  <si>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</si>
  <si>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</si>
  <si>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</si>
  <si>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</si>
  <si>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</si>
  <si>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</si>
  <si>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</si>
  <si>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</si>
  <si>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-0.5/-0.5</t>
  </si>
  <si>
    <t>-0.4/-0.5</t>
  </si>
  <si>
    <t>+0.5/0</t>
  </si>
  <si>
    <t>+0.5/+0.5</t>
  </si>
  <si>
    <t>+0.4/+0.5</t>
  </si>
  <si>
    <t>-0.5/-0.3</t>
  </si>
  <si>
    <t xml:space="preserve">     </t>
  </si>
  <si>
    <t>验货时间：1月11日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</si>
  <si>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</si>
  <si>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</si>
  <si>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</si>
  <si>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</si>
  <si>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</si>
  <si>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</si>
  <si>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</si>
  <si>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</si>
  <si>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</si>
  <si>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</si>
  <si>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</si>
  <si>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</si>
  <si>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</si>
  <si>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</si>
  <si>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</si>
  <si>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</si>
  <si>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</si>
  <si>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</si>
  <si>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2135#</t>
  </si>
  <si>
    <t>T800+TPU白膜+30D雪纱</t>
  </si>
  <si>
    <t>宝蓝色</t>
  </si>
  <si>
    <t>YES</t>
  </si>
  <si>
    <t>制表时间：2022/12/28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</si>
  <si>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</si>
  <si>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</si>
  <si>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</si>
  <si>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</si>
  <si>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</si>
  <si>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</si>
  <si>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</si>
  <si>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</si>
  <si>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</si>
  <si>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</si>
  <si>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</si>
  <si>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</si>
  <si>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</si>
  <si>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</si>
  <si>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</si>
  <si>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</si>
  <si>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</si>
  <si>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</si>
  <si>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</si>
  <si>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</si>
  <si>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</si>
  <si>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</si>
  <si>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</si>
  <si>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</si>
  <si>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</si>
  <si>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</si>
  <si>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</si>
  <si>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</si>
  <si>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</si>
  <si>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</si>
  <si>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</si>
  <si>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</si>
  <si>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</si>
  <si>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</si>
  <si>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</si>
  <si>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</si>
  <si>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</si>
  <si>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</si>
  <si>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</si>
  <si>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</si>
  <si>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</si>
  <si>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</si>
  <si>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</si>
  <si>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t>制表时间：2022-12-30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</si>
  <si>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</si>
  <si>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</si>
  <si>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</si>
  <si>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</si>
  <si>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</si>
  <si>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</si>
  <si>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</si>
  <si>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</si>
  <si>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</si>
  <si>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</si>
  <si>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</si>
  <si>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</si>
  <si>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</si>
  <si>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</si>
  <si>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</si>
  <si>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</si>
  <si>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
左袖 
帽口</t>
  </si>
  <si>
    <t>油墨印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</si>
  <si>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</si>
  <si>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</si>
  <si>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</si>
  <si>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</si>
  <si>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</si>
  <si>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</si>
  <si>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黑色</t>
  </si>
  <si>
    <t>TABBAL81001</t>
  </si>
  <si>
    <t>旷野橘</t>
  </si>
  <si>
    <t>上海锦湾</t>
  </si>
  <si>
    <t>G14FWZD017</t>
  </si>
  <si>
    <t>制表时间：2022-10-25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</si>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</sst>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7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2" borderId="73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8" fillId="16" borderId="76" applyNumberFormat="0" applyAlignment="0" applyProtection="0">
      <alignment vertical="center"/>
    </xf>
    <xf numFmtId="0" fontId="49" fillId="16" borderId="72" applyNumberFormat="0" applyAlignment="0" applyProtection="0">
      <alignment vertical="center"/>
    </xf>
    <xf numFmtId="0" fontId="50" fillId="17" borderId="77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/>
    <xf numFmtId="0" fontId="18" fillId="0" borderId="0"/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9" fillId="3" borderId="0" xfId="51" applyFont="1" applyFill="1"/>
    <xf numFmtId="0" fontId="10" fillId="0" borderId="0" xfId="0" applyFont="1" applyFill="1" applyAlignment="1">
      <alignment vertical="center"/>
    </xf>
    <xf numFmtId="0" fontId="11" fillId="3" borderId="9" xfId="51" applyFont="1" applyFill="1" applyBorder="1" applyAlignment="1">
      <alignment horizontal="center" vertical="center"/>
    </xf>
    <xf numFmtId="0" fontId="11" fillId="3" borderId="0" xfId="51" applyFont="1" applyFill="1" applyAlignment="1">
      <alignment horizontal="center" vertical="center"/>
    </xf>
    <xf numFmtId="0" fontId="12" fillId="0" borderId="2" xfId="53" applyFont="1" applyBorder="1" applyAlignment="1">
      <alignment horizontal="center"/>
    </xf>
    <xf numFmtId="0" fontId="11" fillId="3" borderId="10" xfId="51" applyFont="1" applyFill="1" applyBorder="1" applyAlignment="1">
      <alignment horizontal="left" vertical="center"/>
    </xf>
    <xf numFmtId="0" fontId="11" fillId="3" borderId="11" xfId="51" applyFont="1" applyFill="1" applyBorder="1" applyAlignment="1">
      <alignment horizontal="left" vertical="center"/>
    </xf>
    <xf numFmtId="0" fontId="12" fillId="0" borderId="3" xfId="53" applyFont="1" applyBorder="1" applyAlignment="1">
      <alignment horizontal="left" vertical="center"/>
    </xf>
    <xf numFmtId="0" fontId="12" fillId="0" borderId="3" xfId="53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53" applyFont="1" applyBorder="1" applyAlignment="1">
      <alignment horizontal="center" vertical="center"/>
    </xf>
    <xf numFmtId="0" fontId="12" fillId="0" borderId="7" xfId="53" applyFont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2" fillId="0" borderId="12" xfId="53" applyFont="1" applyBorder="1" applyAlignment="1">
      <alignment horizontal="center"/>
    </xf>
    <xf numFmtId="0" fontId="12" fillId="0" borderId="4" xfId="53" applyFont="1" applyBorder="1" applyAlignment="1">
      <alignment horizontal="center"/>
    </xf>
    <xf numFmtId="0" fontId="12" fillId="0" borderId="7" xfId="53" applyFont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/>
    </xf>
    <xf numFmtId="0" fontId="12" fillId="0" borderId="2" xfId="53" applyFont="1" applyFill="1" applyBorder="1" applyAlignment="1">
      <alignment horizontal="left"/>
    </xf>
    <xf numFmtId="0" fontId="12" fillId="0" borderId="2" xfId="53" applyFont="1" applyFill="1" applyBorder="1" applyAlignment="1">
      <alignment horizontal="center"/>
    </xf>
    <xf numFmtId="0" fontId="9" fillId="3" borderId="13" xfId="51" applyFont="1" applyFill="1" applyBorder="1" applyAlignment="1"/>
    <xf numFmtId="49" fontId="9" fillId="3" borderId="14" xfId="51" applyNumberFormat="1" applyFont="1" applyFill="1" applyBorder="1" applyAlignment="1">
      <alignment horizontal="center"/>
    </xf>
    <xf numFmtId="49" fontId="9" fillId="3" borderId="14" xfId="51" applyNumberFormat="1" applyFont="1" applyFill="1" applyBorder="1" applyAlignment="1">
      <alignment horizontal="right"/>
    </xf>
    <xf numFmtId="49" fontId="9" fillId="3" borderId="14" xfId="51" applyNumberFormat="1" applyFont="1" applyFill="1" applyBorder="1" applyAlignment="1">
      <alignment horizontal="right" vertical="center"/>
    </xf>
    <xf numFmtId="49" fontId="9" fillId="3" borderId="15" xfId="51" applyNumberFormat="1" applyFont="1" applyFill="1" applyBorder="1" applyAlignment="1">
      <alignment horizontal="center"/>
    </xf>
    <xf numFmtId="0" fontId="9" fillId="3" borderId="16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2" fillId="0" borderId="7" xfId="53" applyNumberFormat="1" applyFont="1" applyBorder="1" applyAlignment="1">
      <alignment horizontal="center"/>
    </xf>
    <xf numFmtId="49" fontId="12" fillId="0" borderId="2" xfId="53" applyNumberFormat="1" applyFont="1" applyBorder="1" applyAlignment="1">
      <alignment horizontal="center"/>
    </xf>
    <xf numFmtId="49" fontId="16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49" fontId="12" fillId="0" borderId="2" xfId="53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49" fontId="17" fillId="3" borderId="2" xfId="0" applyNumberFormat="1" applyFont="1" applyFill="1" applyBorder="1" applyAlignment="1">
      <alignment horizontal="center"/>
    </xf>
    <xf numFmtId="49" fontId="12" fillId="0" borderId="2" xfId="53" applyNumberFormat="1" applyFont="1" applyFill="1" applyBorder="1" applyAlignment="1">
      <alignment horizontal="center" vertical="center"/>
    </xf>
    <xf numFmtId="14" fontId="11" fillId="3" borderId="0" xfId="51" applyNumberFormat="1" applyFont="1" applyFill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19" fillId="0" borderId="17" xfId="50" applyFont="1" applyFill="1" applyBorder="1" applyAlignment="1">
      <alignment horizontal="center" vertical="top"/>
    </xf>
    <xf numFmtId="0" fontId="20" fillId="0" borderId="18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vertical="center"/>
    </xf>
    <xf numFmtId="0" fontId="20" fillId="0" borderId="19" xfId="50" applyFont="1" applyFill="1" applyBorder="1" applyAlignment="1">
      <alignment vertical="center"/>
    </xf>
    <xf numFmtId="0" fontId="22" fillId="0" borderId="19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21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177" fontId="22" fillId="0" borderId="21" xfId="50" applyNumberFormat="1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right" vertical="center"/>
    </xf>
    <xf numFmtId="0" fontId="20" fillId="0" borderId="21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vertical="center"/>
    </xf>
    <xf numFmtId="0" fontId="21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vertical="center"/>
    </xf>
    <xf numFmtId="0" fontId="22" fillId="0" borderId="23" xfId="50" applyFont="1" applyFill="1" applyBorder="1" applyAlignment="1">
      <alignment vertical="center"/>
    </xf>
    <xf numFmtId="0" fontId="22" fillId="0" borderId="23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0" fillId="0" borderId="18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vertical="center"/>
    </xf>
    <xf numFmtId="0" fontId="22" fillId="0" borderId="26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 wrapText="1"/>
    </xf>
    <xf numFmtId="0" fontId="22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/>
    </xf>
    <xf numFmtId="0" fontId="18" fillId="0" borderId="23" xfId="50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3" fillId="0" borderId="18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center" vertical="center"/>
    </xf>
    <xf numFmtId="177" fontId="22" fillId="0" borderId="23" xfId="50" applyNumberFormat="1" applyFont="1" applyFill="1" applyBorder="1" applyAlignment="1">
      <alignment vertical="center"/>
    </xf>
    <xf numFmtId="0" fontId="20" fillId="0" borderId="23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 wrapText="1"/>
    </xf>
    <xf numFmtId="0" fontId="18" fillId="0" borderId="36" xfId="50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40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41" xfId="51" applyNumberFormat="1" applyFont="1" applyFill="1" applyBorder="1" applyAlignment="1">
      <alignment horizontal="right" vertical="center"/>
    </xf>
    <xf numFmtId="49" fontId="9" fillId="3" borderId="42" xfId="51" applyNumberFormat="1" applyFont="1" applyFill="1" applyBorder="1" applyAlignment="1">
      <alignment horizontal="center"/>
    </xf>
    <xf numFmtId="0" fontId="18" fillId="0" borderId="0" xfId="50" applyFont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24" fillId="0" borderId="43" xfId="50" applyFont="1" applyBorder="1" applyAlignment="1">
      <alignment horizontal="left" vertical="center"/>
    </xf>
    <xf numFmtId="0" fontId="21" fillId="0" borderId="44" xfId="50" applyFont="1" applyBorder="1" applyAlignment="1">
      <alignment horizontal="center" vertical="center"/>
    </xf>
    <xf numFmtId="0" fontId="24" fillId="0" borderId="44" xfId="50" applyFont="1" applyBorder="1" applyAlignment="1">
      <alignment horizontal="center" vertical="center"/>
    </xf>
    <xf numFmtId="0" fontId="23" fillId="0" borderId="44" xfId="50" applyFont="1" applyBorder="1" applyAlignment="1">
      <alignment horizontal="left" vertical="center"/>
    </xf>
    <xf numFmtId="0" fontId="23" fillId="0" borderId="18" xfId="50" applyFont="1" applyBorder="1" applyAlignment="1">
      <alignment horizontal="center" vertical="center"/>
    </xf>
    <xf numFmtId="0" fontId="23" fillId="0" borderId="19" xfId="50" applyFont="1" applyBorder="1" applyAlignment="1">
      <alignment horizontal="center" vertical="center"/>
    </xf>
    <xf numFmtId="0" fontId="23" fillId="0" borderId="34" xfId="50" applyFont="1" applyBorder="1" applyAlignment="1">
      <alignment horizontal="center" vertical="center"/>
    </xf>
    <xf numFmtId="0" fontId="24" fillId="0" borderId="18" xfId="50" applyFont="1" applyBorder="1" applyAlignment="1">
      <alignment horizontal="center" vertical="center"/>
    </xf>
    <xf numFmtId="0" fontId="24" fillId="0" borderId="19" xfId="50" applyFont="1" applyBorder="1" applyAlignment="1">
      <alignment horizontal="center" vertical="center"/>
    </xf>
    <xf numFmtId="0" fontId="24" fillId="0" borderId="34" xfId="50" applyFont="1" applyBorder="1" applyAlignment="1">
      <alignment horizontal="center" vertical="center"/>
    </xf>
    <xf numFmtId="0" fontId="23" fillId="0" borderId="20" xfId="50" applyFont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3" fillId="0" borderId="21" xfId="50" applyFont="1" applyBorder="1" applyAlignment="1">
      <alignment horizontal="left" vertical="center"/>
    </xf>
    <xf numFmtId="14" fontId="21" fillId="0" borderId="21" xfId="50" applyNumberFormat="1" applyFont="1" applyBorder="1" applyAlignment="1">
      <alignment horizontal="center" vertical="center"/>
    </xf>
    <xf numFmtId="14" fontId="21" fillId="0" borderId="35" xfId="50" applyNumberFormat="1" applyFont="1" applyBorder="1" applyAlignment="1">
      <alignment horizontal="center" vertical="center"/>
    </xf>
    <xf numFmtId="0" fontId="23" fillId="0" borderId="20" xfId="50" applyFont="1" applyBorder="1" applyAlignment="1">
      <alignment vertical="center"/>
    </xf>
    <xf numFmtId="0" fontId="21" fillId="0" borderId="21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1" fillId="0" borderId="21" xfId="50" applyFont="1" applyBorder="1" applyAlignment="1">
      <alignment vertical="center"/>
    </xf>
    <xf numFmtId="0" fontId="21" fillId="0" borderId="35" xfId="50" applyFont="1" applyBorder="1" applyAlignment="1">
      <alignment vertical="center"/>
    </xf>
    <xf numFmtId="0" fontId="23" fillId="0" borderId="20" xfId="50" applyFont="1" applyBorder="1" applyAlignment="1">
      <alignment horizontal="center" vertical="center"/>
    </xf>
    <xf numFmtId="0" fontId="21" fillId="0" borderId="26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20" xfId="50" applyFont="1" applyBorder="1" applyAlignment="1">
      <alignment horizontal="left" vertical="center"/>
    </xf>
    <xf numFmtId="0" fontId="26" fillId="0" borderId="22" xfId="50" applyFont="1" applyBorder="1" applyAlignment="1">
      <alignment vertical="center"/>
    </xf>
    <xf numFmtId="0" fontId="27" fillId="0" borderId="23" xfId="10" applyNumberFormat="1" applyFont="1" applyFill="1" applyBorder="1" applyAlignment="1" applyProtection="1">
      <alignment horizontal="center" vertical="center" wrapText="1"/>
    </xf>
    <xf numFmtId="0" fontId="21" fillId="0" borderId="36" xfId="50" applyFont="1" applyBorder="1" applyAlignment="1">
      <alignment horizontal="center" vertical="center" wrapText="1"/>
    </xf>
    <xf numFmtId="0" fontId="23" fillId="0" borderId="22" xfId="50" applyFont="1" applyBorder="1" applyAlignment="1">
      <alignment horizontal="left" vertical="center"/>
    </xf>
    <xf numFmtId="0" fontId="23" fillId="0" borderId="23" xfId="50" applyFont="1" applyBorder="1" applyAlignment="1">
      <alignment horizontal="left" vertical="center"/>
    </xf>
    <xf numFmtId="14" fontId="21" fillId="0" borderId="23" xfId="50" applyNumberFormat="1" applyFont="1" applyBorder="1" applyAlignment="1">
      <alignment horizontal="center" vertical="center"/>
    </xf>
    <xf numFmtId="14" fontId="21" fillId="0" borderId="36" xfId="50" applyNumberFormat="1" applyFont="1" applyBorder="1" applyAlignment="1">
      <alignment horizontal="center" vertical="center"/>
    </xf>
    <xf numFmtId="0" fontId="24" fillId="0" borderId="0" xfId="50" applyFont="1" applyBorder="1" applyAlignment="1">
      <alignment horizontal="left" vertical="center"/>
    </xf>
    <xf numFmtId="0" fontId="23" fillId="0" borderId="18" xfId="50" applyFont="1" applyBorder="1" applyAlignment="1">
      <alignment vertical="center"/>
    </xf>
    <xf numFmtId="0" fontId="18" fillId="0" borderId="19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0" fontId="18" fillId="0" borderId="21" xfId="50" applyFont="1" applyBorder="1" applyAlignment="1">
      <alignment horizontal="left" vertical="center"/>
    </xf>
    <xf numFmtId="0" fontId="18" fillId="0" borderId="21" xfId="50" applyFont="1" applyBorder="1" applyAlignment="1">
      <alignment vertical="center"/>
    </xf>
    <xf numFmtId="0" fontId="23" fillId="0" borderId="21" xfId="50" applyFont="1" applyBorder="1" applyAlignment="1">
      <alignment vertical="center"/>
    </xf>
    <xf numFmtId="0" fontId="23" fillId="0" borderId="0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2" fillId="0" borderId="26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23" fillId="0" borderId="22" xfId="50" applyFont="1" applyBorder="1" applyAlignment="1">
      <alignment horizontal="center" vertical="center"/>
    </xf>
    <xf numFmtId="0" fontId="23" fillId="0" borderId="23" xfId="50" applyFont="1" applyBorder="1" applyAlignment="1">
      <alignment horizontal="center" vertical="center"/>
    </xf>
    <xf numFmtId="0" fontId="23" fillId="0" borderId="21" xfId="50" applyFont="1" applyBorder="1" applyAlignment="1">
      <alignment horizontal="center" vertical="center"/>
    </xf>
    <xf numFmtId="0" fontId="20" fillId="0" borderId="21" xfId="50" applyFont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4" fillId="0" borderId="45" xfId="50" applyFont="1" applyBorder="1" applyAlignment="1">
      <alignment vertical="center"/>
    </xf>
    <xf numFmtId="0" fontId="21" fillId="0" borderId="46" xfId="50" applyFont="1" applyBorder="1" applyAlignment="1">
      <alignment horizontal="center" vertical="center"/>
    </xf>
    <xf numFmtId="0" fontId="24" fillId="0" borderId="46" xfId="50" applyFont="1" applyBorder="1" applyAlignment="1">
      <alignment vertical="center"/>
    </xf>
    <xf numFmtId="0" fontId="21" fillId="0" borderId="46" xfId="50" applyFont="1" applyBorder="1" applyAlignment="1">
      <alignment vertical="center"/>
    </xf>
    <xf numFmtId="58" fontId="18" fillId="0" borderId="46" xfId="50" applyNumberFormat="1" applyFont="1" applyBorder="1" applyAlignment="1">
      <alignment vertical="center"/>
    </xf>
    <xf numFmtId="0" fontId="24" fillId="0" borderId="46" xfId="50" applyFont="1" applyBorder="1" applyAlignment="1">
      <alignment horizontal="center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8" xfId="50" applyFont="1" applyFill="1" applyBorder="1" applyAlignment="1">
      <alignment horizontal="center" vertical="center"/>
    </xf>
    <xf numFmtId="0" fontId="24" fillId="0" borderId="49" xfId="50" applyFont="1" applyFill="1" applyBorder="1" applyAlignment="1">
      <alignment horizontal="center" vertical="center"/>
    </xf>
    <xf numFmtId="0" fontId="24" fillId="0" borderId="22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3" fillId="0" borderId="36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1" fillId="0" borderId="51" xfId="50" applyFont="1" applyBorder="1" applyAlignment="1">
      <alignment horizontal="center" vertical="center"/>
    </xf>
    <xf numFmtId="0" fontId="24" fillId="0" borderId="52" xfId="50" applyFont="1" applyFill="1" applyBorder="1" applyAlignment="1">
      <alignment horizontal="left" vertical="center"/>
    </xf>
    <xf numFmtId="0" fontId="24" fillId="0" borderId="53" xfId="50" applyFont="1" applyFill="1" applyBorder="1" applyAlignment="1">
      <alignment horizontal="center" vertical="center"/>
    </xf>
    <xf numFmtId="0" fontId="24" fillId="0" borderId="36" xfId="50" applyFont="1" applyFill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8" fillId="0" borderId="17" xfId="50" applyFont="1" applyBorder="1" applyAlignment="1">
      <alignment horizontal="center" vertical="top"/>
    </xf>
    <xf numFmtId="0" fontId="23" fillId="0" borderId="54" xfId="50" applyFont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0" fontId="24" fillId="0" borderId="47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/>
    </xf>
    <xf numFmtId="0" fontId="23" fillId="0" borderId="48" xfId="50" applyFont="1" applyBorder="1" applyAlignment="1">
      <alignment vertical="center"/>
    </xf>
    <xf numFmtId="0" fontId="18" fillId="0" borderId="49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18" fillId="0" borderId="49" xfId="50" applyFont="1" applyBorder="1" applyAlignment="1">
      <alignment vertical="center"/>
    </xf>
    <xf numFmtId="0" fontId="23" fillId="0" borderId="49" xfId="50" applyFont="1" applyBorder="1" applyAlignment="1">
      <alignment vertical="center"/>
    </xf>
    <xf numFmtId="0" fontId="23" fillId="0" borderId="48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3" fillId="0" borderId="49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23" fillId="0" borderId="31" xfId="50" applyFont="1" applyBorder="1" applyAlignment="1">
      <alignment horizontal="left" vertical="center" wrapText="1"/>
    </xf>
    <xf numFmtId="0" fontId="23" fillId="0" borderId="32" xfId="50" applyFont="1" applyBorder="1" applyAlignment="1">
      <alignment horizontal="left" vertical="center" wrapText="1"/>
    </xf>
    <xf numFmtId="0" fontId="23" fillId="0" borderId="48" xfId="50" applyFont="1" applyBorder="1" applyAlignment="1">
      <alignment horizontal="left" vertical="center"/>
    </xf>
    <xf numFmtId="0" fontId="23" fillId="0" borderId="49" xfId="50" applyFont="1" applyBorder="1" applyAlignment="1">
      <alignment horizontal="left" vertical="center"/>
    </xf>
    <xf numFmtId="0" fontId="29" fillId="0" borderId="55" xfId="50" applyFont="1" applyBorder="1" applyAlignment="1">
      <alignment horizontal="left" vertical="center" wrapText="1"/>
    </xf>
    <xf numFmtId="9" fontId="21" fillId="0" borderId="21" xfId="5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9" fontId="21" fillId="0" borderId="30" xfId="50" applyNumberFormat="1" applyFont="1" applyBorder="1" applyAlignment="1">
      <alignment horizontal="left" vertical="center"/>
    </xf>
    <xf numFmtId="9" fontId="21" fillId="0" borderId="25" xfId="50" applyNumberFormat="1" applyFont="1" applyBorder="1" applyAlignment="1">
      <alignment horizontal="left" vertical="center"/>
    </xf>
    <xf numFmtId="9" fontId="21" fillId="0" borderId="31" xfId="50" applyNumberFormat="1" applyFont="1" applyBorder="1" applyAlignment="1">
      <alignment horizontal="left" vertical="center"/>
    </xf>
    <xf numFmtId="9" fontId="21" fillId="0" borderId="32" xfId="50" applyNumberFormat="1" applyFont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1" fillId="0" borderId="57" xfId="50" applyFont="1" applyFill="1" applyBorder="1" applyAlignment="1">
      <alignment horizontal="left" vertical="center"/>
    </xf>
    <xf numFmtId="0" fontId="21" fillId="0" borderId="58" xfId="50" applyFont="1" applyFill="1" applyBorder="1" applyAlignment="1">
      <alignment horizontal="left" vertical="center"/>
    </xf>
    <xf numFmtId="0" fontId="24" fillId="0" borderId="43" xfId="50" applyFont="1" applyBorder="1" applyAlignment="1">
      <alignment vertical="center"/>
    </xf>
    <xf numFmtId="0" fontId="30" fillId="0" borderId="46" xfId="50" applyFont="1" applyBorder="1" applyAlignment="1">
      <alignment horizontal="center" vertical="center"/>
    </xf>
    <xf numFmtId="0" fontId="24" fillId="0" borderId="44" xfId="50" applyFont="1" applyBorder="1" applyAlignment="1">
      <alignment vertical="center"/>
    </xf>
    <xf numFmtId="0" fontId="21" fillId="0" borderId="59" xfId="50" applyFont="1" applyBorder="1" applyAlignment="1">
      <alignment vertical="center"/>
    </xf>
    <xf numFmtId="0" fontId="24" fillId="0" borderId="59" xfId="50" applyFont="1" applyBorder="1" applyAlignment="1">
      <alignment vertical="center"/>
    </xf>
    <xf numFmtId="58" fontId="18" fillId="0" borderId="44" xfId="50" applyNumberFormat="1" applyFont="1" applyBorder="1" applyAlignment="1">
      <alignment vertical="center"/>
    </xf>
    <xf numFmtId="0" fontId="24" fillId="0" borderId="29" xfId="50" applyFont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9" xfId="50" applyFont="1" applyBorder="1" applyAlignment="1">
      <alignment vertical="center"/>
    </xf>
    <xf numFmtId="0" fontId="23" fillId="0" borderId="60" xfId="50" applyFont="1" applyBorder="1" applyAlignment="1">
      <alignment horizontal="left" vertical="center"/>
    </xf>
    <xf numFmtId="0" fontId="24" fillId="0" borderId="52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23" fillId="0" borderId="39" xfId="50" applyFont="1" applyBorder="1" applyAlignment="1">
      <alignment horizontal="left" vertical="center" wrapText="1"/>
    </xf>
    <xf numFmtId="0" fontId="23" fillId="0" borderId="53" xfId="50" applyFont="1" applyBorder="1" applyAlignment="1">
      <alignment horizontal="left" vertical="center"/>
    </xf>
    <xf numFmtId="0" fontId="31" fillId="0" borderId="35" xfId="50" applyFont="1" applyBorder="1" applyAlignment="1">
      <alignment horizontal="left" vertical="center" wrapText="1"/>
    </xf>
    <xf numFmtId="0" fontId="31" fillId="0" borderId="35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21" fillId="0" borderId="37" xfId="50" applyNumberFormat="1" applyFont="1" applyBorder="1" applyAlignment="1">
      <alignment horizontal="left" vertical="center"/>
    </xf>
    <xf numFmtId="9" fontId="21" fillId="0" borderId="39" xfId="50" applyNumberFormat="1" applyFont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1" fillId="0" borderId="61" xfId="50" applyFont="1" applyFill="1" applyBorder="1" applyAlignment="1">
      <alignment horizontal="left" vertical="center"/>
    </xf>
    <xf numFmtId="0" fontId="24" fillId="0" borderId="62" xfId="50" applyFont="1" applyBorder="1" applyAlignment="1">
      <alignment horizontal="center" vertical="center"/>
    </xf>
    <xf numFmtId="0" fontId="21" fillId="0" borderId="59" xfId="50" applyFont="1" applyBorder="1" applyAlignment="1">
      <alignment horizontal="center" vertical="center"/>
    </xf>
    <xf numFmtId="0" fontId="21" fillId="0" borderId="60" xfId="50" applyFont="1" applyBorder="1" applyAlignment="1">
      <alignment horizontal="center" vertical="center"/>
    </xf>
    <xf numFmtId="0" fontId="21" fillId="0" borderId="60" xfId="50" applyFont="1" applyFill="1" applyBorder="1" applyAlignment="1">
      <alignment horizontal="left" vertical="center"/>
    </xf>
    <xf numFmtId="0" fontId="32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3" fillId="0" borderId="65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32" fillId="0" borderId="68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/>
    </xf>
    <xf numFmtId="0" fontId="33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93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139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399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93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399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12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139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129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0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93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12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129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367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93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49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30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31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136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31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136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31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136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317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3178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136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136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682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5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128905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320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128905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5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682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74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74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74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74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74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93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261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261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80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261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80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261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80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261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261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80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80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261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80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261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80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336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74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93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12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261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51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516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77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0.25" spans="1:2">
      <c r="A20" s="373"/>
      <c r="B20" s="374" t="s">
        <v>18</v>
      </c>
    </row>
    <row r="21" spans="1:2">
      <c r="A21" s="9">
        <v>1</v>
      </c>
      <c r="B21" s="380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customFormat="1" spans="1:2">
      <c r="A27" s="9">
        <v>7</v>
      </c>
      <c r="B27" s="375" t="s">
        <v>25</v>
      </c>
    </row>
    <row r="28" spans="1:2">
      <c r="A28" s="9"/>
      <c r="B28" s="375"/>
    </row>
    <row r="29" ht="20.25" spans="1:2">
      <c r="A29" s="373"/>
      <c r="B29" s="374" t="s">
        <v>26</v>
      </c>
    </row>
    <row r="30" spans="1:2">
      <c r="A30" s="9">
        <v>1</v>
      </c>
      <c r="B30" s="380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28.5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customFormat="1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1" t="s">
        <v>34</v>
      </c>
      <c r="B39" s="38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zoomScale="120" zoomScaleNormal="120" topLeftCell="B2" workbookViewId="0">
      <selection activeCell="G9" sqref="G9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292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316</v>
      </c>
      <c r="H2" s="4"/>
      <c r="I2" s="4" t="s">
        <v>317</v>
      </c>
      <c r="J2" s="4"/>
      <c r="K2" s="6" t="s">
        <v>318</v>
      </c>
      <c r="L2" s="47" t="s">
        <v>319</v>
      </c>
      <c r="M2" s="20" t="s">
        <v>320</v>
      </c>
    </row>
    <row r="3" s="1" customFormat="1" ht="16.5" spans="1:13">
      <c r="A3" s="4"/>
      <c r="B3" s="7"/>
      <c r="C3" s="7"/>
      <c r="D3" s="7"/>
      <c r="E3" s="7"/>
      <c r="F3" s="7"/>
      <c r="G3" s="4" t="s">
        <v>321</v>
      </c>
      <c r="H3" s="4" t="s">
        <v>322</v>
      </c>
      <c r="I3" s="4" t="s">
        <v>321</v>
      </c>
      <c r="J3" s="4" t="s">
        <v>322</v>
      </c>
      <c r="K3" s="8"/>
      <c r="L3" s="48"/>
      <c r="M3" s="21"/>
    </row>
    <row r="4" ht="28.5" spans="1:13">
      <c r="A4" s="9">
        <v>3</v>
      </c>
      <c r="B4" s="10"/>
      <c r="C4" s="10" t="s">
        <v>308</v>
      </c>
      <c r="D4" s="43" t="s">
        <v>309</v>
      </c>
      <c r="E4" s="11" t="s">
        <v>310</v>
      </c>
      <c r="F4" s="11" t="s">
        <v>63</v>
      </c>
      <c r="G4" s="44">
        <v>0.015</v>
      </c>
      <c r="H4" s="44">
        <v>0.005</v>
      </c>
      <c r="I4" s="49">
        <v>0.005</v>
      </c>
      <c r="J4" s="49">
        <v>0.005</v>
      </c>
      <c r="K4" s="12" t="s">
        <v>323</v>
      </c>
      <c r="L4" s="10" t="s">
        <v>67</v>
      </c>
      <c r="M4" s="10" t="s">
        <v>311</v>
      </c>
    </row>
    <row r="5" spans="1:13">
      <c r="A5" s="9"/>
      <c r="B5" s="10"/>
      <c r="C5" s="10"/>
      <c r="D5" s="43"/>
      <c r="E5" s="11"/>
      <c r="F5" s="11"/>
      <c r="G5" s="44"/>
      <c r="H5" s="44"/>
      <c r="I5" s="49"/>
      <c r="J5" s="49"/>
      <c r="K5" s="10"/>
      <c r="L5" s="10"/>
      <c r="M5" s="10"/>
    </row>
    <row r="6" spans="1:13">
      <c r="A6" s="9"/>
      <c r="B6" s="10"/>
      <c r="C6" s="45"/>
      <c r="D6" s="43"/>
      <c r="E6" s="11"/>
      <c r="F6" s="11"/>
      <c r="G6" s="44"/>
      <c r="H6" s="44"/>
      <c r="I6" s="49"/>
      <c r="J6" s="49"/>
      <c r="K6" s="9"/>
      <c r="L6" s="10"/>
      <c r="M6" s="10"/>
    </row>
    <row r="7" spans="1:13">
      <c r="A7" s="9"/>
      <c r="B7" s="10"/>
      <c r="C7" s="45"/>
      <c r="D7" s="43"/>
      <c r="E7" s="11"/>
      <c r="F7" s="11"/>
      <c r="G7" s="44"/>
      <c r="H7" s="44"/>
      <c r="I7" s="49"/>
      <c r="J7" s="49"/>
      <c r="K7" s="9"/>
      <c r="L7" s="10"/>
      <c r="M7" s="10"/>
    </row>
    <row r="8" spans="1:13">
      <c r="A8" s="9"/>
      <c r="B8" s="11"/>
      <c r="C8" s="10"/>
      <c r="D8" s="43"/>
      <c r="E8" s="11"/>
      <c r="F8" s="11"/>
      <c r="G8" s="44"/>
      <c r="H8" s="44"/>
      <c r="I8" s="49"/>
      <c r="J8" s="49"/>
      <c r="K8" s="9"/>
      <c r="L8" s="10"/>
      <c r="M8" s="10"/>
    </row>
    <row r="9" spans="1:13">
      <c r="A9" s="9"/>
      <c r="B9" s="11"/>
      <c r="C9" s="10"/>
      <c r="D9" s="43"/>
      <c r="E9" s="11"/>
      <c r="F9" s="11"/>
      <c r="G9" s="44"/>
      <c r="H9" s="44"/>
      <c r="I9" s="49"/>
      <c r="J9" s="49"/>
      <c r="K9" s="9"/>
      <c r="L9" s="10"/>
      <c r="M9" s="10"/>
    </row>
    <row r="10" customFormat="1" spans="1:13">
      <c r="A10" s="9"/>
      <c r="B10" s="11"/>
      <c r="C10" s="10"/>
      <c r="D10" s="43"/>
      <c r="E10" s="10"/>
      <c r="F10" s="11"/>
      <c r="G10" s="44"/>
      <c r="H10" s="44"/>
      <c r="I10" s="49"/>
      <c r="J10" s="49"/>
      <c r="K10" s="9"/>
      <c r="L10" s="10"/>
      <c r="M10" s="10"/>
    </row>
    <row r="11" customFormat="1" spans="1:13">
      <c r="A11" s="9"/>
      <c r="B11" s="11"/>
      <c r="C11" s="10"/>
      <c r="D11" s="43"/>
      <c r="E11" s="10"/>
      <c r="F11" s="11"/>
      <c r="G11" s="44"/>
      <c r="H11" s="44"/>
      <c r="I11" s="49"/>
      <c r="J11" s="49"/>
      <c r="K11" s="9"/>
      <c r="L11" s="10"/>
      <c r="M11" s="10"/>
    </row>
    <row r="12" customFormat="1" spans="1:13">
      <c r="A12" s="9"/>
      <c r="B12" s="11"/>
      <c r="C12" s="10"/>
      <c r="D12" s="43"/>
      <c r="E12" s="11"/>
      <c r="F12" s="11"/>
      <c r="G12" s="44"/>
      <c r="H12" s="44"/>
      <c r="I12" s="49"/>
      <c r="J12" s="49"/>
      <c r="K12" s="9"/>
      <c r="L12" s="10"/>
      <c r="M12" s="10"/>
    </row>
    <row r="13" customFormat="1" spans="1:13">
      <c r="A13" s="9"/>
      <c r="B13" s="11"/>
      <c r="C13" s="10"/>
      <c r="D13" s="11"/>
      <c r="E13" s="11"/>
      <c r="F13" s="11"/>
      <c r="G13" s="44"/>
      <c r="H13" s="44"/>
      <c r="I13" s="49"/>
      <c r="J13" s="49"/>
      <c r="K13" s="9"/>
      <c r="L13" s="10"/>
      <c r="M13" s="10"/>
    </row>
    <row r="14" customFormat="1" spans="1:13">
      <c r="A14" s="9"/>
      <c r="B14" s="11"/>
      <c r="C14" s="10"/>
      <c r="D14" s="43"/>
      <c r="E14" s="11"/>
      <c r="F14" s="11"/>
      <c r="G14" s="44"/>
      <c r="H14" s="44"/>
      <c r="I14" s="49"/>
      <c r="J14" s="49"/>
      <c r="K14" s="9"/>
      <c r="L14" s="10"/>
      <c r="M14" s="10"/>
    </row>
    <row r="15" customFormat="1" spans="1:13">
      <c r="A15" s="9"/>
      <c r="B15" s="11"/>
      <c r="C15" s="10"/>
      <c r="D15" s="43"/>
      <c r="E15" s="11"/>
      <c r="F15" s="11"/>
      <c r="G15" s="44"/>
      <c r="H15" s="44"/>
      <c r="I15" s="49"/>
      <c r="J15" s="49"/>
      <c r="K15" s="9"/>
      <c r="L15" s="10"/>
      <c r="M15" s="10"/>
    </row>
    <row r="16" customFormat="1" spans="1:13">
      <c r="A16" s="9"/>
      <c r="B16" s="11"/>
      <c r="C16" s="10"/>
      <c r="D16" s="43"/>
      <c r="E16" s="11"/>
      <c r="F16" s="11"/>
      <c r="G16" s="44"/>
      <c r="H16" s="44"/>
      <c r="I16" s="49"/>
      <c r="J16" s="49"/>
      <c r="K16" s="9"/>
      <c r="L16" s="10"/>
      <c r="M16" s="10"/>
    </row>
    <row r="17" s="2" customFormat="1" ht="18.75" spans="1:13">
      <c r="A17" s="14" t="s">
        <v>324</v>
      </c>
      <c r="B17" s="15"/>
      <c r="C17" s="15"/>
      <c r="D17" s="15"/>
      <c r="E17" s="16"/>
      <c r="F17" s="17"/>
      <c r="G17" s="23"/>
      <c r="H17" s="14" t="s">
        <v>313</v>
      </c>
      <c r="I17" s="15"/>
      <c r="J17" s="15"/>
      <c r="K17" s="16"/>
      <c r="L17" s="50"/>
      <c r="M17" s="22"/>
    </row>
    <row r="18" ht="16.5" spans="1:13">
      <c r="A18" s="46" t="s">
        <v>325</v>
      </c>
      <c r="B18" s="46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</sheetData>
  <mergeCells count="17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6 M1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view="pageBreakPreview" zoomScale="70" zoomScaleNormal="100" workbookViewId="0">
      <selection activeCell="F4" sqref="F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327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29" t="s">
        <v>328</v>
      </c>
      <c r="H2" s="30"/>
      <c r="I2" s="40"/>
      <c r="J2" s="29" t="s">
        <v>329</v>
      </c>
      <c r="K2" s="30"/>
      <c r="L2" s="40"/>
      <c r="M2" s="29" t="s">
        <v>330</v>
      </c>
      <c r="N2" s="30"/>
      <c r="O2" s="40"/>
      <c r="P2" s="29" t="s">
        <v>331</v>
      </c>
      <c r="Q2" s="30"/>
      <c r="R2" s="40"/>
      <c r="S2" s="30" t="s">
        <v>332</v>
      </c>
      <c r="T2" s="30"/>
      <c r="U2" s="40"/>
      <c r="V2" s="25" t="s">
        <v>333</v>
      </c>
      <c r="W2" s="25" t="s">
        <v>306</v>
      </c>
    </row>
    <row r="3" s="1" customFormat="1" ht="16.5" spans="1:23">
      <c r="A3" s="7"/>
      <c r="B3" s="31"/>
      <c r="C3" s="31"/>
      <c r="D3" s="31"/>
      <c r="E3" s="31"/>
      <c r="F3" s="31"/>
      <c r="G3" s="4" t="s">
        <v>334</v>
      </c>
      <c r="H3" s="4" t="s">
        <v>68</v>
      </c>
      <c r="I3" s="4" t="s">
        <v>297</v>
      </c>
      <c r="J3" s="4" t="s">
        <v>334</v>
      </c>
      <c r="K3" s="4" t="s">
        <v>68</v>
      </c>
      <c r="L3" s="4" t="s">
        <v>297</v>
      </c>
      <c r="M3" s="4" t="s">
        <v>334</v>
      </c>
      <c r="N3" s="4" t="s">
        <v>68</v>
      </c>
      <c r="O3" s="4" t="s">
        <v>297</v>
      </c>
      <c r="P3" s="4" t="s">
        <v>334</v>
      </c>
      <c r="Q3" s="4" t="s">
        <v>68</v>
      </c>
      <c r="R3" s="4" t="s">
        <v>297</v>
      </c>
      <c r="S3" s="4" t="s">
        <v>334</v>
      </c>
      <c r="T3" s="4" t="s">
        <v>68</v>
      </c>
      <c r="U3" s="4" t="s">
        <v>297</v>
      </c>
      <c r="V3" s="42"/>
      <c r="W3" s="42"/>
    </row>
    <row r="4" ht="57" spans="1:23">
      <c r="A4" s="32" t="s">
        <v>335</v>
      </c>
      <c r="B4" s="32"/>
      <c r="C4" s="32" t="s">
        <v>308</v>
      </c>
      <c r="D4" s="33" t="s">
        <v>309</v>
      </c>
      <c r="E4" s="32" t="s">
        <v>310</v>
      </c>
      <c r="F4" s="32" t="s">
        <v>63</v>
      </c>
      <c r="G4" s="34" t="s">
        <v>336</v>
      </c>
      <c r="H4" s="34" t="s">
        <v>309</v>
      </c>
      <c r="I4" s="39"/>
      <c r="J4" s="34" t="s">
        <v>336</v>
      </c>
      <c r="K4" s="34" t="s">
        <v>309</v>
      </c>
      <c r="L4" s="41"/>
      <c r="M4" s="41" t="s">
        <v>337</v>
      </c>
      <c r="N4" s="39" t="s">
        <v>338</v>
      </c>
      <c r="O4" s="41" t="s">
        <v>339</v>
      </c>
      <c r="P4" s="41" t="s">
        <v>340</v>
      </c>
      <c r="Q4" s="39" t="s">
        <v>341</v>
      </c>
      <c r="R4" s="41" t="s">
        <v>342</v>
      </c>
      <c r="S4" s="39" t="s">
        <v>343</v>
      </c>
      <c r="T4" s="39" t="s">
        <v>344</v>
      </c>
      <c r="U4" s="39" t="s">
        <v>345</v>
      </c>
      <c r="V4" s="39" t="s">
        <v>95</v>
      </c>
      <c r="W4" s="10" t="s">
        <v>311</v>
      </c>
    </row>
    <row r="5" ht="16.5" spans="1:23">
      <c r="A5" s="35"/>
      <c r="B5" s="35"/>
      <c r="C5" s="35"/>
      <c r="D5" s="36"/>
      <c r="E5" s="35"/>
      <c r="F5" s="35"/>
      <c r="G5" s="29" t="s">
        <v>346</v>
      </c>
      <c r="H5" s="30"/>
      <c r="I5" s="40"/>
      <c r="J5" s="29" t="s">
        <v>347</v>
      </c>
      <c r="K5" s="30"/>
      <c r="L5" s="40"/>
      <c r="M5" s="29" t="s">
        <v>348</v>
      </c>
      <c r="N5" s="30"/>
      <c r="O5" s="40"/>
      <c r="P5" s="29" t="s">
        <v>349</v>
      </c>
      <c r="Q5" s="30"/>
      <c r="R5" s="40"/>
      <c r="S5" s="30" t="s">
        <v>350</v>
      </c>
      <c r="T5" s="30"/>
      <c r="U5" s="40"/>
      <c r="V5" s="10"/>
      <c r="W5" s="10"/>
    </row>
    <row r="6" ht="16.5" spans="1:23">
      <c r="A6" s="35"/>
      <c r="B6" s="35"/>
      <c r="C6" s="35"/>
      <c r="D6" s="36"/>
      <c r="E6" s="35"/>
      <c r="F6" s="35"/>
      <c r="G6" s="4" t="s">
        <v>334</v>
      </c>
      <c r="H6" s="4" t="s">
        <v>68</v>
      </c>
      <c r="I6" s="4" t="s">
        <v>297</v>
      </c>
      <c r="J6" s="4" t="s">
        <v>334</v>
      </c>
      <c r="K6" s="4" t="s">
        <v>68</v>
      </c>
      <c r="L6" s="4" t="s">
        <v>297</v>
      </c>
      <c r="M6" s="4" t="s">
        <v>334</v>
      </c>
      <c r="N6" s="4" t="s">
        <v>68</v>
      </c>
      <c r="O6" s="4" t="s">
        <v>297</v>
      </c>
      <c r="P6" s="4" t="s">
        <v>334</v>
      </c>
      <c r="Q6" s="4" t="s">
        <v>68</v>
      </c>
      <c r="R6" s="4" t="s">
        <v>297</v>
      </c>
      <c r="S6" s="4" t="s">
        <v>334</v>
      </c>
      <c r="T6" s="4" t="s">
        <v>68</v>
      </c>
      <c r="U6" s="4" t="s">
        <v>297</v>
      </c>
      <c r="V6" s="10"/>
      <c r="W6" s="10"/>
    </row>
    <row r="7" ht="57" customHeight="1" spans="1:23">
      <c r="A7" s="37"/>
      <c r="B7" s="37"/>
      <c r="C7" s="37"/>
      <c r="D7" s="38"/>
      <c r="E7" s="37"/>
      <c r="F7" s="37"/>
      <c r="G7" s="39" t="s">
        <v>351</v>
      </c>
      <c r="H7" s="39" t="s">
        <v>352</v>
      </c>
      <c r="I7" s="39" t="s">
        <v>345</v>
      </c>
      <c r="J7" s="39" t="s">
        <v>353</v>
      </c>
      <c r="K7" s="39" t="s">
        <v>354</v>
      </c>
      <c r="L7" s="39" t="s">
        <v>355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2" customFormat="1" ht="18.75" spans="1:23">
      <c r="A8" s="14" t="s">
        <v>356</v>
      </c>
      <c r="B8" s="15"/>
      <c r="C8" s="15"/>
      <c r="D8" s="15"/>
      <c r="E8" s="16"/>
      <c r="F8" s="17"/>
      <c r="G8" s="23"/>
      <c r="H8" s="28"/>
      <c r="I8" s="28"/>
      <c r="J8" s="14" t="s">
        <v>313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6"/>
      <c r="V8" s="15"/>
      <c r="W8" s="22"/>
    </row>
    <row r="9" ht="16.5" spans="1:23">
      <c r="A9" s="18" t="s">
        <v>357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8:E8"/>
    <mergeCell ref="F8:G8"/>
    <mergeCell ref="J8:U8"/>
    <mergeCell ref="A9:W9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zoomScale="125" zoomScaleNormal="125" workbookViewId="0">
      <selection activeCell="B10" sqref="B10"/>
    </sheetView>
  </sheetViews>
  <sheetFormatPr defaultColWidth="9" defaultRowHeight="14.25" outlineLevelRow="7"/>
  <cols>
    <col min="1" max="1" width="9.375" customWidth="1"/>
    <col min="2" max="2" width="12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359</v>
      </c>
      <c r="B2" s="25" t="s">
        <v>293</v>
      </c>
      <c r="C2" s="25" t="s">
        <v>294</v>
      </c>
      <c r="D2" s="25" t="s">
        <v>295</v>
      </c>
      <c r="E2" s="25" t="s">
        <v>296</v>
      </c>
      <c r="F2" s="25" t="s">
        <v>297</v>
      </c>
      <c r="G2" s="24" t="s">
        <v>360</v>
      </c>
      <c r="H2" s="24" t="s">
        <v>361</v>
      </c>
      <c r="I2" s="24" t="s">
        <v>362</v>
      </c>
      <c r="J2" s="24" t="s">
        <v>361</v>
      </c>
      <c r="K2" s="24" t="s">
        <v>363</v>
      </c>
      <c r="L2" s="24" t="s">
        <v>361</v>
      </c>
      <c r="M2" s="25" t="s">
        <v>333</v>
      </c>
      <c r="N2" s="25" t="s">
        <v>306</v>
      </c>
    </row>
    <row r="3" spans="1:14">
      <c r="A3" s="26">
        <v>44928</v>
      </c>
      <c r="B3" s="10" t="s">
        <v>308</v>
      </c>
      <c r="C3" s="10"/>
      <c r="D3" s="10" t="s">
        <v>310</v>
      </c>
      <c r="E3" s="10" t="s">
        <v>63</v>
      </c>
      <c r="F3" s="10"/>
      <c r="G3" s="27">
        <v>0.416666666666667</v>
      </c>
      <c r="H3" s="10" t="s">
        <v>364</v>
      </c>
      <c r="I3" s="27"/>
      <c r="J3" s="10"/>
      <c r="K3" s="10"/>
      <c r="L3" s="10"/>
      <c r="M3" s="10">
        <v>5500</v>
      </c>
      <c r="N3" s="10" t="s">
        <v>311</v>
      </c>
    </row>
    <row r="4" spans="1:1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="2" customFormat="1" ht="18.75" spans="1:14">
      <c r="A7" s="14" t="s">
        <v>365</v>
      </c>
      <c r="B7" s="15"/>
      <c r="C7" s="15"/>
      <c r="D7" s="16"/>
      <c r="E7" s="17"/>
      <c r="F7" s="28"/>
      <c r="G7" s="23"/>
      <c r="H7" s="28"/>
      <c r="I7" s="14" t="s">
        <v>313</v>
      </c>
      <c r="J7" s="15"/>
      <c r="K7" s="15"/>
      <c r="L7" s="15"/>
      <c r="M7" s="15"/>
      <c r="N7" s="22"/>
    </row>
    <row r="8" ht="16.5" spans="1:14">
      <c r="A8" s="18" t="s">
        <v>366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N3 N4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F9" sqref="F9:G9"/>
    </sheetView>
  </sheetViews>
  <sheetFormatPr defaultColWidth="9" defaultRowHeight="14.25"/>
  <cols>
    <col min="1" max="1" width="14.1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327</v>
      </c>
      <c r="B2" s="5" t="s">
        <v>297</v>
      </c>
      <c r="C2" s="5" t="s">
        <v>293</v>
      </c>
      <c r="D2" s="5" t="s">
        <v>294</v>
      </c>
      <c r="E2" s="5" t="s">
        <v>295</v>
      </c>
      <c r="F2" s="5" t="s">
        <v>296</v>
      </c>
      <c r="G2" s="4" t="s">
        <v>368</v>
      </c>
      <c r="H2" s="4" t="s">
        <v>369</v>
      </c>
      <c r="I2" s="4" t="s">
        <v>370</v>
      </c>
      <c r="J2" s="4" t="s">
        <v>371</v>
      </c>
      <c r="K2" s="5" t="s">
        <v>333</v>
      </c>
      <c r="L2" s="5" t="s">
        <v>306</v>
      </c>
    </row>
    <row r="3" ht="42.75" spans="1:12">
      <c r="A3" s="9" t="s">
        <v>372</v>
      </c>
      <c r="B3" s="9"/>
      <c r="C3" s="10" t="s">
        <v>308</v>
      </c>
      <c r="D3" s="11"/>
      <c r="E3" s="11" t="s">
        <v>310</v>
      </c>
      <c r="F3" s="11" t="s">
        <v>63</v>
      </c>
      <c r="G3" s="11" t="s">
        <v>373</v>
      </c>
      <c r="H3" s="10" t="s">
        <v>374</v>
      </c>
      <c r="I3" s="10"/>
      <c r="J3" s="10"/>
      <c r="K3" s="10"/>
      <c r="L3" s="10" t="s">
        <v>311</v>
      </c>
    </row>
    <row r="4" spans="1:12">
      <c r="A4" s="9"/>
      <c r="B4" s="9"/>
      <c r="C4" s="10"/>
      <c r="D4" s="11"/>
      <c r="E4" s="11"/>
      <c r="F4" s="11"/>
      <c r="G4" s="11"/>
      <c r="H4" s="10"/>
      <c r="I4" s="10"/>
      <c r="J4" s="10"/>
      <c r="K4" s="10"/>
      <c r="L4" s="10"/>
    </row>
    <row r="5" spans="1:12">
      <c r="A5" s="9"/>
      <c r="B5" s="9"/>
      <c r="C5" s="10"/>
      <c r="D5" s="11"/>
      <c r="E5" s="11"/>
      <c r="F5" s="11"/>
      <c r="G5" s="11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356</v>
      </c>
      <c r="B9" s="15"/>
      <c r="C9" s="15"/>
      <c r="D9" s="15"/>
      <c r="E9" s="16"/>
      <c r="F9" s="17"/>
      <c r="G9" s="23"/>
      <c r="H9" s="14" t="s">
        <v>313</v>
      </c>
      <c r="I9" s="15"/>
      <c r="J9" s="15"/>
      <c r="K9" s="15"/>
      <c r="L9" s="22"/>
    </row>
    <row r="10" ht="16.5" spans="1:12">
      <c r="A10" s="18" t="s">
        <v>375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13" sqref="D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292</v>
      </c>
      <c r="B2" s="5" t="s">
        <v>297</v>
      </c>
      <c r="C2" s="5" t="s">
        <v>334</v>
      </c>
      <c r="D2" s="5" t="s">
        <v>295</v>
      </c>
      <c r="E2" s="5" t="s">
        <v>296</v>
      </c>
      <c r="F2" s="4" t="s">
        <v>377</v>
      </c>
      <c r="G2" s="4" t="s">
        <v>317</v>
      </c>
      <c r="H2" s="6" t="s">
        <v>318</v>
      </c>
      <c r="I2" s="20" t="s">
        <v>320</v>
      </c>
    </row>
    <row r="3" s="1" customFormat="1" ht="16.5" spans="1:9">
      <c r="A3" s="4"/>
      <c r="B3" s="7"/>
      <c r="C3" s="7"/>
      <c r="D3" s="7"/>
      <c r="E3" s="7"/>
      <c r="F3" s="4" t="s">
        <v>378</v>
      </c>
      <c r="G3" s="4" t="s">
        <v>321</v>
      </c>
      <c r="H3" s="8"/>
      <c r="I3" s="21"/>
    </row>
    <row r="4" spans="1:9">
      <c r="A4" s="9">
        <v>1</v>
      </c>
      <c r="B4" s="9" t="s">
        <v>379</v>
      </c>
      <c r="C4" s="10" t="s">
        <v>380</v>
      </c>
      <c r="D4" s="10" t="s">
        <v>381</v>
      </c>
      <c r="E4" s="11" t="s">
        <v>382</v>
      </c>
      <c r="F4" s="12">
        <v>0.03</v>
      </c>
      <c r="G4" s="13">
        <v>0.01</v>
      </c>
      <c r="H4" s="12">
        <v>0.04</v>
      </c>
      <c r="I4" s="10" t="s">
        <v>311</v>
      </c>
    </row>
    <row r="5" spans="1:9">
      <c r="A5" s="9">
        <v>2</v>
      </c>
      <c r="B5" s="9" t="s">
        <v>379</v>
      </c>
      <c r="C5" s="10" t="s">
        <v>380</v>
      </c>
      <c r="D5" s="10" t="s">
        <v>383</v>
      </c>
      <c r="E5" s="11" t="s">
        <v>382</v>
      </c>
      <c r="F5" s="12">
        <v>0.02</v>
      </c>
      <c r="G5" s="13">
        <v>0.01</v>
      </c>
      <c r="H5" s="12">
        <v>0.03</v>
      </c>
      <c r="I5" s="10" t="s">
        <v>311</v>
      </c>
    </row>
    <row r="6" spans="1:9">
      <c r="A6" s="9">
        <v>3</v>
      </c>
      <c r="B6" s="9" t="s">
        <v>384</v>
      </c>
      <c r="C6" s="10" t="s">
        <v>385</v>
      </c>
      <c r="D6" s="10" t="s">
        <v>381</v>
      </c>
      <c r="E6" s="11" t="s">
        <v>382</v>
      </c>
      <c r="F6" s="12">
        <v>0.02</v>
      </c>
      <c r="G6" s="13">
        <v>0.01</v>
      </c>
      <c r="H6" s="12">
        <v>0.03</v>
      </c>
      <c r="I6" s="10" t="s">
        <v>311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4" t="s">
        <v>386</v>
      </c>
      <c r="B11" s="15"/>
      <c r="C11" s="15"/>
      <c r="D11" s="16"/>
      <c r="E11" s="17"/>
      <c r="F11" s="14" t="s">
        <v>313</v>
      </c>
      <c r="G11" s="15"/>
      <c r="H11" s="16"/>
      <c r="I11" s="22"/>
    </row>
    <row r="12" ht="16.5" spans="1:9">
      <c r="A12" s="18" t="s">
        <v>387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F8" sqref="F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8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8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8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8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8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8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4" sqref="A4:C8"/>
    </sheetView>
  </sheetViews>
  <sheetFormatPr defaultColWidth="10.3333333333333" defaultRowHeight="16.5" customHeight="1"/>
  <cols>
    <col min="1" max="1" width="11.1166666666667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21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" spans="1:11">
      <c r="A2" s="185" t="s">
        <v>53</v>
      </c>
      <c r="B2" s="186" t="s">
        <v>54</v>
      </c>
      <c r="C2" s="186"/>
      <c r="D2" s="187" t="s">
        <v>55</v>
      </c>
      <c r="E2" s="187"/>
      <c r="F2" s="186" t="s">
        <v>56</v>
      </c>
      <c r="G2" s="186"/>
      <c r="H2" s="188" t="s">
        <v>57</v>
      </c>
      <c r="I2" s="263" t="s">
        <v>58</v>
      </c>
      <c r="J2" s="263"/>
      <c r="K2" s="264"/>
    </row>
    <row r="3" ht="14.25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spans="1:11">
      <c r="A4" s="195" t="s">
        <v>62</v>
      </c>
      <c r="B4" s="196" t="s">
        <v>63</v>
      </c>
      <c r="C4" s="197"/>
      <c r="D4" s="195" t="s">
        <v>64</v>
      </c>
      <c r="E4" s="198"/>
      <c r="F4" s="199">
        <v>44941</v>
      </c>
      <c r="G4" s="200"/>
      <c r="H4" s="195" t="s">
        <v>65</v>
      </c>
      <c r="I4" s="198"/>
      <c r="J4" s="196" t="s">
        <v>66</v>
      </c>
      <c r="K4" s="197" t="s">
        <v>67</v>
      </c>
    </row>
    <row r="5" spans="1:11">
      <c r="A5" s="201" t="s">
        <v>68</v>
      </c>
      <c r="B5" s="196" t="s">
        <v>69</v>
      </c>
      <c r="C5" s="197"/>
      <c r="D5" s="195" t="s">
        <v>70</v>
      </c>
      <c r="E5" s="198"/>
      <c r="F5" s="199">
        <v>44930</v>
      </c>
      <c r="G5" s="200"/>
      <c r="H5" s="195" t="s">
        <v>71</v>
      </c>
      <c r="I5" s="198"/>
      <c r="J5" s="196" t="s">
        <v>66</v>
      </c>
      <c r="K5" s="197" t="s">
        <v>67</v>
      </c>
    </row>
    <row r="6" spans="1:11">
      <c r="A6" s="195" t="s">
        <v>72</v>
      </c>
      <c r="B6" s="204">
        <v>1</v>
      </c>
      <c r="C6" s="205">
        <v>5</v>
      </c>
      <c r="D6" s="201" t="s">
        <v>73</v>
      </c>
      <c r="E6" s="225"/>
      <c r="F6" s="199">
        <v>44937</v>
      </c>
      <c r="G6" s="200"/>
      <c r="H6" s="195" t="s">
        <v>74</v>
      </c>
      <c r="I6" s="198"/>
      <c r="J6" s="196" t="s">
        <v>66</v>
      </c>
      <c r="K6" s="197" t="s">
        <v>67</v>
      </c>
    </row>
    <row r="7" spans="1:11">
      <c r="A7" s="195" t="s">
        <v>75</v>
      </c>
      <c r="B7" s="207">
        <v>150</v>
      </c>
      <c r="C7" s="208"/>
      <c r="D7" s="201" t="s">
        <v>76</v>
      </c>
      <c r="E7" s="224"/>
      <c r="F7" s="199">
        <v>44937</v>
      </c>
      <c r="G7" s="200"/>
      <c r="H7" s="195" t="s">
        <v>77</v>
      </c>
      <c r="I7" s="198"/>
      <c r="J7" s="196" t="s">
        <v>66</v>
      </c>
      <c r="K7" s="197" t="s">
        <v>67</v>
      </c>
    </row>
    <row r="8" ht="28" customHeight="1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44939</v>
      </c>
      <c r="G8" s="216"/>
      <c r="H8" s="213" t="s">
        <v>81</v>
      </c>
      <c r="I8" s="214"/>
      <c r="J8" s="234" t="s">
        <v>66</v>
      </c>
      <c r="K8" s="273" t="s">
        <v>67</v>
      </c>
    </row>
    <row r="9" ht="1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ht="14.2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34" t="s">
        <v>86</v>
      </c>
    </row>
    <row r="12" ht="14.25" spans="1:11">
      <c r="A12" s="201" t="s">
        <v>90</v>
      </c>
      <c r="B12" s="223" t="s">
        <v>85</v>
      </c>
      <c r="C12" s="196" t="s">
        <v>86</v>
      </c>
      <c r="D12" s="224"/>
      <c r="E12" s="225" t="s">
        <v>91</v>
      </c>
      <c r="F12" s="223" t="s">
        <v>85</v>
      </c>
      <c r="G12" s="196" t="s">
        <v>86</v>
      </c>
      <c r="H12" s="196" t="s">
        <v>88</v>
      </c>
      <c r="I12" s="225" t="s">
        <v>92</v>
      </c>
      <c r="J12" s="223" t="s">
        <v>85</v>
      </c>
      <c r="K12" s="197" t="s">
        <v>86</v>
      </c>
    </row>
    <row r="13" ht="14.25" spans="1:11">
      <c r="A13" s="201" t="s">
        <v>93</v>
      </c>
      <c r="B13" s="223" t="s">
        <v>85</v>
      </c>
      <c r="C13" s="196" t="s">
        <v>86</v>
      </c>
      <c r="D13" s="224"/>
      <c r="E13" s="225" t="s">
        <v>94</v>
      </c>
      <c r="F13" s="196" t="s">
        <v>95</v>
      </c>
      <c r="G13" s="196" t="s">
        <v>96</v>
      </c>
      <c r="H13" s="196" t="s">
        <v>88</v>
      </c>
      <c r="I13" s="225" t="s">
        <v>97</v>
      </c>
      <c r="J13" s="223" t="s">
        <v>85</v>
      </c>
      <c r="K13" s="197" t="s">
        <v>86</v>
      </c>
    </row>
    <row r="14" ht="15" spans="1:11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6"/>
    </row>
    <row r="15" ht="1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ht="14.25" spans="1:11">
      <c r="A16" s="298" t="s">
        <v>100</v>
      </c>
      <c r="B16" s="295" t="s">
        <v>95</v>
      </c>
      <c r="C16" s="295" t="s">
        <v>96</v>
      </c>
      <c r="D16" s="299"/>
      <c r="E16" s="300" t="s">
        <v>101</v>
      </c>
      <c r="F16" s="295" t="s">
        <v>95</v>
      </c>
      <c r="G16" s="295" t="s">
        <v>96</v>
      </c>
      <c r="H16" s="301"/>
      <c r="I16" s="300" t="s">
        <v>102</v>
      </c>
      <c r="J16" s="295" t="s">
        <v>95</v>
      </c>
      <c r="K16" s="334" t="s">
        <v>96</v>
      </c>
    </row>
    <row r="17" customHeight="1" spans="1:22">
      <c r="A17" s="206" t="s">
        <v>103</v>
      </c>
      <c r="B17" s="196" t="s">
        <v>95</v>
      </c>
      <c r="C17" s="196" t="s">
        <v>96</v>
      </c>
      <c r="D17" s="202"/>
      <c r="E17" s="240" t="s">
        <v>104</v>
      </c>
      <c r="F17" s="196" t="s">
        <v>95</v>
      </c>
      <c r="G17" s="196" t="s">
        <v>96</v>
      </c>
      <c r="H17" s="302"/>
      <c r="I17" s="240" t="s">
        <v>105</v>
      </c>
      <c r="J17" s="196" t="s">
        <v>95</v>
      </c>
      <c r="K17" s="197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7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customHeight="1" spans="1:11">
      <c r="A20" s="305" t="s">
        <v>108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ht="21.75" customHeight="1" spans="1:11">
      <c r="A21" s="307" t="s">
        <v>109</v>
      </c>
      <c r="B21" s="240" t="s">
        <v>110</v>
      </c>
      <c r="C21" s="240" t="s">
        <v>111</v>
      </c>
      <c r="D21" s="240" t="s">
        <v>112</v>
      </c>
      <c r="E21" s="240" t="s">
        <v>113</v>
      </c>
      <c r="F21" s="240" t="s">
        <v>114</v>
      </c>
      <c r="G21" s="240"/>
      <c r="H21" s="240"/>
      <c r="I21" s="240"/>
      <c r="J21" s="240"/>
      <c r="K21" s="276" t="s">
        <v>115</v>
      </c>
    </row>
    <row r="22" customHeight="1" spans="1:11">
      <c r="A22" s="209" t="s">
        <v>116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/>
      <c r="H22" s="308"/>
      <c r="I22" s="308"/>
      <c r="J22" s="308"/>
      <c r="K22" s="338"/>
    </row>
    <row r="23" customHeight="1" spans="1:11">
      <c r="A23" s="209"/>
      <c r="B23" s="308"/>
      <c r="C23" s="308"/>
      <c r="D23" s="308"/>
      <c r="E23" s="308"/>
      <c r="F23" s="308"/>
      <c r="G23" s="308"/>
      <c r="H23" s="308"/>
      <c r="I23" s="308"/>
      <c r="J23" s="308"/>
      <c r="K23" s="339"/>
    </row>
    <row r="24" customHeight="1" spans="1:11">
      <c r="A24" s="209"/>
      <c r="B24" s="308"/>
      <c r="C24" s="308"/>
      <c r="D24" s="308"/>
      <c r="E24" s="308"/>
      <c r="F24" s="308"/>
      <c r="G24" s="308"/>
      <c r="H24" s="308"/>
      <c r="I24" s="308"/>
      <c r="J24" s="308"/>
      <c r="K24" s="339"/>
    </row>
    <row r="25" customHeight="1" spans="1:11">
      <c r="A25" s="209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209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209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209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117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 t="s">
        <v>118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119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4.25" spans="1:11">
      <c r="A33" s="315" t="s">
        <v>120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" spans="1:11">
      <c r="A34" s="113" t="s">
        <v>121</v>
      </c>
      <c r="B34" s="115"/>
      <c r="C34" s="196" t="s">
        <v>66</v>
      </c>
      <c r="D34" s="196" t="s">
        <v>67</v>
      </c>
      <c r="E34" s="317" t="s">
        <v>122</v>
      </c>
      <c r="F34" s="318"/>
      <c r="G34" s="318"/>
      <c r="H34" s="318"/>
      <c r="I34" s="318"/>
      <c r="J34" s="318"/>
      <c r="K34" s="345"/>
    </row>
    <row r="35" ht="15" spans="1:11">
      <c r="A35" s="319" t="s">
        <v>123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 t="s">
        <v>124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4.25" spans="1:11">
      <c r="A37" s="247" t="s">
        <v>125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4.25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4.2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4.2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4.2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4.2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5" spans="1:11">
      <c r="A43" s="242" t="s">
        <v>126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ht="15" spans="1:11">
      <c r="A44" s="291" t="s">
        <v>127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ht="14.25" spans="1:11">
      <c r="A45" s="298" t="s">
        <v>128</v>
      </c>
      <c r="B45" s="295" t="s">
        <v>95</v>
      </c>
      <c r="C45" s="295" t="s">
        <v>96</v>
      </c>
      <c r="D45" s="295" t="s">
        <v>88</v>
      </c>
      <c r="E45" s="300" t="s">
        <v>129</v>
      </c>
      <c r="F45" s="295" t="s">
        <v>95</v>
      </c>
      <c r="G45" s="295" t="s">
        <v>96</v>
      </c>
      <c r="H45" s="295" t="s">
        <v>88</v>
      </c>
      <c r="I45" s="300" t="s">
        <v>130</v>
      </c>
      <c r="J45" s="295" t="s">
        <v>95</v>
      </c>
      <c r="K45" s="334" t="s">
        <v>96</v>
      </c>
    </row>
    <row r="46" ht="14.25" spans="1:11">
      <c r="A46" s="206" t="s">
        <v>87</v>
      </c>
      <c r="B46" s="196" t="s">
        <v>95</v>
      </c>
      <c r="C46" s="196" t="s">
        <v>96</v>
      </c>
      <c r="D46" s="196" t="s">
        <v>88</v>
      </c>
      <c r="E46" s="240" t="s">
        <v>94</v>
      </c>
      <c r="F46" s="196" t="s">
        <v>95</v>
      </c>
      <c r="G46" s="196" t="s">
        <v>96</v>
      </c>
      <c r="H46" s="196" t="s">
        <v>88</v>
      </c>
      <c r="I46" s="240" t="s">
        <v>105</v>
      </c>
      <c r="J46" s="196" t="s">
        <v>95</v>
      </c>
      <c r="K46" s="197" t="s">
        <v>96</v>
      </c>
    </row>
    <row r="47" ht="15" spans="1:11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6"/>
    </row>
    <row r="48" ht="15" spans="1:11">
      <c r="A48" s="319" t="s">
        <v>131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" spans="1:11">
      <c r="A50" s="322" t="s">
        <v>132</v>
      </c>
      <c r="B50" s="323" t="s">
        <v>133</v>
      </c>
      <c r="C50" s="323"/>
      <c r="D50" s="324" t="s">
        <v>134</v>
      </c>
      <c r="E50" s="325" t="s">
        <v>135</v>
      </c>
      <c r="F50" s="326" t="s">
        <v>136</v>
      </c>
      <c r="G50" s="327">
        <v>44933</v>
      </c>
      <c r="H50" s="328" t="s">
        <v>137</v>
      </c>
      <c r="I50" s="347"/>
      <c r="J50" s="348" t="s">
        <v>138</v>
      </c>
      <c r="K50" s="349"/>
    </row>
    <row r="51" ht="15" spans="1:11">
      <c r="A51" s="319" t="s">
        <v>139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5" spans="1:11">
      <c r="A53" s="322" t="s">
        <v>132</v>
      </c>
      <c r="B53" s="323" t="s">
        <v>133</v>
      </c>
      <c r="C53" s="323"/>
      <c r="D53" s="324" t="s">
        <v>134</v>
      </c>
      <c r="E53" s="331"/>
      <c r="F53" s="326" t="s">
        <v>140</v>
      </c>
      <c r="G53" s="327"/>
      <c r="H53" s="328" t="s">
        <v>137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128905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128905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A2" sqref="A2:G2"/>
    </sheetView>
  </sheetViews>
  <sheetFormatPr defaultColWidth="9" defaultRowHeight="26" customHeight="1"/>
  <cols>
    <col min="1" max="1" width="17.1666666666667" style="52" customWidth="1"/>
    <col min="2" max="2" width="7.8" style="52" customWidth="1"/>
    <col min="3" max="7" width="9.33333333333333" style="52" customWidth="1"/>
    <col min="8" max="8" width="1.33333333333333" style="52" customWidth="1"/>
    <col min="9" max="9" width="16.1" style="52" customWidth="1"/>
    <col min="10" max="10" width="10.6916666666667" style="52" customWidth="1"/>
    <col min="11" max="11" width="13.625" style="52" customWidth="1"/>
    <col min="12" max="12" width="8.375" style="52" customWidth="1"/>
    <col min="13" max="13" width="14.625" style="52" customWidth="1"/>
    <col min="14" max="14" width="9.375" style="52" customWidth="1"/>
    <col min="15" max="16384" width="9" style="52"/>
  </cols>
  <sheetData>
    <row r="1" ht="30" customHeight="1" spans="1:14">
      <c r="A1" s="54" t="s">
        <v>141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5" customHeight="1" spans="1:14">
      <c r="A2" s="56" t="s">
        <v>62</v>
      </c>
      <c r="B2" s="57" t="s">
        <v>63</v>
      </c>
      <c r="C2" s="58"/>
      <c r="D2" s="59" t="s">
        <v>142</v>
      </c>
      <c r="E2" s="60" t="s">
        <v>69</v>
      </c>
      <c r="F2" s="60"/>
      <c r="G2" s="60"/>
      <c r="H2" s="61"/>
      <c r="I2" s="82" t="s">
        <v>57</v>
      </c>
      <c r="J2" s="83" t="s">
        <v>58</v>
      </c>
      <c r="K2" s="84"/>
      <c r="L2" s="84"/>
      <c r="M2" s="84"/>
      <c r="N2" s="85"/>
    </row>
    <row r="3" s="53" customFormat="1" ht="23" customHeight="1" spans="1:14">
      <c r="A3" s="62" t="s">
        <v>143</v>
      </c>
      <c r="B3" s="63" t="s">
        <v>144</v>
      </c>
      <c r="C3" s="64"/>
      <c r="D3" s="64"/>
      <c r="E3" s="64"/>
      <c r="F3" s="64"/>
      <c r="G3" s="64"/>
      <c r="H3" s="56"/>
      <c r="I3" s="63" t="s">
        <v>145</v>
      </c>
      <c r="J3" s="64"/>
      <c r="K3" s="64"/>
      <c r="L3" s="64"/>
      <c r="M3" s="64"/>
      <c r="N3" s="64"/>
    </row>
    <row r="4" s="53" customFormat="1" ht="23" customHeight="1" spans="1:14">
      <c r="A4" s="64"/>
      <c r="B4" s="65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146</v>
      </c>
      <c r="H4" s="56"/>
      <c r="I4" s="65" t="s">
        <v>110</v>
      </c>
      <c r="J4" s="66" t="s">
        <v>111</v>
      </c>
      <c r="K4" s="66" t="s">
        <v>112</v>
      </c>
      <c r="L4" s="66" t="s">
        <v>113</v>
      </c>
      <c r="M4" s="66" t="s">
        <v>114</v>
      </c>
      <c r="N4" s="66" t="s">
        <v>146</v>
      </c>
    </row>
    <row r="5" s="53" customFormat="1" ht="23" customHeight="1" spans="1:14">
      <c r="A5" s="62"/>
      <c r="B5" s="67" t="s">
        <v>147</v>
      </c>
      <c r="C5" s="56" t="s">
        <v>148</v>
      </c>
      <c r="D5" s="56" t="s">
        <v>149</v>
      </c>
      <c r="E5" s="56" t="s">
        <v>150</v>
      </c>
      <c r="F5" s="56" t="s">
        <v>151</v>
      </c>
      <c r="G5" s="56" t="s">
        <v>152</v>
      </c>
      <c r="H5" s="56"/>
      <c r="I5" s="67" t="s">
        <v>147</v>
      </c>
      <c r="J5" s="56" t="s">
        <v>148</v>
      </c>
      <c r="K5" s="56" t="s">
        <v>149</v>
      </c>
      <c r="L5" s="56"/>
      <c r="M5" s="56"/>
      <c r="N5" s="56"/>
    </row>
    <row r="6" s="53" customFormat="1" ht="21" customHeight="1" spans="1:14">
      <c r="A6" s="68" t="s">
        <v>153</v>
      </c>
      <c r="B6" s="69">
        <f>C6-2</f>
        <v>65</v>
      </c>
      <c r="C6" s="70">
        <v>67</v>
      </c>
      <c r="D6" s="69">
        <f>C6+2</f>
        <v>69</v>
      </c>
      <c r="E6" s="69">
        <f>D6+2</f>
        <v>71</v>
      </c>
      <c r="F6" s="69">
        <f>E6+1</f>
        <v>72</v>
      </c>
      <c r="G6" s="69">
        <f>F6+1</f>
        <v>73</v>
      </c>
      <c r="H6" s="56"/>
      <c r="I6" s="56" t="s">
        <v>154</v>
      </c>
      <c r="J6" s="56" t="s">
        <v>155</v>
      </c>
      <c r="K6" s="179"/>
      <c r="L6" s="56"/>
      <c r="M6" s="56"/>
      <c r="N6" s="56"/>
    </row>
    <row r="7" s="53" customFormat="1" ht="21" customHeight="1" spans="1:14">
      <c r="A7" s="68" t="s">
        <v>156</v>
      </c>
      <c r="B7" s="69">
        <f>C7-2</f>
        <v>65.5</v>
      </c>
      <c r="C7" s="70">
        <v>67.5</v>
      </c>
      <c r="D7" s="69">
        <f>C7+2</f>
        <v>69.5</v>
      </c>
      <c r="E7" s="69">
        <f>D7+2</f>
        <v>71.5</v>
      </c>
      <c r="F7" s="69">
        <f>E7+1</f>
        <v>72.5</v>
      </c>
      <c r="G7" s="69">
        <f>F7+1</f>
        <v>73.5</v>
      </c>
      <c r="H7" s="56"/>
      <c r="I7" s="56" t="s">
        <v>157</v>
      </c>
      <c r="J7" s="56" t="s">
        <v>155</v>
      </c>
      <c r="K7" s="179"/>
      <c r="L7" s="56"/>
      <c r="M7" s="56"/>
      <c r="N7" s="56"/>
    </row>
    <row r="8" s="53" customFormat="1" ht="21" customHeight="1" spans="1:14">
      <c r="A8" s="68" t="s">
        <v>158</v>
      </c>
      <c r="B8" s="69">
        <f t="shared" ref="B8:B10" si="0">C8-4</f>
        <v>100</v>
      </c>
      <c r="C8" s="70">
        <v>104</v>
      </c>
      <c r="D8" s="69">
        <f t="shared" ref="D8:D10" si="1">C8+4</f>
        <v>108</v>
      </c>
      <c r="E8" s="69">
        <f>D8+4</f>
        <v>112</v>
      </c>
      <c r="F8" s="69">
        <f t="shared" ref="F8:F10" si="2">E8+6</f>
        <v>118</v>
      </c>
      <c r="G8" s="69">
        <f>F8+6</f>
        <v>124</v>
      </c>
      <c r="H8" s="56"/>
      <c r="I8" s="56" t="s">
        <v>155</v>
      </c>
      <c r="J8" s="56" t="s">
        <v>155</v>
      </c>
      <c r="K8" s="179"/>
      <c r="L8" s="56"/>
      <c r="M8" s="56"/>
      <c r="N8" s="56"/>
    </row>
    <row r="9" s="53" customFormat="1" ht="21" customHeight="1" spans="1:14">
      <c r="A9" s="68" t="s">
        <v>159</v>
      </c>
      <c r="B9" s="69">
        <f t="shared" si="0"/>
        <v>92</v>
      </c>
      <c r="C9" s="70">
        <v>96</v>
      </c>
      <c r="D9" s="69">
        <f t="shared" si="1"/>
        <v>100</v>
      </c>
      <c r="E9" s="69">
        <f>D9+5</f>
        <v>105</v>
      </c>
      <c r="F9" s="69">
        <f t="shared" si="2"/>
        <v>111</v>
      </c>
      <c r="G9" s="69">
        <f>F9+7</f>
        <v>118</v>
      </c>
      <c r="H9" s="56"/>
      <c r="I9" s="56" t="s">
        <v>155</v>
      </c>
      <c r="J9" s="56" t="s">
        <v>155</v>
      </c>
      <c r="K9" s="179"/>
      <c r="L9" s="56"/>
      <c r="M9" s="56"/>
      <c r="N9" s="56"/>
    </row>
    <row r="10" s="53" customFormat="1" ht="21" customHeight="1" spans="1:14">
      <c r="A10" s="68" t="s">
        <v>160</v>
      </c>
      <c r="B10" s="69">
        <f t="shared" si="0"/>
        <v>104</v>
      </c>
      <c r="C10" s="70">
        <v>108</v>
      </c>
      <c r="D10" s="69">
        <f t="shared" si="1"/>
        <v>112</v>
      </c>
      <c r="E10" s="69">
        <f>D10+5</f>
        <v>117</v>
      </c>
      <c r="F10" s="69">
        <f t="shared" si="2"/>
        <v>123</v>
      </c>
      <c r="G10" s="69">
        <f>F10+7</f>
        <v>130</v>
      </c>
      <c r="H10" s="56"/>
      <c r="I10" s="56" t="s">
        <v>155</v>
      </c>
      <c r="J10" s="56" t="s">
        <v>155</v>
      </c>
      <c r="K10" s="179"/>
      <c r="L10" s="56"/>
      <c r="M10" s="56"/>
      <c r="N10" s="56"/>
    </row>
    <row r="11" s="53" customFormat="1" ht="21" customHeight="1" spans="1:14">
      <c r="A11" s="68" t="s">
        <v>161</v>
      </c>
      <c r="B11" s="69">
        <f>C11-1</f>
        <v>39</v>
      </c>
      <c r="C11" s="70">
        <v>40</v>
      </c>
      <c r="D11" s="69">
        <f>C11+1</f>
        <v>41</v>
      </c>
      <c r="E11" s="69">
        <f>D11+1</f>
        <v>42</v>
      </c>
      <c r="F11" s="69">
        <f>E11+1.2</f>
        <v>43.2</v>
      </c>
      <c r="G11" s="69">
        <f>F11+1.2</f>
        <v>44.4</v>
      </c>
      <c r="H11" s="56"/>
      <c r="I11" s="56" t="s">
        <v>162</v>
      </c>
      <c r="J11" s="56" t="s">
        <v>163</v>
      </c>
      <c r="K11" s="179"/>
      <c r="L11" s="56"/>
      <c r="M11" s="56"/>
      <c r="N11" s="56"/>
    </row>
    <row r="12" s="53" customFormat="1" ht="21" customHeight="1" spans="1:14">
      <c r="A12" s="68" t="s">
        <v>164</v>
      </c>
      <c r="B12" s="69">
        <f>C12-1</f>
        <v>61</v>
      </c>
      <c r="C12" s="70">
        <v>62</v>
      </c>
      <c r="D12" s="69">
        <f>C12+1</f>
        <v>63</v>
      </c>
      <c r="E12" s="69">
        <f>D12+1</f>
        <v>64</v>
      </c>
      <c r="F12" s="69">
        <f>E12+0.5</f>
        <v>64.5</v>
      </c>
      <c r="G12" s="69">
        <f>F12+0.5</f>
        <v>65</v>
      </c>
      <c r="H12" s="56"/>
      <c r="I12" s="56" t="s">
        <v>155</v>
      </c>
      <c r="J12" s="56" t="s">
        <v>165</v>
      </c>
      <c r="K12" s="179"/>
      <c r="L12" s="56"/>
      <c r="M12" s="56"/>
      <c r="N12" s="56"/>
    </row>
    <row r="13" s="53" customFormat="1" ht="21" customHeight="1" spans="1:14">
      <c r="A13" s="68" t="s">
        <v>166</v>
      </c>
      <c r="B13" s="69">
        <f>C13-0.8</f>
        <v>19.7</v>
      </c>
      <c r="C13" s="70">
        <v>20.5</v>
      </c>
      <c r="D13" s="69">
        <f>C13+0.8</f>
        <v>21.3</v>
      </c>
      <c r="E13" s="69">
        <f>D13+0.8</f>
        <v>22.1</v>
      </c>
      <c r="F13" s="69">
        <f>E13+1.3</f>
        <v>23.4</v>
      </c>
      <c r="G13" s="69">
        <f>F13+1.3</f>
        <v>24.7</v>
      </c>
      <c r="H13" s="56"/>
      <c r="I13" s="56" t="s">
        <v>167</v>
      </c>
      <c r="J13" s="56" t="s">
        <v>167</v>
      </c>
      <c r="K13" s="179"/>
      <c r="L13" s="56"/>
      <c r="M13" s="56"/>
      <c r="N13" s="56"/>
    </row>
    <row r="14" s="53" customFormat="1" ht="21" customHeight="1" spans="1:14">
      <c r="A14" s="68" t="s">
        <v>168</v>
      </c>
      <c r="B14" s="69">
        <f>C14-0.7</f>
        <v>16.8</v>
      </c>
      <c r="C14" s="70">
        <v>17.5</v>
      </c>
      <c r="D14" s="69">
        <f>C14+0.7</f>
        <v>18.2</v>
      </c>
      <c r="E14" s="69">
        <f>D14+0.7</f>
        <v>18.9</v>
      </c>
      <c r="F14" s="69">
        <f>E14+1</f>
        <v>19.9</v>
      </c>
      <c r="G14" s="69">
        <f>F14+1</f>
        <v>20.9</v>
      </c>
      <c r="H14" s="56"/>
      <c r="I14" s="56" t="s">
        <v>169</v>
      </c>
      <c r="J14" s="56" t="s">
        <v>155</v>
      </c>
      <c r="K14" s="179"/>
      <c r="L14" s="56"/>
      <c r="M14" s="56"/>
      <c r="N14" s="56"/>
    </row>
    <row r="15" s="53" customFormat="1" ht="21" customHeight="1" spans="1:14">
      <c r="A15" s="68" t="s">
        <v>170</v>
      </c>
      <c r="B15" s="69">
        <f t="shared" ref="B15:B19" si="3">C15-0.5</f>
        <v>12.5</v>
      </c>
      <c r="C15" s="70">
        <v>13</v>
      </c>
      <c r="D15" s="69">
        <f t="shared" ref="D15:D19" si="4">C15+0.5</f>
        <v>13.5</v>
      </c>
      <c r="E15" s="69">
        <f t="shared" ref="E15:E19" si="5">D15+0.5</f>
        <v>14</v>
      </c>
      <c r="F15" s="69">
        <f>E15+0.7</f>
        <v>14.7</v>
      </c>
      <c r="G15" s="69">
        <f>F15+0.7</f>
        <v>15.4</v>
      </c>
      <c r="H15" s="56"/>
      <c r="I15" s="56" t="s">
        <v>155</v>
      </c>
      <c r="J15" s="56" t="s">
        <v>155</v>
      </c>
      <c r="K15" s="179"/>
      <c r="L15" s="56"/>
      <c r="M15" s="56"/>
      <c r="N15" s="56"/>
    </row>
    <row r="16" s="53" customFormat="1" ht="21" customHeight="1" spans="1:14">
      <c r="A16" s="68" t="s">
        <v>171</v>
      </c>
      <c r="B16" s="69">
        <f>C16</f>
        <v>11</v>
      </c>
      <c r="C16" s="71">
        <v>11</v>
      </c>
      <c r="D16" s="69">
        <f t="shared" ref="D16:G16" si="6">C16</f>
        <v>11</v>
      </c>
      <c r="E16" s="69">
        <f t="shared" si="6"/>
        <v>11</v>
      </c>
      <c r="F16" s="69">
        <f t="shared" si="6"/>
        <v>11</v>
      </c>
      <c r="G16" s="69">
        <f t="shared" si="6"/>
        <v>11</v>
      </c>
      <c r="H16" s="56"/>
      <c r="I16" s="56" t="s">
        <v>155</v>
      </c>
      <c r="J16" s="56" t="s">
        <v>155</v>
      </c>
      <c r="K16" s="179"/>
      <c r="L16" s="56"/>
      <c r="M16" s="56"/>
      <c r="N16" s="56"/>
    </row>
    <row r="17" s="53" customFormat="1" ht="21" customHeight="1" spans="1:14">
      <c r="A17" s="68" t="s">
        <v>172</v>
      </c>
      <c r="B17" s="69">
        <f>C17-1</f>
        <v>49.5</v>
      </c>
      <c r="C17" s="71">
        <v>50.5</v>
      </c>
      <c r="D17" s="69">
        <f>C17+1</f>
        <v>51.5</v>
      </c>
      <c r="E17" s="69">
        <f>D17+1</f>
        <v>52.5</v>
      </c>
      <c r="F17" s="69">
        <f>E17+1.5</f>
        <v>54</v>
      </c>
      <c r="G17" s="69">
        <f>F17+1.5</f>
        <v>55.5</v>
      </c>
      <c r="H17" s="56"/>
      <c r="I17" s="56" t="s">
        <v>155</v>
      </c>
      <c r="J17" s="56" t="s">
        <v>155</v>
      </c>
      <c r="K17" s="179"/>
      <c r="L17" s="56"/>
      <c r="M17" s="56"/>
      <c r="N17" s="56"/>
    </row>
    <row r="18" s="53" customFormat="1" ht="21" customHeight="1" spans="1:14">
      <c r="A18" s="68" t="s">
        <v>173</v>
      </c>
      <c r="B18" s="69">
        <f t="shared" si="3"/>
        <v>35.5</v>
      </c>
      <c r="C18" s="71">
        <v>36</v>
      </c>
      <c r="D18" s="69">
        <f t="shared" si="4"/>
        <v>36.5</v>
      </c>
      <c r="E18" s="69">
        <f t="shared" si="5"/>
        <v>37</v>
      </c>
      <c r="F18" s="69">
        <f>E18+0.5</f>
        <v>37.5</v>
      </c>
      <c r="G18" s="69">
        <f t="shared" ref="G18:G20" si="7">F18</f>
        <v>37.5</v>
      </c>
      <c r="H18" s="56"/>
      <c r="I18" s="56" t="s">
        <v>167</v>
      </c>
      <c r="J18" s="56" t="s">
        <v>167</v>
      </c>
      <c r="K18" s="179"/>
      <c r="L18" s="56"/>
      <c r="M18" s="56"/>
      <c r="N18" s="56"/>
    </row>
    <row r="19" s="53" customFormat="1" ht="21" customHeight="1" spans="1:14">
      <c r="A19" s="68" t="s">
        <v>174</v>
      </c>
      <c r="B19" s="69">
        <f t="shared" si="3"/>
        <v>26.5</v>
      </c>
      <c r="C19" s="71">
        <v>27</v>
      </c>
      <c r="D19" s="69">
        <f t="shared" si="4"/>
        <v>27.5</v>
      </c>
      <c r="E19" s="69">
        <f t="shared" si="5"/>
        <v>28</v>
      </c>
      <c r="F19" s="69">
        <f>E19+0.75</f>
        <v>28.75</v>
      </c>
      <c r="G19" s="69">
        <f t="shared" si="7"/>
        <v>28.75</v>
      </c>
      <c r="H19" s="56"/>
      <c r="I19" s="56" t="s">
        <v>169</v>
      </c>
      <c r="J19" s="56" t="s">
        <v>155</v>
      </c>
      <c r="K19" s="179"/>
      <c r="L19" s="56"/>
      <c r="M19" s="56"/>
      <c r="N19" s="56"/>
    </row>
    <row r="20" s="53" customFormat="1" ht="21" customHeight="1" spans="1:14">
      <c r="A20" s="68" t="s">
        <v>175</v>
      </c>
      <c r="B20" s="69">
        <f>C20-1</f>
        <v>17</v>
      </c>
      <c r="C20" s="70">
        <v>18</v>
      </c>
      <c r="D20" s="69">
        <f>C20</f>
        <v>18</v>
      </c>
      <c r="E20" s="69">
        <f>D20+1.5</f>
        <v>19.5</v>
      </c>
      <c r="F20" s="69">
        <f>E20</f>
        <v>19.5</v>
      </c>
      <c r="G20" s="69">
        <f t="shared" si="7"/>
        <v>19.5</v>
      </c>
      <c r="H20" s="56"/>
      <c r="I20" s="56" t="s">
        <v>155</v>
      </c>
      <c r="J20" s="56" t="s">
        <v>155</v>
      </c>
      <c r="K20" s="179"/>
      <c r="L20" s="56"/>
      <c r="M20" s="56"/>
      <c r="N20" s="56"/>
    </row>
    <row r="21" s="53" customFormat="1" ht="21" customHeight="1" spans="1:14">
      <c r="A21" s="72"/>
      <c r="B21" s="73"/>
      <c r="C21" s="73"/>
      <c r="D21" s="73"/>
      <c r="E21" s="73"/>
      <c r="F21" s="73"/>
      <c r="G21" s="73"/>
      <c r="H21" s="56"/>
      <c r="I21" s="56"/>
      <c r="J21" s="56"/>
      <c r="K21" s="56"/>
      <c r="L21" s="56"/>
      <c r="M21" s="56"/>
      <c r="N21" s="56"/>
    </row>
    <row r="22" ht="29" customHeight="1" spans="1:14">
      <c r="A22" s="74"/>
      <c r="B22" s="75"/>
      <c r="C22" s="76"/>
      <c r="D22" s="76"/>
      <c r="E22" s="77"/>
      <c r="F22" s="77"/>
      <c r="G22" s="78"/>
      <c r="H22" s="79"/>
      <c r="I22" s="75"/>
      <c r="J22" s="76"/>
      <c r="K22" s="76"/>
      <c r="L22" s="77"/>
      <c r="M22" s="77"/>
      <c r="N22" s="78"/>
    </row>
    <row r="23" ht="15" spans="1:14">
      <c r="A23" s="80" t="s">
        <v>122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ht="14.25" spans="1:14">
      <c r="A24" s="52" t="s">
        <v>176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4">
      <c r="A25" s="81"/>
      <c r="B25" s="81"/>
      <c r="C25" s="81"/>
      <c r="D25" s="81"/>
      <c r="E25" s="81"/>
      <c r="F25" s="81"/>
      <c r="G25" s="81"/>
      <c r="H25" s="81"/>
      <c r="I25" s="80" t="s">
        <v>177</v>
      </c>
      <c r="J25" s="97"/>
      <c r="K25" s="80" t="s">
        <v>178</v>
      </c>
      <c r="L25" s="80"/>
      <c r="M25" s="80" t="s">
        <v>179</v>
      </c>
      <c r="N25" s="52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83" customWidth="1"/>
    <col min="2" max="16384" width="10" style="183"/>
  </cols>
  <sheetData>
    <row r="1" ht="22.5" customHeight="1" spans="1:11">
      <c r="A1" s="184" t="s">
        <v>180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186" t="s">
        <v>54</v>
      </c>
      <c r="C2" s="186"/>
      <c r="D2" s="187" t="s">
        <v>55</v>
      </c>
      <c r="E2" s="187"/>
      <c r="F2" s="186" t="s">
        <v>56</v>
      </c>
      <c r="G2" s="186"/>
      <c r="H2" s="188" t="s">
        <v>57</v>
      </c>
      <c r="I2" s="263" t="s">
        <v>58</v>
      </c>
      <c r="J2" s="263"/>
      <c r="K2" s="264"/>
    </row>
    <row r="3" customHeight="1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customHeight="1" spans="1:11">
      <c r="A4" s="195" t="s">
        <v>62</v>
      </c>
      <c r="B4" s="196" t="s">
        <v>63</v>
      </c>
      <c r="C4" s="197"/>
      <c r="D4" s="195" t="s">
        <v>64</v>
      </c>
      <c r="E4" s="198"/>
      <c r="F4" s="199">
        <v>44941</v>
      </c>
      <c r="G4" s="200"/>
      <c r="H4" s="195" t="s">
        <v>181</v>
      </c>
      <c r="I4" s="198"/>
      <c r="J4" s="196" t="s">
        <v>66</v>
      </c>
      <c r="K4" s="197" t="s">
        <v>67</v>
      </c>
    </row>
    <row r="5" customHeight="1" spans="1:11">
      <c r="A5" s="201" t="s">
        <v>68</v>
      </c>
      <c r="B5" s="196" t="s">
        <v>69</v>
      </c>
      <c r="C5" s="197"/>
      <c r="D5" s="195" t="s">
        <v>182</v>
      </c>
      <c r="E5" s="198"/>
      <c r="F5" s="202">
        <v>150</v>
      </c>
      <c r="G5" s="203"/>
      <c r="H5" s="195" t="s">
        <v>183</v>
      </c>
      <c r="I5" s="198"/>
      <c r="J5" s="196" t="s">
        <v>66</v>
      </c>
      <c r="K5" s="197" t="s">
        <v>67</v>
      </c>
    </row>
    <row r="6" customHeight="1" spans="1:11">
      <c r="A6" s="195" t="s">
        <v>72</v>
      </c>
      <c r="B6" s="204">
        <v>1</v>
      </c>
      <c r="C6" s="205">
        <v>5</v>
      </c>
      <c r="D6" s="195" t="s">
        <v>184</v>
      </c>
      <c r="E6" s="198"/>
      <c r="F6" s="202">
        <v>150</v>
      </c>
      <c r="G6" s="203"/>
      <c r="H6" s="206" t="s">
        <v>185</v>
      </c>
      <c r="I6" s="240"/>
      <c r="J6" s="240"/>
      <c r="K6" s="265"/>
    </row>
    <row r="7" customHeight="1" spans="1:11">
      <c r="A7" s="195" t="s">
        <v>75</v>
      </c>
      <c r="B7" s="207">
        <v>150</v>
      </c>
      <c r="C7" s="208"/>
      <c r="D7" s="195" t="s">
        <v>186</v>
      </c>
      <c r="E7" s="198"/>
      <c r="F7" s="202">
        <v>120</v>
      </c>
      <c r="G7" s="203"/>
      <c r="H7" s="209"/>
      <c r="I7" s="196"/>
      <c r="J7" s="196"/>
      <c r="K7" s="197"/>
    </row>
    <row r="8" ht="34" customHeight="1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44939</v>
      </c>
      <c r="G8" s="216"/>
      <c r="H8" s="213"/>
      <c r="I8" s="214"/>
      <c r="J8" s="214"/>
      <c r="K8" s="266"/>
    </row>
    <row r="9" customHeight="1" spans="1:11">
      <c r="A9" s="217" t="s">
        <v>187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67" t="s">
        <v>86</v>
      </c>
    </row>
    <row r="11" customHeight="1" spans="1:11">
      <c r="A11" s="201" t="s">
        <v>90</v>
      </c>
      <c r="B11" s="223" t="s">
        <v>85</v>
      </c>
      <c r="C11" s="196" t="s">
        <v>86</v>
      </c>
      <c r="D11" s="224"/>
      <c r="E11" s="225" t="s">
        <v>92</v>
      </c>
      <c r="F11" s="223" t="s">
        <v>85</v>
      </c>
      <c r="G11" s="196" t="s">
        <v>86</v>
      </c>
      <c r="H11" s="223"/>
      <c r="I11" s="225" t="s">
        <v>97</v>
      </c>
      <c r="J11" s="223" t="s">
        <v>85</v>
      </c>
      <c r="K11" s="197" t="s">
        <v>86</v>
      </c>
    </row>
    <row r="12" customHeight="1" spans="1:11">
      <c r="A12" s="213" t="s">
        <v>122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6"/>
    </row>
    <row r="13" customHeight="1" spans="1:11">
      <c r="A13" s="226" t="s">
        <v>188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189</v>
      </c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customHeight="1" spans="1:11">
      <c r="A16" s="233"/>
      <c r="B16" s="234"/>
      <c r="C16" s="234"/>
      <c r="D16" s="234"/>
      <c r="E16" s="234"/>
      <c r="F16" s="234"/>
      <c r="G16" s="234"/>
      <c r="H16" s="234"/>
      <c r="I16" s="234"/>
      <c r="J16" s="234"/>
      <c r="K16" s="273"/>
    </row>
    <row r="17" customHeight="1" spans="1:11">
      <c r="A17" s="226" t="s">
        <v>190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customHeight="1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73"/>
    </row>
    <row r="21" customHeight="1" spans="1:11">
      <c r="A21" s="235" t="s">
        <v>119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02" t="s">
        <v>120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customHeight="1" spans="1:11">
      <c r="A23" s="113" t="s">
        <v>121</v>
      </c>
      <c r="B23" s="115"/>
      <c r="C23" s="196" t="s">
        <v>66</v>
      </c>
      <c r="D23" s="196" t="s">
        <v>67</v>
      </c>
      <c r="E23" s="112"/>
      <c r="F23" s="112"/>
      <c r="G23" s="112"/>
      <c r="H23" s="112"/>
      <c r="I23" s="112"/>
      <c r="J23" s="112"/>
      <c r="K23" s="159"/>
    </row>
    <row r="24" customHeight="1" spans="1:11">
      <c r="A24" s="236" t="s">
        <v>191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customHeight="1" spans="1:11">
      <c r="A26" s="217" t="s">
        <v>127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9" t="s">
        <v>128</v>
      </c>
      <c r="B27" s="220" t="s">
        <v>95</v>
      </c>
      <c r="C27" s="220" t="s">
        <v>96</v>
      </c>
      <c r="D27" s="220" t="s">
        <v>88</v>
      </c>
      <c r="E27" s="190" t="s">
        <v>129</v>
      </c>
      <c r="F27" s="220" t="s">
        <v>95</v>
      </c>
      <c r="G27" s="220" t="s">
        <v>96</v>
      </c>
      <c r="H27" s="220" t="s">
        <v>88</v>
      </c>
      <c r="I27" s="190" t="s">
        <v>130</v>
      </c>
      <c r="J27" s="220" t="s">
        <v>95</v>
      </c>
      <c r="K27" s="267" t="s">
        <v>96</v>
      </c>
    </row>
    <row r="28" customHeight="1" spans="1:11">
      <c r="A28" s="206" t="s">
        <v>87</v>
      </c>
      <c r="B28" s="196" t="s">
        <v>95</v>
      </c>
      <c r="C28" s="196" t="s">
        <v>96</v>
      </c>
      <c r="D28" s="196" t="s">
        <v>88</v>
      </c>
      <c r="E28" s="240" t="s">
        <v>94</v>
      </c>
      <c r="F28" s="196" t="s">
        <v>95</v>
      </c>
      <c r="G28" s="196" t="s">
        <v>96</v>
      </c>
      <c r="H28" s="196" t="s">
        <v>88</v>
      </c>
      <c r="I28" s="240" t="s">
        <v>105</v>
      </c>
      <c r="J28" s="196" t="s">
        <v>95</v>
      </c>
      <c r="K28" s="197" t="s">
        <v>96</v>
      </c>
    </row>
    <row r="29" customHeight="1" spans="1:11">
      <c r="A29" s="195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customHeight="1" spans="1:11">
      <c r="A31" s="244" t="s">
        <v>192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ht="17.25" customHeight="1" spans="1:1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79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7.25" customHeight="1" spans="1:11">
      <c r="A43" s="242" t="s">
        <v>126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customHeight="1" spans="1:11">
      <c r="A44" s="244" t="s">
        <v>193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9" t="s">
        <v>122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5"/>
    </row>
    <row r="48" ht="21" customHeight="1" spans="1:11">
      <c r="A48" s="251" t="s">
        <v>132</v>
      </c>
      <c r="B48" s="252" t="s">
        <v>133</v>
      </c>
      <c r="C48" s="252"/>
      <c r="D48" s="253" t="s">
        <v>134</v>
      </c>
      <c r="E48" s="254" t="s">
        <v>135</v>
      </c>
      <c r="F48" s="253" t="s">
        <v>136</v>
      </c>
      <c r="G48" s="255">
        <v>44937</v>
      </c>
      <c r="H48" s="256" t="s">
        <v>137</v>
      </c>
      <c r="I48" s="256"/>
      <c r="J48" s="252" t="s">
        <v>138</v>
      </c>
      <c r="K48" s="281"/>
    </row>
    <row r="49" customHeight="1" spans="1:11">
      <c r="A49" s="257" t="s">
        <v>139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132</v>
      </c>
      <c r="B52" s="252" t="s">
        <v>133</v>
      </c>
      <c r="C52" s="252"/>
      <c r="D52" s="253" t="s">
        <v>134</v>
      </c>
      <c r="E52" s="253"/>
      <c r="F52" s="253" t="s">
        <v>136</v>
      </c>
      <c r="G52" s="253"/>
      <c r="H52" s="256" t="s">
        <v>137</v>
      </c>
      <c r="I52" s="256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3" workbookViewId="0">
      <selection activeCell="A3" sqref="A3:G20"/>
    </sheetView>
  </sheetViews>
  <sheetFormatPr defaultColWidth="9" defaultRowHeight="26" customHeight="1"/>
  <cols>
    <col min="1" max="1" width="17.1666666666667" style="52" customWidth="1"/>
    <col min="2" max="2" width="7.8" style="52" customWidth="1"/>
    <col min="3" max="7" width="9.33333333333333" style="52" customWidth="1"/>
    <col min="8" max="8" width="1.33333333333333" style="52" customWidth="1"/>
    <col min="9" max="9" width="12.175" style="52" customWidth="1"/>
    <col min="10" max="10" width="10.375" style="52" customWidth="1"/>
    <col min="11" max="11" width="16" style="52" customWidth="1"/>
    <col min="12" max="12" width="16.0916666666667" style="52" customWidth="1"/>
    <col min="13" max="13" width="14.625" style="52" customWidth="1"/>
    <col min="14" max="14" width="15" style="52" customWidth="1"/>
    <col min="15" max="16384" width="9" style="52"/>
  </cols>
  <sheetData>
    <row r="1" s="52" customFormat="1" ht="30" customHeight="1" spans="1:14">
      <c r="A1" s="54" t="s">
        <v>141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5" customHeight="1" spans="1:14">
      <c r="A2" s="56" t="s">
        <v>62</v>
      </c>
      <c r="B2" s="57" t="s">
        <v>63</v>
      </c>
      <c r="C2" s="58"/>
      <c r="D2" s="59" t="s">
        <v>142</v>
      </c>
      <c r="E2" s="60" t="s">
        <v>69</v>
      </c>
      <c r="F2" s="60"/>
      <c r="G2" s="60"/>
      <c r="H2" s="61"/>
      <c r="I2" s="82" t="s">
        <v>57</v>
      </c>
      <c r="J2" s="83" t="s">
        <v>58</v>
      </c>
      <c r="K2" s="84"/>
      <c r="L2" s="84"/>
      <c r="M2" s="84"/>
      <c r="N2" s="85"/>
    </row>
    <row r="3" s="53" customFormat="1" ht="23" customHeight="1" spans="1:14">
      <c r="A3" s="62" t="s">
        <v>143</v>
      </c>
      <c r="B3" s="63" t="s">
        <v>144</v>
      </c>
      <c r="C3" s="64"/>
      <c r="D3" s="64"/>
      <c r="E3" s="64"/>
      <c r="F3" s="64"/>
      <c r="G3" s="64"/>
      <c r="H3" s="56"/>
      <c r="I3" s="63" t="s">
        <v>145</v>
      </c>
      <c r="J3" s="64"/>
      <c r="K3" s="64"/>
      <c r="L3" s="64"/>
      <c r="M3" s="64"/>
      <c r="N3" s="64"/>
    </row>
    <row r="4" s="53" customFormat="1" ht="23" customHeight="1" spans="1:14">
      <c r="A4" s="64"/>
      <c r="B4" s="65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146</v>
      </c>
      <c r="H4" s="56"/>
      <c r="I4" s="174" t="s">
        <v>194</v>
      </c>
      <c r="J4" s="174"/>
      <c r="K4" s="174"/>
      <c r="L4" s="174"/>
      <c r="M4" s="174"/>
      <c r="N4" s="175"/>
    </row>
    <row r="5" s="53" customFormat="1" ht="23" customHeight="1" spans="1:14">
      <c r="A5" s="62"/>
      <c r="B5" s="67" t="s">
        <v>147</v>
      </c>
      <c r="C5" s="56" t="s">
        <v>148</v>
      </c>
      <c r="D5" s="56" t="s">
        <v>149</v>
      </c>
      <c r="E5" s="56" t="s">
        <v>150</v>
      </c>
      <c r="F5" s="56" t="s">
        <v>151</v>
      </c>
      <c r="G5" s="56" t="s">
        <v>152</v>
      </c>
      <c r="H5" s="56"/>
      <c r="I5" s="176" t="s">
        <v>195</v>
      </c>
      <c r="J5" s="176" t="s">
        <v>196</v>
      </c>
      <c r="K5" s="176" t="s">
        <v>197</v>
      </c>
      <c r="L5" s="176" t="s">
        <v>198</v>
      </c>
      <c r="M5" s="176"/>
      <c r="N5" s="177"/>
    </row>
    <row r="6" s="53" customFormat="1" ht="21" customHeight="1" spans="1:14">
      <c r="A6" s="68" t="s">
        <v>153</v>
      </c>
      <c r="B6" s="69">
        <f>C6-2</f>
        <v>65</v>
      </c>
      <c r="C6" s="70">
        <v>67</v>
      </c>
      <c r="D6" s="69">
        <f>C6+2</f>
        <v>69</v>
      </c>
      <c r="E6" s="69">
        <f>D6+2</f>
        <v>71</v>
      </c>
      <c r="F6" s="69">
        <f>E6+1</f>
        <v>72</v>
      </c>
      <c r="G6" s="69">
        <f>F6+1</f>
        <v>73</v>
      </c>
      <c r="H6" s="56"/>
      <c r="I6" s="178" t="s">
        <v>199</v>
      </c>
      <c r="J6" s="178" t="s">
        <v>200</v>
      </c>
      <c r="K6" s="178" t="s">
        <v>201</v>
      </c>
      <c r="L6" s="178" t="s">
        <v>202</v>
      </c>
      <c r="M6" s="179"/>
      <c r="N6" s="179"/>
    </row>
    <row r="7" s="53" customFormat="1" ht="21" customHeight="1" spans="1:14">
      <c r="A7" s="68" t="s">
        <v>156</v>
      </c>
      <c r="B7" s="69">
        <f>C7-2</f>
        <v>65.5</v>
      </c>
      <c r="C7" s="70">
        <v>67.5</v>
      </c>
      <c r="D7" s="69">
        <f>C7+2</f>
        <v>69.5</v>
      </c>
      <c r="E7" s="69">
        <f>D7+2</f>
        <v>71.5</v>
      </c>
      <c r="F7" s="69">
        <f>E7+1</f>
        <v>72.5</v>
      </c>
      <c r="G7" s="69">
        <f>F7+1</f>
        <v>73.5</v>
      </c>
      <c r="H7" s="56"/>
      <c r="I7" s="178" t="s">
        <v>203</v>
      </c>
      <c r="J7" s="178" t="s">
        <v>204</v>
      </c>
      <c r="K7" s="178" t="s">
        <v>205</v>
      </c>
      <c r="L7" s="178" t="s">
        <v>206</v>
      </c>
      <c r="M7" s="179"/>
      <c r="N7" s="179"/>
    </row>
    <row r="8" s="53" customFormat="1" ht="21" customHeight="1" spans="1:14">
      <c r="A8" s="68" t="s">
        <v>158</v>
      </c>
      <c r="B8" s="69">
        <f t="shared" ref="B8:B10" si="0">C8-4</f>
        <v>100</v>
      </c>
      <c r="C8" s="70">
        <v>104</v>
      </c>
      <c r="D8" s="69">
        <f t="shared" ref="D8:D10" si="1">C8+4</f>
        <v>108</v>
      </c>
      <c r="E8" s="69">
        <f>D8+4</f>
        <v>112</v>
      </c>
      <c r="F8" s="69">
        <f t="shared" ref="F8:F10" si="2">E8+6</f>
        <v>118</v>
      </c>
      <c r="G8" s="69">
        <f>F8+6</f>
        <v>124</v>
      </c>
      <c r="H8" s="56"/>
      <c r="I8" s="180" t="s">
        <v>207</v>
      </c>
      <c r="J8" s="180" t="s">
        <v>208</v>
      </c>
      <c r="K8" s="180" t="s">
        <v>209</v>
      </c>
      <c r="L8" s="180" t="s">
        <v>207</v>
      </c>
      <c r="M8" s="179"/>
      <c r="N8" s="179"/>
    </row>
    <row r="9" s="53" customFormat="1" ht="21" customHeight="1" spans="1:14">
      <c r="A9" s="68" t="s">
        <v>159</v>
      </c>
      <c r="B9" s="69">
        <f t="shared" si="0"/>
        <v>92</v>
      </c>
      <c r="C9" s="70">
        <v>96</v>
      </c>
      <c r="D9" s="69">
        <f t="shared" si="1"/>
        <v>100</v>
      </c>
      <c r="E9" s="69">
        <f>D9+5</f>
        <v>105</v>
      </c>
      <c r="F9" s="69">
        <f t="shared" si="2"/>
        <v>111</v>
      </c>
      <c r="G9" s="69">
        <f>F9+7</f>
        <v>118</v>
      </c>
      <c r="H9" s="56"/>
      <c r="I9" s="178" t="s">
        <v>210</v>
      </c>
      <c r="J9" s="178" t="s">
        <v>211</v>
      </c>
      <c r="K9" s="180" t="s">
        <v>201</v>
      </c>
      <c r="L9" s="180" t="s">
        <v>212</v>
      </c>
      <c r="M9" s="179"/>
      <c r="N9" s="179"/>
    </row>
    <row r="10" s="53" customFormat="1" ht="21" customHeight="1" spans="1:14">
      <c r="A10" s="68" t="s">
        <v>160</v>
      </c>
      <c r="B10" s="69">
        <f t="shared" si="0"/>
        <v>104</v>
      </c>
      <c r="C10" s="70">
        <v>108</v>
      </c>
      <c r="D10" s="69">
        <f t="shared" si="1"/>
        <v>112</v>
      </c>
      <c r="E10" s="69">
        <f>D10+5</f>
        <v>117</v>
      </c>
      <c r="F10" s="69">
        <f t="shared" si="2"/>
        <v>123</v>
      </c>
      <c r="G10" s="69">
        <f>F10+7</f>
        <v>130</v>
      </c>
      <c r="H10" s="56"/>
      <c r="I10" s="178" t="s">
        <v>213</v>
      </c>
      <c r="J10" s="178" t="s">
        <v>213</v>
      </c>
      <c r="K10" s="180" t="s">
        <v>214</v>
      </c>
      <c r="L10" s="180" t="s">
        <v>214</v>
      </c>
      <c r="M10" s="179"/>
      <c r="N10" s="179"/>
    </row>
    <row r="11" s="53" customFormat="1" ht="21" customHeight="1" spans="1:14">
      <c r="A11" s="68" t="s">
        <v>161</v>
      </c>
      <c r="B11" s="69">
        <f>C11-1</f>
        <v>39</v>
      </c>
      <c r="C11" s="70">
        <v>40</v>
      </c>
      <c r="D11" s="69">
        <f>C11+1</f>
        <v>41</v>
      </c>
      <c r="E11" s="69">
        <f>D11+1</f>
        <v>42</v>
      </c>
      <c r="F11" s="69">
        <f>E11+1.2</f>
        <v>43.2</v>
      </c>
      <c r="G11" s="69">
        <f>F11+1.2</f>
        <v>44.4</v>
      </c>
      <c r="H11" s="56"/>
      <c r="I11" s="180" t="s">
        <v>155</v>
      </c>
      <c r="J11" s="180" t="s">
        <v>155</v>
      </c>
      <c r="K11" s="180" t="s">
        <v>155</v>
      </c>
      <c r="L11" s="180" t="s">
        <v>155</v>
      </c>
      <c r="M11" s="179"/>
      <c r="N11" s="179"/>
    </row>
    <row r="12" s="53" customFormat="1" ht="21" customHeight="1" spans="1:14">
      <c r="A12" s="68" t="s">
        <v>164</v>
      </c>
      <c r="B12" s="69">
        <f>C12-1</f>
        <v>61</v>
      </c>
      <c r="C12" s="70">
        <v>62</v>
      </c>
      <c r="D12" s="69">
        <f>C12+1</f>
        <v>63</v>
      </c>
      <c r="E12" s="69">
        <f>D12+1</f>
        <v>64</v>
      </c>
      <c r="F12" s="69">
        <f>E12+0.5</f>
        <v>64.5</v>
      </c>
      <c r="G12" s="69">
        <f>F12+0.5</f>
        <v>65</v>
      </c>
      <c r="H12" s="56"/>
      <c r="I12" s="180" t="s">
        <v>155</v>
      </c>
      <c r="J12" s="180" t="s">
        <v>155</v>
      </c>
      <c r="K12" s="180" t="s">
        <v>155</v>
      </c>
      <c r="L12" s="180" t="s">
        <v>214</v>
      </c>
      <c r="M12" s="179"/>
      <c r="N12" s="179"/>
    </row>
    <row r="13" s="53" customFormat="1" ht="21" customHeight="1" spans="1:14">
      <c r="A13" s="68" t="s">
        <v>166</v>
      </c>
      <c r="B13" s="69">
        <f>C13-0.8</f>
        <v>19.7</v>
      </c>
      <c r="C13" s="70">
        <v>20.5</v>
      </c>
      <c r="D13" s="69">
        <f>C13+0.8</f>
        <v>21.3</v>
      </c>
      <c r="E13" s="69">
        <f>D13+0.8</f>
        <v>22.1</v>
      </c>
      <c r="F13" s="69">
        <f>E13+1.3</f>
        <v>23.4</v>
      </c>
      <c r="G13" s="69">
        <f>F13+1.3</f>
        <v>24.7</v>
      </c>
      <c r="H13" s="56"/>
      <c r="I13" s="180" t="s">
        <v>215</v>
      </c>
      <c r="J13" s="180" t="s">
        <v>215</v>
      </c>
      <c r="K13" s="180" t="s">
        <v>203</v>
      </c>
      <c r="L13" s="180" t="s">
        <v>203</v>
      </c>
      <c r="M13" s="179"/>
      <c r="N13" s="179"/>
    </row>
    <row r="14" s="53" customFormat="1" ht="21" customHeight="1" spans="1:14">
      <c r="A14" s="68" t="s">
        <v>168</v>
      </c>
      <c r="B14" s="69">
        <f>C14-0.7</f>
        <v>16.8</v>
      </c>
      <c r="C14" s="70">
        <v>17.5</v>
      </c>
      <c r="D14" s="69">
        <f>C14+0.7</f>
        <v>18.2</v>
      </c>
      <c r="E14" s="69">
        <f>D14+0.7</f>
        <v>18.9</v>
      </c>
      <c r="F14" s="69">
        <f>E14+1</f>
        <v>19.9</v>
      </c>
      <c r="G14" s="69">
        <f>F14+1</f>
        <v>20.9</v>
      </c>
      <c r="H14" s="56"/>
      <c r="I14" s="180" t="s">
        <v>155</v>
      </c>
      <c r="J14" s="180" t="s">
        <v>155</v>
      </c>
      <c r="K14" s="180" t="s">
        <v>216</v>
      </c>
      <c r="L14" s="180" t="s">
        <v>216</v>
      </c>
      <c r="M14" s="179"/>
      <c r="N14" s="179"/>
    </row>
    <row r="15" s="53" customFormat="1" ht="21" customHeight="1" spans="1:14">
      <c r="A15" s="68" t="s">
        <v>170</v>
      </c>
      <c r="B15" s="69">
        <f t="shared" ref="B15:B19" si="3">C15-0.5</f>
        <v>12.5</v>
      </c>
      <c r="C15" s="70">
        <v>13</v>
      </c>
      <c r="D15" s="69">
        <f t="shared" ref="D15:D19" si="4">C15+0.5</f>
        <v>13.5</v>
      </c>
      <c r="E15" s="69">
        <f t="shared" ref="E15:E19" si="5">D15+0.5</f>
        <v>14</v>
      </c>
      <c r="F15" s="69">
        <f>E15+0.7</f>
        <v>14.7</v>
      </c>
      <c r="G15" s="69">
        <f>F15+0.7</f>
        <v>15.4</v>
      </c>
      <c r="H15" s="56"/>
      <c r="I15" s="180" t="s">
        <v>217</v>
      </c>
      <c r="J15" s="180" t="s">
        <v>218</v>
      </c>
      <c r="K15" s="180" t="s">
        <v>219</v>
      </c>
      <c r="L15" s="180" t="s">
        <v>219</v>
      </c>
      <c r="M15" s="179"/>
      <c r="N15" s="179"/>
    </row>
    <row r="16" s="53" customFormat="1" ht="21" customHeight="1" spans="1:14">
      <c r="A16" s="68" t="s">
        <v>171</v>
      </c>
      <c r="B16" s="69">
        <f>C16</f>
        <v>11</v>
      </c>
      <c r="C16" s="71">
        <v>11</v>
      </c>
      <c r="D16" s="69">
        <f t="shared" ref="D16:G16" si="6">C16</f>
        <v>11</v>
      </c>
      <c r="E16" s="69">
        <f t="shared" si="6"/>
        <v>11</v>
      </c>
      <c r="F16" s="69">
        <f t="shared" si="6"/>
        <v>11</v>
      </c>
      <c r="G16" s="69">
        <f t="shared" si="6"/>
        <v>11</v>
      </c>
      <c r="H16" s="56"/>
      <c r="I16" s="180" t="s">
        <v>220</v>
      </c>
      <c r="J16" s="180" t="s">
        <v>221</v>
      </c>
      <c r="K16" s="180" t="s">
        <v>222</v>
      </c>
      <c r="L16" s="180" t="s">
        <v>216</v>
      </c>
      <c r="M16" s="179"/>
      <c r="N16" s="179"/>
    </row>
    <row r="17" s="53" customFormat="1" ht="21" customHeight="1" spans="1:14">
      <c r="A17" s="68" t="s">
        <v>172</v>
      </c>
      <c r="B17" s="69">
        <f>C17-1</f>
        <v>49.5</v>
      </c>
      <c r="C17" s="71">
        <v>50.5</v>
      </c>
      <c r="D17" s="69">
        <f>C17+1</f>
        <v>51.5</v>
      </c>
      <c r="E17" s="69">
        <f>D17+1</f>
        <v>52.5</v>
      </c>
      <c r="F17" s="69">
        <f>E17+1.5</f>
        <v>54</v>
      </c>
      <c r="G17" s="69">
        <f>F17+1.5</f>
        <v>55.5</v>
      </c>
      <c r="H17" s="56"/>
      <c r="I17" s="180" t="s">
        <v>217</v>
      </c>
      <c r="J17" s="180" t="s">
        <v>204</v>
      </c>
      <c r="K17" s="180" t="s">
        <v>222</v>
      </c>
      <c r="L17" s="180" t="s">
        <v>216</v>
      </c>
      <c r="M17" s="179"/>
      <c r="N17" s="179"/>
    </row>
    <row r="18" s="53" customFormat="1" ht="21" customHeight="1" spans="1:14">
      <c r="A18" s="68" t="s">
        <v>173</v>
      </c>
      <c r="B18" s="69">
        <f t="shared" si="3"/>
        <v>35.5</v>
      </c>
      <c r="C18" s="71">
        <v>36</v>
      </c>
      <c r="D18" s="69">
        <f t="shared" si="4"/>
        <v>36.5</v>
      </c>
      <c r="E18" s="69">
        <f t="shared" si="5"/>
        <v>37</v>
      </c>
      <c r="F18" s="69">
        <f>E18+0.5</f>
        <v>37.5</v>
      </c>
      <c r="G18" s="69">
        <f t="shared" ref="G18:G20" si="7">F18</f>
        <v>37.5</v>
      </c>
      <c r="H18" s="56"/>
      <c r="I18" s="180" t="s">
        <v>203</v>
      </c>
      <c r="J18" s="180" t="s">
        <v>223</v>
      </c>
      <c r="K18" s="180" t="s">
        <v>224</v>
      </c>
      <c r="L18" s="180" t="s">
        <v>225</v>
      </c>
      <c r="M18" s="179"/>
      <c r="N18" s="179"/>
    </row>
    <row r="19" s="53" customFormat="1" ht="21" customHeight="1" spans="1:14">
      <c r="A19" s="68" t="s">
        <v>174</v>
      </c>
      <c r="B19" s="69">
        <f t="shared" si="3"/>
        <v>26.5</v>
      </c>
      <c r="C19" s="71">
        <v>27</v>
      </c>
      <c r="D19" s="69">
        <f t="shared" si="4"/>
        <v>27.5</v>
      </c>
      <c r="E19" s="69">
        <f t="shared" si="5"/>
        <v>28</v>
      </c>
      <c r="F19" s="69">
        <f>E19+0.75</f>
        <v>28.75</v>
      </c>
      <c r="G19" s="69">
        <f t="shared" si="7"/>
        <v>28.75</v>
      </c>
      <c r="H19" s="56"/>
      <c r="I19" s="180" t="s">
        <v>216</v>
      </c>
      <c r="J19" s="180" t="s">
        <v>206</v>
      </c>
      <c r="K19" s="180" t="s">
        <v>226</v>
      </c>
      <c r="L19" s="180" t="s">
        <v>227</v>
      </c>
      <c r="M19" s="179"/>
      <c r="N19" s="179"/>
    </row>
    <row r="20" s="53" customFormat="1" ht="21" customHeight="1" spans="1:14">
      <c r="A20" s="68" t="s">
        <v>175</v>
      </c>
      <c r="B20" s="69">
        <f>C20-1</f>
        <v>17</v>
      </c>
      <c r="C20" s="70">
        <v>18</v>
      </c>
      <c r="D20" s="69">
        <f>C20</f>
        <v>18</v>
      </c>
      <c r="E20" s="69">
        <f>D20+1.5</f>
        <v>19.5</v>
      </c>
      <c r="F20" s="69">
        <f>E20</f>
        <v>19.5</v>
      </c>
      <c r="G20" s="69">
        <f t="shared" si="7"/>
        <v>19.5</v>
      </c>
      <c r="H20" s="56"/>
      <c r="I20" s="180" t="s">
        <v>155</v>
      </c>
      <c r="J20" s="180" t="s">
        <v>155</v>
      </c>
      <c r="K20" s="180" t="s">
        <v>155</v>
      </c>
      <c r="L20" s="180" t="s">
        <v>155</v>
      </c>
      <c r="M20" s="179"/>
      <c r="N20" s="179"/>
    </row>
    <row r="21" s="53" customFormat="1" ht="21" customHeight="1" spans="1:14">
      <c r="A21" s="72"/>
      <c r="B21" s="73"/>
      <c r="C21" s="73"/>
      <c r="D21" s="73"/>
      <c r="E21" s="73"/>
      <c r="F21" s="73"/>
      <c r="G21" s="73"/>
      <c r="H21" s="56"/>
      <c r="I21" s="56"/>
      <c r="J21" s="56"/>
      <c r="K21" s="56"/>
      <c r="L21" s="56"/>
      <c r="M21" s="56"/>
      <c r="N21" s="56"/>
    </row>
    <row r="22" s="52" customFormat="1" ht="29" customHeight="1" spans="1:14">
      <c r="A22" s="74"/>
      <c r="B22" s="75"/>
      <c r="C22" s="76"/>
      <c r="D22" s="76"/>
      <c r="E22" s="77"/>
      <c r="F22" s="77"/>
      <c r="G22" s="78"/>
      <c r="H22" s="79"/>
      <c r="I22" s="75"/>
      <c r="J22" s="76"/>
      <c r="K22" s="76"/>
      <c r="L22" s="77"/>
      <c r="M22" s="181"/>
      <c r="N22" s="182"/>
    </row>
    <row r="23" s="52" customFormat="1" ht="15" spans="1:14">
      <c r="A23" s="80" t="s">
        <v>122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="52" customFormat="1" ht="14.25" spans="1:14">
      <c r="A24" s="52" t="s">
        <v>176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="52" customFormat="1" ht="14.25" spans="1:14">
      <c r="A25" s="81"/>
      <c r="B25" s="81"/>
      <c r="C25" s="81"/>
      <c r="D25" s="81"/>
      <c r="E25" s="81"/>
      <c r="F25" s="81"/>
      <c r="G25" s="81"/>
      <c r="H25" s="81"/>
      <c r="I25" s="80" t="s">
        <v>228</v>
      </c>
      <c r="J25" s="97"/>
      <c r="K25" s="80" t="s">
        <v>178</v>
      </c>
      <c r="L25" s="80"/>
      <c r="M25" s="80" t="s">
        <v>179</v>
      </c>
      <c r="N25" s="52" t="s">
        <v>138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666666666667" defaultRowHeight="14.25"/>
  <cols>
    <col min="1" max="1" width="9.66666666666667" style="100" customWidth="1"/>
    <col min="2" max="2" width="11.1666666666667" style="100" customWidth="1"/>
    <col min="3" max="3" width="9.16666666666667" style="100" customWidth="1"/>
    <col min="4" max="4" width="9.5" style="100" customWidth="1"/>
    <col min="5" max="5" width="10.6833333333333" style="100" customWidth="1"/>
    <col min="6" max="6" width="10.3333333333333" style="100" customWidth="1"/>
    <col min="7" max="7" width="9.5" style="100" customWidth="1"/>
    <col min="8" max="8" width="9.16666666666667" style="100" customWidth="1"/>
    <col min="9" max="9" width="8.16666666666667" style="100" customWidth="1"/>
    <col min="10" max="10" width="10.5" style="100" customWidth="1"/>
    <col min="11" max="11" width="12.1666666666667" style="100" customWidth="1"/>
    <col min="12" max="16384" width="10.1666666666667" style="100"/>
  </cols>
  <sheetData>
    <row r="1" ht="26.25" spans="1:11">
      <c r="A1" s="101" t="s">
        <v>229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53</v>
      </c>
      <c r="B2" s="103" t="s">
        <v>54</v>
      </c>
      <c r="C2" s="103"/>
      <c r="D2" s="104" t="s">
        <v>62</v>
      </c>
      <c r="E2" s="105" t="s">
        <v>63</v>
      </c>
      <c r="F2" s="106" t="s">
        <v>230</v>
      </c>
      <c r="G2" s="107" t="s">
        <v>69</v>
      </c>
      <c r="H2" s="107"/>
      <c r="I2" s="136" t="s">
        <v>57</v>
      </c>
      <c r="J2" s="107" t="s">
        <v>58</v>
      </c>
      <c r="K2" s="158"/>
    </row>
    <row r="3" spans="1:11">
      <c r="A3" s="108" t="s">
        <v>75</v>
      </c>
      <c r="B3" s="109">
        <v>150</v>
      </c>
      <c r="C3" s="109"/>
      <c r="D3" s="110" t="s">
        <v>231</v>
      </c>
      <c r="E3" s="111">
        <v>44941</v>
      </c>
      <c r="F3" s="111"/>
      <c r="G3" s="111"/>
      <c r="H3" s="112" t="s">
        <v>232</v>
      </c>
      <c r="I3" s="112"/>
      <c r="J3" s="112"/>
      <c r="K3" s="159"/>
    </row>
    <row r="4" spans="1:11">
      <c r="A4" s="113" t="s">
        <v>72</v>
      </c>
      <c r="B4" s="114">
        <v>1</v>
      </c>
      <c r="C4" s="114">
        <v>5</v>
      </c>
      <c r="D4" s="115" t="s">
        <v>233</v>
      </c>
      <c r="E4" s="116" t="s">
        <v>234</v>
      </c>
      <c r="F4" s="116"/>
      <c r="G4" s="116"/>
      <c r="H4" s="115" t="s">
        <v>235</v>
      </c>
      <c r="I4" s="115"/>
      <c r="J4" s="129" t="s">
        <v>66</v>
      </c>
      <c r="K4" s="160" t="s">
        <v>67</v>
      </c>
    </row>
    <row r="5" spans="1:11">
      <c r="A5" s="113" t="s">
        <v>236</v>
      </c>
      <c r="B5" s="109">
        <v>1</v>
      </c>
      <c r="C5" s="109"/>
      <c r="D5" s="110" t="s">
        <v>237</v>
      </c>
      <c r="E5" s="110" t="s">
        <v>238</v>
      </c>
      <c r="F5" s="110" t="s">
        <v>239</v>
      </c>
      <c r="G5" s="110" t="s">
        <v>240</v>
      </c>
      <c r="H5" s="115" t="s">
        <v>241</v>
      </c>
      <c r="I5" s="115"/>
      <c r="J5" s="129" t="s">
        <v>66</v>
      </c>
      <c r="K5" s="160" t="s">
        <v>67</v>
      </c>
    </row>
    <row r="6" spans="1:11">
      <c r="A6" s="117" t="s">
        <v>242</v>
      </c>
      <c r="B6" s="118">
        <v>30</v>
      </c>
      <c r="C6" s="118"/>
      <c r="D6" s="119" t="s">
        <v>243</v>
      </c>
      <c r="E6" s="120"/>
      <c r="F6" s="121">
        <v>150</v>
      </c>
      <c r="G6" s="119"/>
      <c r="H6" s="122" t="s">
        <v>244</v>
      </c>
      <c r="I6" s="122"/>
      <c r="J6" s="121" t="s">
        <v>66</v>
      </c>
      <c r="K6" s="161" t="s">
        <v>67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245</v>
      </c>
      <c r="B8" s="106" t="s">
        <v>246</v>
      </c>
      <c r="C8" s="106" t="s">
        <v>247</v>
      </c>
      <c r="D8" s="106" t="s">
        <v>248</v>
      </c>
      <c r="E8" s="106" t="s">
        <v>249</v>
      </c>
      <c r="F8" s="106" t="s">
        <v>250</v>
      </c>
      <c r="G8" s="127" t="s">
        <v>251</v>
      </c>
      <c r="H8" s="128"/>
      <c r="I8" s="128"/>
      <c r="J8" s="128"/>
      <c r="K8" s="162"/>
    </row>
    <row r="9" spans="1:11">
      <c r="A9" s="113" t="s">
        <v>252</v>
      </c>
      <c r="B9" s="115"/>
      <c r="C9" s="129" t="s">
        <v>66</v>
      </c>
      <c r="D9" s="129" t="s">
        <v>67</v>
      </c>
      <c r="E9" s="110" t="s">
        <v>253</v>
      </c>
      <c r="F9" s="130" t="s">
        <v>254</v>
      </c>
      <c r="G9" s="131"/>
      <c r="H9" s="132"/>
      <c r="I9" s="132"/>
      <c r="J9" s="132"/>
      <c r="K9" s="163"/>
    </row>
    <row r="10" spans="1:11">
      <c r="A10" s="113" t="s">
        <v>255</v>
      </c>
      <c r="B10" s="115"/>
      <c r="C10" s="129" t="s">
        <v>66</v>
      </c>
      <c r="D10" s="129" t="s">
        <v>67</v>
      </c>
      <c r="E10" s="110" t="s">
        <v>256</v>
      </c>
      <c r="F10" s="130" t="s">
        <v>257</v>
      </c>
      <c r="G10" s="131" t="s">
        <v>258</v>
      </c>
      <c r="H10" s="132"/>
      <c r="I10" s="132"/>
      <c r="J10" s="132"/>
      <c r="K10" s="163"/>
    </row>
    <row r="11" spans="1:11">
      <c r="A11" s="133" t="s">
        <v>187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4"/>
    </row>
    <row r="12" spans="1:11">
      <c r="A12" s="108" t="s">
        <v>89</v>
      </c>
      <c r="B12" s="129" t="s">
        <v>85</v>
      </c>
      <c r="C12" s="129" t="s">
        <v>86</v>
      </c>
      <c r="D12" s="130"/>
      <c r="E12" s="110" t="s">
        <v>87</v>
      </c>
      <c r="F12" s="129" t="s">
        <v>85</v>
      </c>
      <c r="G12" s="129" t="s">
        <v>86</v>
      </c>
      <c r="H12" s="129"/>
      <c r="I12" s="110" t="s">
        <v>259</v>
      </c>
      <c r="J12" s="129" t="s">
        <v>85</v>
      </c>
      <c r="K12" s="160" t="s">
        <v>86</v>
      </c>
    </row>
    <row r="13" spans="1:11">
      <c r="A13" s="108" t="s">
        <v>92</v>
      </c>
      <c r="B13" s="129" t="s">
        <v>85</v>
      </c>
      <c r="C13" s="129" t="s">
        <v>86</v>
      </c>
      <c r="D13" s="130"/>
      <c r="E13" s="110" t="s">
        <v>97</v>
      </c>
      <c r="F13" s="129" t="s">
        <v>85</v>
      </c>
      <c r="G13" s="129" t="s">
        <v>86</v>
      </c>
      <c r="H13" s="129"/>
      <c r="I13" s="110" t="s">
        <v>260</v>
      </c>
      <c r="J13" s="129" t="s">
        <v>85</v>
      </c>
      <c r="K13" s="160" t="s">
        <v>86</v>
      </c>
    </row>
    <row r="14" ht="15" spans="1:11">
      <c r="A14" s="117" t="s">
        <v>261</v>
      </c>
      <c r="B14" s="121" t="s">
        <v>85</v>
      </c>
      <c r="C14" s="121" t="s">
        <v>86</v>
      </c>
      <c r="D14" s="120"/>
      <c r="E14" s="119" t="s">
        <v>262</v>
      </c>
      <c r="F14" s="121" t="s">
        <v>85</v>
      </c>
      <c r="G14" s="121" t="s">
        <v>86</v>
      </c>
      <c r="H14" s="121"/>
      <c r="I14" s="119" t="s">
        <v>263</v>
      </c>
      <c r="J14" s="121" t="s">
        <v>85</v>
      </c>
      <c r="K14" s="161" t="s">
        <v>86</v>
      </c>
    </row>
    <row r="15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8" customFormat="1" spans="1:11">
      <c r="A16" s="102" t="s">
        <v>264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5"/>
    </row>
    <row r="17" spans="1:11">
      <c r="A17" s="113" t="s">
        <v>265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6"/>
    </row>
    <row r="18" spans="1:11">
      <c r="A18" s="113" t="s">
        <v>266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6"/>
    </row>
    <row r="19" spans="1:11">
      <c r="A19" s="137" t="s">
        <v>267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0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pans="1:11">
      <c r="A24" s="113" t="s">
        <v>121</v>
      </c>
      <c r="B24" s="115"/>
      <c r="C24" s="129" t="s">
        <v>66</v>
      </c>
      <c r="D24" s="129" t="s">
        <v>67</v>
      </c>
      <c r="E24" s="112"/>
      <c r="F24" s="112"/>
      <c r="G24" s="112"/>
      <c r="H24" s="112"/>
      <c r="I24" s="112"/>
      <c r="J24" s="112"/>
      <c r="K24" s="159"/>
    </row>
    <row r="25" ht="15" spans="1:11">
      <c r="A25" s="142" t="s">
        <v>268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269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2"/>
    </row>
    <row r="28" spans="1:11">
      <c r="A28" s="146" t="s">
        <v>270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0"/>
    </row>
    <row r="29" spans="1:1">
      <c r="A29" s="100" t="s">
        <v>271</v>
      </c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23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7"/>
    </row>
    <row r="35" ht="23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7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1"/>
    </row>
    <row r="37" ht="18.75" customHeight="1" spans="1:11">
      <c r="A37" s="151" t="s">
        <v>272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2"/>
    </row>
    <row r="38" s="99" customFormat="1" ht="18.75" customHeight="1" spans="1:11">
      <c r="A38" s="113" t="s">
        <v>273</v>
      </c>
      <c r="B38" s="115"/>
      <c r="C38" s="115"/>
      <c r="D38" s="112" t="s">
        <v>274</v>
      </c>
      <c r="E38" s="112"/>
      <c r="F38" s="153" t="s">
        <v>275</v>
      </c>
      <c r="G38" s="154"/>
      <c r="H38" s="115" t="s">
        <v>276</v>
      </c>
      <c r="I38" s="115"/>
      <c r="J38" s="115" t="s">
        <v>277</v>
      </c>
      <c r="K38" s="166"/>
    </row>
    <row r="39" ht="18.75" customHeight="1" spans="1:13">
      <c r="A39" s="113" t="s">
        <v>122</v>
      </c>
      <c r="B39" s="115" t="s">
        <v>278</v>
      </c>
      <c r="C39" s="115"/>
      <c r="D39" s="115"/>
      <c r="E39" s="115"/>
      <c r="F39" s="115"/>
      <c r="G39" s="115"/>
      <c r="H39" s="115"/>
      <c r="I39" s="115"/>
      <c r="J39" s="115"/>
      <c r="K39" s="166"/>
      <c r="M39" s="99"/>
    </row>
    <row r="40" ht="31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66"/>
    </row>
    <row r="4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66"/>
    </row>
    <row r="42" ht="32" customHeight="1" spans="1:11">
      <c r="A42" s="117" t="s">
        <v>132</v>
      </c>
      <c r="B42" s="155" t="s">
        <v>279</v>
      </c>
      <c r="C42" s="155"/>
      <c r="D42" s="119" t="s">
        <v>280</v>
      </c>
      <c r="E42" s="120" t="s">
        <v>281</v>
      </c>
      <c r="F42" s="119" t="s">
        <v>136</v>
      </c>
      <c r="G42" s="156">
        <v>44573</v>
      </c>
      <c r="H42" s="157" t="s">
        <v>137</v>
      </c>
      <c r="I42" s="157"/>
      <c r="J42" s="155" t="s">
        <v>138</v>
      </c>
      <c r="K42" s="17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3" workbookViewId="0">
      <selection activeCell="L14" sqref="L14"/>
    </sheetView>
  </sheetViews>
  <sheetFormatPr defaultColWidth="9" defaultRowHeight="26" customHeight="1"/>
  <cols>
    <col min="1" max="1" width="17.1666666666667" style="52" customWidth="1"/>
    <col min="2" max="2" width="7.8" style="52" customWidth="1"/>
    <col min="3" max="3" width="9.33333333333333" style="52" customWidth="1"/>
    <col min="4" max="4" width="11.4083333333333" style="52" customWidth="1"/>
    <col min="5" max="7" width="9.33333333333333" style="52" customWidth="1"/>
    <col min="8" max="8" width="1.33333333333333" style="52" customWidth="1"/>
    <col min="9" max="9" width="14.3666666666667" style="52" customWidth="1"/>
    <col min="10" max="10" width="15.15" style="52" customWidth="1"/>
    <col min="11" max="11" width="16" style="52" customWidth="1"/>
    <col min="12" max="12" width="14.6833333333333" style="52" customWidth="1"/>
    <col min="13" max="13" width="14.625" style="52" customWidth="1"/>
    <col min="14" max="14" width="13.4333333333333" style="52" customWidth="1"/>
    <col min="15" max="16384" width="9" style="52"/>
  </cols>
  <sheetData>
    <row r="1" s="52" customFormat="1" ht="30" customHeight="1" spans="1:14">
      <c r="A1" s="54" t="s">
        <v>141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5" customHeight="1" spans="1:14">
      <c r="A2" s="56" t="s">
        <v>62</v>
      </c>
      <c r="B2" s="57" t="s">
        <v>63</v>
      </c>
      <c r="C2" s="58"/>
      <c r="D2" s="59" t="s">
        <v>142</v>
      </c>
      <c r="E2" s="60" t="s">
        <v>69</v>
      </c>
      <c r="F2" s="60"/>
      <c r="G2" s="60"/>
      <c r="H2" s="61"/>
      <c r="I2" s="82" t="s">
        <v>57</v>
      </c>
      <c r="J2" s="83" t="s">
        <v>58</v>
      </c>
      <c r="K2" s="84"/>
      <c r="L2" s="84"/>
      <c r="M2" s="84"/>
      <c r="N2" s="85"/>
    </row>
    <row r="3" s="53" customFormat="1" ht="23" customHeight="1" spans="1:14">
      <c r="A3" s="62" t="s">
        <v>143</v>
      </c>
      <c r="B3" s="63" t="s">
        <v>144</v>
      </c>
      <c r="C3" s="64"/>
      <c r="D3" s="64"/>
      <c r="E3" s="64"/>
      <c r="F3" s="64"/>
      <c r="G3" s="64"/>
      <c r="H3" s="56"/>
      <c r="I3" s="63" t="s">
        <v>145</v>
      </c>
      <c r="J3" s="64"/>
      <c r="K3" s="64"/>
      <c r="L3" s="64"/>
      <c r="M3" s="64"/>
      <c r="N3" s="64"/>
    </row>
    <row r="4" s="53" customFormat="1" ht="23" customHeight="1" spans="1:14">
      <c r="A4" s="64"/>
      <c r="B4" s="65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146</v>
      </c>
      <c r="H4" s="56"/>
      <c r="I4" s="65" t="s">
        <v>110</v>
      </c>
      <c r="J4" s="66" t="s">
        <v>111</v>
      </c>
      <c r="K4" s="66" t="s">
        <v>112</v>
      </c>
      <c r="L4" s="66" t="s">
        <v>113</v>
      </c>
      <c r="M4" s="66" t="s">
        <v>114</v>
      </c>
      <c r="N4" s="66" t="s">
        <v>146</v>
      </c>
    </row>
    <row r="5" s="53" customFormat="1" ht="23" customHeight="1" spans="1:14">
      <c r="A5" s="62"/>
      <c r="B5" s="67" t="s">
        <v>147</v>
      </c>
      <c r="C5" s="56" t="s">
        <v>148</v>
      </c>
      <c r="D5" s="56" t="s">
        <v>149</v>
      </c>
      <c r="E5" s="56" t="s">
        <v>150</v>
      </c>
      <c r="F5" s="56" t="s">
        <v>151</v>
      </c>
      <c r="G5" s="56" t="s">
        <v>152</v>
      </c>
      <c r="H5" s="56"/>
      <c r="I5" s="86" t="s">
        <v>147</v>
      </c>
      <c r="J5" s="87" t="s">
        <v>148</v>
      </c>
      <c r="K5" s="87" t="s">
        <v>149</v>
      </c>
      <c r="L5" s="87" t="s">
        <v>150</v>
      </c>
      <c r="M5" s="87" t="s">
        <v>151</v>
      </c>
      <c r="N5" s="87" t="s">
        <v>152</v>
      </c>
    </row>
    <row r="6" s="53" customFormat="1" ht="21" customHeight="1" spans="1:14">
      <c r="A6" s="68" t="s">
        <v>153</v>
      </c>
      <c r="B6" s="69">
        <f>C6-2</f>
        <v>65</v>
      </c>
      <c r="C6" s="70">
        <v>67</v>
      </c>
      <c r="D6" s="69">
        <f>C6+2</f>
        <v>69</v>
      </c>
      <c r="E6" s="69">
        <f>D6+2</f>
        <v>71</v>
      </c>
      <c r="F6" s="69">
        <f>E6+1</f>
        <v>72</v>
      </c>
      <c r="G6" s="69">
        <f>F6+1</f>
        <v>73</v>
      </c>
      <c r="H6" s="56"/>
      <c r="I6" s="88" t="s">
        <v>282</v>
      </c>
      <c r="J6" s="89" t="s">
        <v>155</v>
      </c>
      <c r="K6" s="88" t="s">
        <v>155</v>
      </c>
      <c r="L6" s="88" t="s">
        <v>155</v>
      </c>
      <c r="M6" s="90" t="s">
        <v>155</v>
      </c>
      <c r="N6" s="91"/>
    </row>
    <row r="7" s="53" customFormat="1" ht="21" customHeight="1" spans="1:14">
      <c r="A7" s="68" t="s">
        <v>156</v>
      </c>
      <c r="B7" s="69">
        <f>C7-2</f>
        <v>65.5</v>
      </c>
      <c r="C7" s="70">
        <v>67.5</v>
      </c>
      <c r="D7" s="69">
        <f>C7+2</f>
        <v>69.5</v>
      </c>
      <c r="E7" s="69">
        <f>D7+2</f>
        <v>71.5</v>
      </c>
      <c r="F7" s="69">
        <f>E7+1</f>
        <v>72.5</v>
      </c>
      <c r="G7" s="69">
        <f>F7+1</f>
        <v>73.5</v>
      </c>
      <c r="H7" s="56"/>
      <c r="I7" s="88" t="s">
        <v>282</v>
      </c>
      <c r="J7" s="89" t="s">
        <v>155</v>
      </c>
      <c r="K7" s="88" t="s">
        <v>283</v>
      </c>
      <c r="L7" s="88" t="s">
        <v>155</v>
      </c>
      <c r="M7" s="90" t="s">
        <v>155</v>
      </c>
      <c r="N7" s="91"/>
    </row>
    <row r="8" s="53" customFormat="1" ht="21" customHeight="1" spans="1:14">
      <c r="A8" s="68" t="s">
        <v>158</v>
      </c>
      <c r="B8" s="69">
        <f t="shared" ref="B8:B10" si="0">C8-4</f>
        <v>100</v>
      </c>
      <c r="C8" s="70">
        <v>104</v>
      </c>
      <c r="D8" s="69">
        <f t="shared" ref="D8:D10" si="1">C8+4</f>
        <v>108</v>
      </c>
      <c r="E8" s="69">
        <f>D8+4</f>
        <v>112</v>
      </c>
      <c r="F8" s="69">
        <f t="shared" ref="F8:F10" si="2">E8+6</f>
        <v>118</v>
      </c>
      <c r="G8" s="69">
        <f>F8+6</f>
        <v>124</v>
      </c>
      <c r="H8" s="56"/>
      <c r="I8" s="88" t="s">
        <v>155</v>
      </c>
      <c r="J8" s="89" t="s">
        <v>155</v>
      </c>
      <c r="K8" s="88" t="s">
        <v>284</v>
      </c>
      <c r="L8" s="88" t="s">
        <v>285</v>
      </c>
      <c r="M8" s="90" t="s">
        <v>155</v>
      </c>
      <c r="N8" s="91"/>
    </row>
    <row r="9" s="53" customFormat="1" ht="21" customHeight="1" spans="1:14">
      <c r="A9" s="68" t="s">
        <v>159</v>
      </c>
      <c r="B9" s="69">
        <f t="shared" si="0"/>
        <v>92</v>
      </c>
      <c r="C9" s="70">
        <v>96</v>
      </c>
      <c r="D9" s="69">
        <f t="shared" si="1"/>
        <v>100</v>
      </c>
      <c r="E9" s="69">
        <f>D9+5</f>
        <v>105</v>
      </c>
      <c r="F9" s="69">
        <f t="shared" si="2"/>
        <v>111</v>
      </c>
      <c r="G9" s="69">
        <f>F9+7</f>
        <v>118</v>
      </c>
      <c r="H9" s="56"/>
      <c r="I9" s="88" t="s">
        <v>285</v>
      </c>
      <c r="J9" s="89" t="s">
        <v>155</v>
      </c>
      <c r="K9" s="88" t="s">
        <v>286</v>
      </c>
      <c r="L9" s="88" t="s">
        <v>284</v>
      </c>
      <c r="M9" s="88" t="s">
        <v>285</v>
      </c>
      <c r="N9" s="91"/>
    </row>
    <row r="10" s="53" customFormat="1" ht="21" customHeight="1" spans="1:14">
      <c r="A10" s="68" t="s">
        <v>160</v>
      </c>
      <c r="B10" s="69">
        <f t="shared" si="0"/>
        <v>104</v>
      </c>
      <c r="C10" s="70">
        <v>108</v>
      </c>
      <c r="D10" s="69">
        <f t="shared" si="1"/>
        <v>112</v>
      </c>
      <c r="E10" s="69">
        <f>D10+5</f>
        <v>117</v>
      </c>
      <c r="F10" s="69">
        <f t="shared" si="2"/>
        <v>123</v>
      </c>
      <c r="G10" s="69">
        <f>F10+7</f>
        <v>130</v>
      </c>
      <c r="H10" s="56"/>
      <c r="I10" s="88" t="s">
        <v>155</v>
      </c>
      <c r="J10" s="92" t="s">
        <v>155</v>
      </c>
      <c r="K10" s="93" t="s">
        <v>155</v>
      </c>
      <c r="L10" s="93" t="s">
        <v>155</v>
      </c>
      <c r="M10" s="93" t="s">
        <v>155</v>
      </c>
      <c r="N10" s="91"/>
    </row>
    <row r="11" s="53" customFormat="1" ht="21" customHeight="1" spans="1:14">
      <c r="A11" s="68" t="s">
        <v>161</v>
      </c>
      <c r="B11" s="69">
        <f>C11-1</f>
        <v>39</v>
      </c>
      <c r="C11" s="70">
        <v>40</v>
      </c>
      <c r="D11" s="69">
        <f>C11+1</f>
        <v>41</v>
      </c>
      <c r="E11" s="69">
        <f>D11+1</f>
        <v>42</v>
      </c>
      <c r="F11" s="69">
        <f>E11+1.2</f>
        <v>43.2</v>
      </c>
      <c r="G11" s="69">
        <f>F11+1.2</f>
        <v>44.4</v>
      </c>
      <c r="H11" s="56"/>
      <c r="I11" s="88" t="s">
        <v>155</v>
      </c>
      <c r="J11" s="92">
        <f>-0.3/-0.5</f>
        <v>0.6</v>
      </c>
      <c r="K11" s="93" t="s">
        <v>282</v>
      </c>
      <c r="L11" s="93" t="s">
        <v>155</v>
      </c>
      <c r="M11" s="93" t="s">
        <v>155</v>
      </c>
      <c r="N11" s="91"/>
    </row>
    <row r="12" s="53" customFormat="1" ht="21" customHeight="1" spans="1:14">
      <c r="A12" s="68" t="s">
        <v>164</v>
      </c>
      <c r="B12" s="69">
        <f>C12-1</f>
        <v>61</v>
      </c>
      <c r="C12" s="70">
        <v>62</v>
      </c>
      <c r="D12" s="69">
        <f>C12+1</f>
        <v>63</v>
      </c>
      <c r="E12" s="69">
        <f>D12+1</f>
        <v>64</v>
      </c>
      <c r="F12" s="69">
        <f>E12+0.5</f>
        <v>64.5</v>
      </c>
      <c r="G12" s="69">
        <f>F12+0.5</f>
        <v>65</v>
      </c>
      <c r="H12" s="56"/>
      <c r="I12" s="88" t="s">
        <v>155</v>
      </c>
      <c r="J12" s="92" t="s">
        <v>155</v>
      </c>
      <c r="K12" s="93" t="s">
        <v>155</v>
      </c>
      <c r="L12" s="93" t="s">
        <v>155</v>
      </c>
      <c r="M12" s="93" t="s">
        <v>155</v>
      </c>
      <c r="N12" s="91"/>
    </row>
    <row r="13" s="53" customFormat="1" ht="21" customHeight="1" spans="1:14">
      <c r="A13" s="68" t="s">
        <v>166</v>
      </c>
      <c r="B13" s="69">
        <f>C13-0.8</f>
        <v>19.7</v>
      </c>
      <c r="C13" s="70">
        <v>20.5</v>
      </c>
      <c r="D13" s="69">
        <f>C13+0.8</f>
        <v>21.3</v>
      </c>
      <c r="E13" s="69">
        <f>D13+0.8</f>
        <v>22.1</v>
      </c>
      <c r="F13" s="69">
        <f>E13+1.3</f>
        <v>23.4</v>
      </c>
      <c r="G13" s="69">
        <f>F13+1.3</f>
        <v>24.7</v>
      </c>
      <c r="H13" s="56"/>
      <c r="I13" s="88" t="s">
        <v>155</v>
      </c>
      <c r="J13" s="92" t="s">
        <v>155</v>
      </c>
      <c r="K13" s="93" t="s">
        <v>155</v>
      </c>
      <c r="L13" s="93" t="s">
        <v>155</v>
      </c>
      <c r="M13" s="93" t="s">
        <v>155</v>
      </c>
      <c r="N13" s="91"/>
    </row>
    <row r="14" s="53" customFormat="1" ht="21" customHeight="1" spans="1:14">
      <c r="A14" s="68" t="s">
        <v>168</v>
      </c>
      <c r="B14" s="69">
        <f>C14-0.7</f>
        <v>16.8</v>
      </c>
      <c r="C14" s="70">
        <v>17.5</v>
      </c>
      <c r="D14" s="69">
        <f>C14+0.7</f>
        <v>18.2</v>
      </c>
      <c r="E14" s="69">
        <f>D14+0.7</f>
        <v>18.9</v>
      </c>
      <c r="F14" s="69">
        <f>E14+1</f>
        <v>19.9</v>
      </c>
      <c r="G14" s="69">
        <f>F14+1</f>
        <v>20.9</v>
      </c>
      <c r="H14" s="56"/>
      <c r="I14" s="88" t="s">
        <v>155</v>
      </c>
      <c r="J14" s="92" t="s">
        <v>155</v>
      </c>
      <c r="K14" s="93" t="s">
        <v>155</v>
      </c>
      <c r="L14" s="93" t="s">
        <v>155</v>
      </c>
      <c r="M14" s="93" t="s">
        <v>155</v>
      </c>
      <c r="N14" s="91"/>
    </row>
    <row r="15" s="53" customFormat="1" ht="21" customHeight="1" spans="1:14">
      <c r="A15" s="68" t="s">
        <v>170</v>
      </c>
      <c r="B15" s="69">
        <f t="shared" ref="B15:B19" si="3">C15-0.5</f>
        <v>12.5</v>
      </c>
      <c r="C15" s="70">
        <v>13</v>
      </c>
      <c r="D15" s="69">
        <f t="shared" ref="D15:D19" si="4">C15+0.5</f>
        <v>13.5</v>
      </c>
      <c r="E15" s="69">
        <f t="shared" ref="E15:E19" si="5">D15+0.5</f>
        <v>14</v>
      </c>
      <c r="F15" s="69">
        <f>E15+0.7</f>
        <v>14.7</v>
      </c>
      <c r="G15" s="69">
        <f>F15+0.7</f>
        <v>15.4</v>
      </c>
      <c r="H15" s="56"/>
      <c r="I15" s="88" t="s">
        <v>155</v>
      </c>
      <c r="J15" s="92" t="s">
        <v>155</v>
      </c>
      <c r="K15" s="93" t="s">
        <v>155</v>
      </c>
      <c r="L15" s="93" t="s">
        <v>155</v>
      </c>
      <c r="M15" s="93" t="s">
        <v>155</v>
      </c>
      <c r="N15" s="91"/>
    </row>
    <row r="16" s="53" customFormat="1" ht="21" customHeight="1" spans="1:14">
      <c r="A16" s="68" t="s">
        <v>171</v>
      </c>
      <c r="B16" s="69">
        <f>C16</f>
        <v>11</v>
      </c>
      <c r="C16" s="71">
        <v>11</v>
      </c>
      <c r="D16" s="69">
        <f t="shared" ref="D16:G16" si="6">C16</f>
        <v>11</v>
      </c>
      <c r="E16" s="69">
        <f t="shared" si="6"/>
        <v>11</v>
      </c>
      <c r="F16" s="69">
        <f t="shared" si="6"/>
        <v>11</v>
      </c>
      <c r="G16" s="69">
        <f t="shared" si="6"/>
        <v>11</v>
      </c>
      <c r="H16" s="56"/>
      <c r="I16" s="88" t="s">
        <v>155</v>
      </c>
      <c r="J16" s="94" t="s">
        <v>155</v>
      </c>
      <c r="K16" s="93" t="s">
        <v>155</v>
      </c>
      <c r="L16" s="93" t="s">
        <v>155</v>
      </c>
      <c r="M16" s="93" t="s">
        <v>155</v>
      </c>
      <c r="N16" s="91"/>
    </row>
    <row r="17" s="53" customFormat="1" ht="21" customHeight="1" spans="1:14">
      <c r="A17" s="68" t="s">
        <v>172</v>
      </c>
      <c r="B17" s="69">
        <f>C17-1</f>
        <v>49.5</v>
      </c>
      <c r="C17" s="71">
        <v>50.5</v>
      </c>
      <c r="D17" s="69">
        <f>C17+1</f>
        <v>51.5</v>
      </c>
      <c r="E17" s="69">
        <f>D17+1</f>
        <v>52.5</v>
      </c>
      <c r="F17" s="69">
        <f>E17+1.5</f>
        <v>54</v>
      </c>
      <c r="G17" s="69">
        <f>F17+1.5</f>
        <v>55.5</v>
      </c>
      <c r="H17" s="56"/>
      <c r="I17" s="88" t="s">
        <v>210</v>
      </c>
      <c r="J17" s="95" t="s">
        <v>216</v>
      </c>
      <c r="K17" s="93" t="s">
        <v>216</v>
      </c>
      <c r="L17" s="93" t="s">
        <v>282</v>
      </c>
      <c r="M17" s="93" t="s">
        <v>155</v>
      </c>
      <c r="N17" s="91"/>
    </row>
    <row r="18" s="53" customFormat="1" ht="21" customHeight="1" spans="1:14">
      <c r="A18" s="68" t="s">
        <v>173</v>
      </c>
      <c r="B18" s="69">
        <f t="shared" si="3"/>
        <v>35.5</v>
      </c>
      <c r="C18" s="71">
        <v>36</v>
      </c>
      <c r="D18" s="69">
        <f t="shared" si="4"/>
        <v>36.5</v>
      </c>
      <c r="E18" s="69">
        <f t="shared" si="5"/>
        <v>37</v>
      </c>
      <c r="F18" s="69">
        <f>E18+0.5</f>
        <v>37.5</v>
      </c>
      <c r="G18" s="69">
        <f t="shared" ref="G18:G20" si="7">F18</f>
        <v>37.5</v>
      </c>
      <c r="H18" s="56"/>
      <c r="I18" s="88" t="s">
        <v>155</v>
      </c>
      <c r="J18" s="94" t="s">
        <v>155</v>
      </c>
      <c r="K18" s="93" t="s">
        <v>206</v>
      </c>
      <c r="L18" s="93" t="s">
        <v>282</v>
      </c>
      <c r="M18" s="93" t="s">
        <v>287</v>
      </c>
      <c r="N18" s="91"/>
    </row>
    <row r="19" s="53" customFormat="1" ht="21" customHeight="1" spans="1:14">
      <c r="A19" s="68" t="s">
        <v>174</v>
      </c>
      <c r="B19" s="69">
        <f t="shared" si="3"/>
        <v>26.5</v>
      </c>
      <c r="C19" s="71">
        <v>27</v>
      </c>
      <c r="D19" s="69">
        <f t="shared" si="4"/>
        <v>27.5</v>
      </c>
      <c r="E19" s="69">
        <f t="shared" si="5"/>
        <v>28</v>
      </c>
      <c r="F19" s="69">
        <f>E19+0.75</f>
        <v>28.75</v>
      </c>
      <c r="G19" s="69">
        <f t="shared" si="7"/>
        <v>28.75</v>
      </c>
      <c r="H19" s="56"/>
      <c r="I19" s="88" t="s">
        <v>155</v>
      </c>
      <c r="J19" s="94" t="s">
        <v>155</v>
      </c>
      <c r="K19" s="93" t="s">
        <v>155</v>
      </c>
      <c r="L19" s="93" t="s">
        <v>155</v>
      </c>
      <c r="M19" s="93" t="s">
        <v>155</v>
      </c>
      <c r="N19" s="91"/>
    </row>
    <row r="20" s="53" customFormat="1" ht="21" customHeight="1" spans="1:14">
      <c r="A20" s="68" t="s">
        <v>175</v>
      </c>
      <c r="B20" s="69">
        <f>C20-1</f>
        <v>17</v>
      </c>
      <c r="C20" s="70">
        <v>18</v>
      </c>
      <c r="D20" s="69">
        <f>C20</f>
        <v>18</v>
      </c>
      <c r="E20" s="69">
        <f>D20+1.5</f>
        <v>19.5</v>
      </c>
      <c r="F20" s="69">
        <f>E20</f>
        <v>19.5</v>
      </c>
      <c r="G20" s="69">
        <f t="shared" si="7"/>
        <v>19.5</v>
      </c>
      <c r="H20" s="56"/>
      <c r="I20" s="88" t="s">
        <v>155</v>
      </c>
      <c r="J20" s="92" t="s">
        <v>155</v>
      </c>
      <c r="K20" s="93" t="s">
        <v>155</v>
      </c>
      <c r="L20" s="93" t="s">
        <v>155</v>
      </c>
      <c r="M20" s="93" t="s">
        <v>155</v>
      </c>
      <c r="N20" s="91"/>
    </row>
    <row r="21" s="53" customFormat="1" ht="21" customHeight="1" spans="1:14">
      <c r="A21" s="72"/>
      <c r="B21" s="73"/>
      <c r="C21" s="73"/>
      <c r="D21" s="73"/>
      <c r="E21" s="73"/>
      <c r="F21" s="73"/>
      <c r="G21" s="73"/>
      <c r="H21" s="56"/>
      <c r="I21" s="96"/>
      <c r="J21" s="91"/>
      <c r="K21" s="91"/>
      <c r="L21" s="91"/>
      <c r="M21" s="91"/>
      <c r="N21" s="91"/>
    </row>
    <row r="22" s="52" customFormat="1" ht="29" customHeight="1" spans="1:14">
      <c r="A22" s="74"/>
      <c r="B22" s="75"/>
      <c r="C22" s="76"/>
      <c r="D22" s="76"/>
      <c r="E22" s="77"/>
      <c r="F22" s="77"/>
      <c r="G22" s="78"/>
      <c r="H22" s="79"/>
      <c r="I22" s="75"/>
      <c r="J22" s="76"/>
      <c r="K22" s="76"/>
      <c r="L22" s="77"/>
      <c r="M22" s="77"/>
      <c r="N22" s="78"/>
    </row>
    <row r="23" s="52" customFormat="1" ht="15" spans="1:14">
      <c r="A23" s="80" t="s">
        <v>122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="52" customFormat="1" ht="14.25" spans="1:14">
      <c r="A24" s="52" t="s">
        <v>288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="52" customFormat="1" ht="14.25" spans="1:14">
      <c r="A25" s="81"/>
      <c r="B25" s="81"/>
      <c r="C25" s="81"/>
      <c r="D25" s="81"/>
      <c r="E25" s="81"/>
      <c r="F25" s="81"/>
      <c r="G25" s="81"/>
      <c r="H25" s="81"/>
      <c r="I25" s="80" t="s">
        <v>289</v>
      </c>
      <c r="J25" s="97"/>
      <c r="K25" s="80" t="s">
        <v>290</v>
      </c>
      <c r="L25" s="80"/>
      <c r="M25" s="80" t="s">
        <v>179</v>
      </c>
      <c r="N25" s="52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workbookViewId="0">
      <selection activeCell="G11" sqref="G11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292</v>
      </c>
      <c r="B2" s="5" t="s">
        <v>293</v>
      </c>
      <c r="C2" s="5" t="s">
        <v>294</v>
      </c>
      <c r="D2" s="5" t="s">
        <v>295</v>
      </c>
      <c r="E2" s="5" t="s">
        <v>296</v>
      </c>
      <c r="F2" s="5" t="s">
        <v>297</v>
      </c>
      <c r="G2" s="5" t="s">
        <v>298</v>
      </c>
      <c r="H2" s="5" t="s">
        <v>299</v>
      </c>
      <c r="I2" s="4" t="s">
        <v>300</v>
      </c>
      <c r="J2" s="4" t="s">
        <v>301</v>
      </c>
      <c r="K2" s="4" t="s">
        <v>302</v>
      </c>
      <c r="L2" s="4" t="s">
        <v>303</v>
      </c>
      <c r="M2" s="4" t="s">
        <v>304</v>
      </c>
      <c r="N2" s="5" t="s">
        <v>305</v>
      </c>
      <c r="O2" s="5" t="s">
        <v>306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307</v>
      </c>
      <c r="J3" s="4" t="s">
        <v>307</v>
      </c>
      <c r="K3" s="4" t="s">
        <v>307</v>
      </c>
      <c r="L3" s="4" t="s">
        <v>307</v>
      </c>
      <c r="M3" s="4" t="s">
        <v>307</v>
      </c>
      <c r="N3" s="7"/>
      <c r="O3" s="7"/>
    </row>
    <row r="4" spans="1:15">
      <c r="A4" s="9">
        <v>1</v>
      </c>
      <c r="B4" s="10" t="s">
        <v>308</v>
      </c>
      <c r="C4" s="11" t="s">
        <v>309</v>
      </c>
      <c r="D4" s="11" t="s">
        <v>310</v>
      </c>
      <c r="E4" s="11" t="s">
        <v>63</v>
      </c>
      <c r="F4" s="10"/>
      <c r="G4" s="10" t="s">
        <v>66</v>
      </c>
      <c r="H4" s="10"/>
      <c r="I4" s="10">
        <v>5</v>
      </c>
      <c r="J4" s="10"/>
      <c r="K4" s="10">
        <v>3</v>
      </c>
      <c r="L4" s="10">
        <v>5</v>
      </c>
      <c r="M4" s="10"/>
      <c r="N4" s="10">
        <f>SUM(I4:M4)</f>
        <v>13</v>
      </c>
      <c r="O4" s="10" t="s">
        <v>311</v>
      </c>
    </row>
    <row r="5" spans="1:15">
      <c r="A5" s="9">
        <v>2</v>
      </c>
      <c r="B5" s="10" t="s">
        <v>308</v>
      </c>
      <c r="C5" s="11" t="s">
        <v>309</v>
      </c>
      <c r="D5" s="11" t="s">
        <v>310</v>
      </c>
      <c r="E5" s="11" t="s">
        <v>63</v>
      </c>
      <c r="F5" s="10"/>
      <c r="G5" s="10" t="s">
        <v>66</v>
      </c>
      <c r="H5" s="10"/>
      <c r="I5" s="10">
        <v>3</v>
      </c>
      <c r="J5" s="10"/>
      <c r="K5" s="10"/>
      <c r="L5" s="10">
        <v>2</v>
      </c>
      <c r="M5" s="10">
        <v>5</v>
      </c>
      <c r="N5" s="10">
        <f>SUM(I5:M5)</f>
        <v>10</v>
      </c>
      <c r="O5" s="10" t="s">
        <v>311</v>
      </c>
    </row>
    <row r="6" spans="1:15">
      <c r="A6" s="51"/>
      <c r="B6" s="45"/>
      <c r="C6" s="43"/>
      <c r="D6" s="11"/>
      <c r="E6" s="11"/>
      <c r="F6" s="10"/>
      <c r="G6" s="39"/>
      <c r="H6" s="9"/>
      <c r="I6" s="10"/>
      <c r="J6" s="10"/>
      <c r="K6" s="10"/>
      <c r="L6" s="10"/>
      <c r="M6" s="9"/>
      <c r="N6" s="10"/>
      <c r="O6" s="10"/>
    </row>
    <row r="7" spans="1:15">
      <c r="A7" s="51"/>
      <c r="B7" s="45"/>
      <c r="C7" s="43"/>
      <c r="D7" s="11"/>
      <c r="E7" s="11"/>
      <c r="F7" s="10"/>
      <c r="G7" s="39"/>
      <c r="H7" s="9"/>
      <c r="I7" s="10"/>
      <c r="J7" s="10"/>
      <c r="K7" s="10"/>
      <c r="L7" s="10"/>
      <c r="M7" s="9"/>
      <c r="N7" s="10"/>
      <c r="O7" s="10"/>
    </row>
    <row r="8" spans="1:15">
      <c r="A8" s="51"/>
      <c r="B8" s="10"/>
      <c r="C8" s="43"/>
      <c r="D8" s="11"/>
      <c r="E8" s="11"/>
      <c r="F8" s="10"/>
      <c r="G8" s="39"/>
      <c r="H8" s="9"/>
      <c r="I8" s="10"/>
      <c r="J8" s="10"/>
      <c r="K8" s="10"/>
      <c r="L8" s="10"/>
      <c r="M8" s="10"/>
      <c r="N8" s="10"/>
      <c r="O8" s="10"/>
    </row>
    <row r="9" spans="1:15">
      <c r="A9" s="51"/>
      <c r="B9" s="10"/>
      <c r="C9" s="43"/>
      <c r="D9" s="11"/>
      <c r="E9" s="11"/>
      <c r="F9" s="10"/>
      <c r="G9" s="39"/>
      <c r="H9" s="9"/>
      <c r="I9" s="10"/>
      <c r="J9" s="10"/>
      <c r="K9" s="10"/>
      <c r="L9" s="10"/>
      <c r="M9" s="10"/>
      <c r="N9" s="10"/>
      <c r="O9" s="10"/>
    </row>
    <row r="10" customFormat="1" spans="1:15">
      <c r="A10" s="51"/>
      <c r="B10" s="10"/>
      <c r="C10" s="43"/>
      <c r="D10" s="10"/>
      <c r="E10" s="11"/>
      <c r="F10" s="10"/>
      <c r="G10" s="39"/>
      <c r="H10" s="9"/>
      <c r="I10" s="10"/>
      <c r="J10" s="10"/>
      <c r="K10" s="10"/>
      <c r="L10" s="10"/>
      <c r="M10" s="10"/>
      <c r="N10" s="10"/>
      <c r="O10" s="10"/>
    </row>
    <row r="11" customFormat="1" spans="1:15">
      <c r="A11" s="51"/>
      <c r="B11" s="10"/>
      <c r="C11" s="43"/>
      <c r="D11" s="10"/>
      <c r="E11" s="11"/>
      <c r="F11" s="10"/>
      <c r="G11" s="39"/>
      <c r="H11" s="9"/>
      <c r="I11" s="10"/>
      <c r="J11" s="10"/>
      <c r="K11" s="10"/>
      <c r="L11" s="10"/>
      <c r="M11" s="10"/>
      <c r="N11" s="10"/>
      <c r="O11" s="10"/>
    </row>
    <row r="12" customFormat="1" spans="1:15">
      <c r="A12" s="51"/>
      <c r="B12" s="10"/>
      <c r="C12" s="43"/>
      <c r="D12" s="11"/>
      <c r="E12" s="11"/>
      <c r="F12" s="10"/>
      <c r="G12" s="39"/>
      <c r="H12" s="9"/>
      <c r="I12" s="10"/>
      <c r="J12" s="10"/>
      <c r="K12" s="10"/>
      <c r="L12" s="10"/>
      <c r="M12" s="10"/>
      <c r="N12" s="10"/>
      <c r="O12" s="10"/>
    </row>
    <row r="13" customFormat="1" spans="1:15">
      <c r="A13" s="51"/>
      <c r="B13" s="10"/>
      <c r="C13" s="11"/>
      <c r="D13" s="11"/>
      <c r="E13" s="11"/>
      <c r="F13" s="10"/>
      <c r="G13" s="39"/>
      <c r="H13" s="9"/>
      <c r="I13" s="10"/>
      <c r="J13" s="10"/>
      <c r="K13" s="10"/>
      <c r="L13" s="10"/>
      <c r="M13" s="10"/>
      <c r="N13" s="10"/>
      <c r="O13" s="10"/>
    </row>
    <row r="14" customFormat="1" spans="1:15">
      <c r="A14" s="51"/>
      <c r="B14" s="10"/>
      <c r="C14" s="43"/>
      <c r="D14" s="11"/>
      <c r="E14" s="11"/>
      <c r="F14" s="10"/>
      <c r="G14" s="39"/>
      <c r="H14" s="9"/>
      <c r="I14" s="10"/>
      <c r="J14" s="10"/>
      <c r="K14" s="10"/>
      <c r="L14" s="10"/>
      <c r="M14" s="10"/>
      <c r="N14" s="10"/>
      <c r="O14" s="10"/>
    </row>
    <row r="15" customFormat="1" spans="1:15">
      <c r="A15" s="51"/>
      <c r="B15" s="10"/>
      <c r="C15" s="43"/>
      <c r="D15" s="11"/>
      <c r="E15" s="11"/>
      <c r="F15" s="10"/>
      <c r="G15" s="39"/>
      <c r="H15" s="9"/>
      <c r="I15" s="10"/>
      <c r="J15" s="10"/>
      <c r="K15" s="10"/>
      <c r="L15" s="10"/>
      <c r="M15" s="10"/>
      <c r="N15" s="10"/>
      <c r="O15" s="10"/>
    </row>
    <row r="16" customFormat="1" spans="1:15">
      <c r="A16" s="51"/>
      <c r="B16" s="10"/>
      <c r="C16" s="43"/>
      <c r="D16" s="11"/>
      <c r="E16" s="11"/>
      <c r="F16" s="10"/>
      <c r="G16" s="39"/>
      <c r="H16" s="9"/>
      <c r="I16" s="10"/>
      <c r="J16" s="10"/>
      <c r="K16" s="10"/>
      <c r="L16" s="10"/>
      <c r="M16" s="10"/>
      <c r="N16" s="10"/>
      <c r="O16" s="10"/>
    </row>
    <row r="17" customFormat="1" spans="1:15">
      <c r="A17" s="51"/>
      <c r="B17" s="10"/>
      <c r="C17" s="43"/>
      <c r="D17" s="11"/>
      <c r="E17" s="11"/>
      <c r="F17" s="10"/>
      <c r="G17" s="39"/>
      <c r="H17" s="9"/>
      <c r="I17" s="10"/>
      <c r="J17" s="10"/>
      <c r="K17" s="10"/>
      <c r="L17" s="10"/>
      <c r="M17" s="10"/>
      <c r="N17" s="10"/>
      <c r="O17" s="10"/>
    </row>
    <row r="18" customFormat="1" spans="1:15">
      <c r="A18" s="51"/>
      <c r="B18" s="10"/>
      <c r="C18" s="43"/>
      <c r="D18" s="10"/>
      <c r="E18" s="11"/>
      <c r="F18" s="10"/>
      <c r="G18" s="39"/>
      <c r="H18" s="9"/>
      <c r="I18" s="10"/>
      <c r="J18" s="10"/>
      <c r="K18" s="10"/>
      <c r="L18" s="10"/>
      <c r="M18" s="10"/>
      <c r="N18" s="10"/>
      <c r="O18" s="10"/>
    </row>
    <row r="19" s="2" customFormat="1" ht="18.75" spans="1:15">
      <c r="A19" s="14" t="s">
        <v>312</v>
      </c>
      <c r="B19" s="15"/>
      <c r="C19" s="15"/>
      <c r="D19" s="16"/>
      <c r="E19" s="17"/>
      <c r="F19" s="28"/>
      <c r="G19" s="28"/>
      <c r="H19" s="28"/>
      <c r="I19" s="23"/>
      <c r="J19" s="14" t="s">
        <v>313</v>
      </c>
      <c r="K19" s="15"/>
      <c r="L19" s="15"/>
      <c r="M19" s="16"/>
      <c r="N19" s="15"/>
      <c r="O19" s="22"/>
    </row>
    <row r="20" ht="16.5" spans="1:15">
      <c r="A20" s="18" t="s">
        <v>314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7 O18 O3:O5 O6:O9 O10:O13 O14:O16 O1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2023-01-12T03:36:52Z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