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<sst xmlns="http://schemas.openxmlformats.org/spreadsheetml/2006/main" count="93" uniqueCount="67">
  <si>
    <t>探路者产品规格表</t>
  </si>
  <si>
    <t>单位：CM</t>
  </si>
  <si>
    <t>工厂</t>
  </si>
  <si>
    <t>无锡谷德维斯</t>
  </si>
  <si>
    <t>日期：</t>
  </si>
  <si>
    <t>产品代码</t>
  </si>
  <si>
    <t>男式商务裤</t>
  </si>
  <si>
    <t>款号：</t>
  </si>
  <si>
    <t>规格表</t>
  </si>
  <si>
    <t>码号</t>
  </si>
  <si>
    <t>S</t>
  </si>
  <si>
    <t>M</t>
  </si>
  <si>
    <t>L</t>
  </si>
  <si>
    <t>XL</t>
  </si>
  <si>
    <t>XXL</t>
  </si>
  <si>
    <t>XXXL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</si>
  <si>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XXXL</t>
    </r>
  </si>
  <si>
    <t>号型</t>
  </si>
  <si>
    <t>165/80B</t>
  </si>
  <si>
    <t>170/84B</t>
  </si>
  <si>
    <t>175/88B</t>
  </si>
  <si>
    <t>180/92B</t>
  </si>
  <si>
    <t>185/96B</t>
  </si>
  <si>
    <t>190/100B</t>
  </si>
  <si>
    <r>
      <rPr>
        <sz val="11"/>
        <rFont val="宋体"/>
        <charset val="134"/>
      </rPr>
      <t>195</t>
    </r>
    <r>
      <rPr>
        <sz val="11"/>
        <rFont val="宋体"/>
        <charset val="134"/>
      </rPr>
      <t>/104B</t>
    </r>
  </si>
  <si>
    <t>裤外侧长</t>
  </si>
  <si>
    <t>+0.2+1</t>
  </si>
  <si>
    <t>+2+1</t>
  </si>
  <si>
    <t>+1-1</t>
  </si>
  <si>
    <t>+0.9+1</t>
  </si>
  <si>
    <t>+0.8+1</t>
  </si>
  <si>
    <t>+0.3+0</t>
  </si>
  <si>
    <t>腰围 平量</t>
  </si>
  <si>
    <t>-1-0</t>
  </si>
  <si>
    <t>-0-1</t>
  </si>
  <si>
    <t>-1+1</t>
  </si>
  <si>
    <t>臀围</t>
  </si>
  <si>
    <t>+0.6+1</t>
  </si>
  <si>
    <t>+1+1</t>
  </si>
  <si>
    <t>腿围1/2</t>
  </si>
  <si>
    <t>-0.5-0.8</t>
  </si>
  <si>
    <t>-0.3+0.5</t>
  </si>
  <si>
    <t>0+0.5</t>
  </si>
  <si>
    <t>-0+0.5</t>
  </si>
  <si>
    <t>-0.2+0.5</t>
  </si>
  <si>
    <t>-0.7+0.6</t>
  </si>
  <si>
    <t>膝围1/2档下35CM</t>
  </si>
  <si>
    <t>-0-0</t>
  </si>
  <si>
    <t>+0.3-0</t>
  </si>
  <si>
    <t>+0.3-0.4</t>
  </si>
  <si>
    <t>+0.3-0.3</t>
  </si>
  <si>
    <t>+0.7-0.5</t>
  </si>
  <si>
    <t>脚口/2</t>
  </si>
  <si>
    <t>-0.2-0.5</t>
  </si>
  <si>
    <t>-0-0.5</t>
  </si>
  <si>
    <t>-0-0.4</t>
  </si>
  <si>
    <t>+0.2-0.3</t>
  </si>
  <si>
    <t>+0.2+0.3</t>
  </si>
  <si>
    <t>前裆长 含腰</t>
  </si>
  <si>
    <t>+0.3+0.6</t>
  </si>
  <si>
    <t>-0+0.7</t>
  </si>
  <si>
    <t>+0.9+0.5</t>
  </si>
  <si>
    <t>+0.6+0.5</t>
  </si>
  <si>
    <t>后裆长 含腰</t>
  </si>
  <si>
    <t>+1.3+1</t>
  </si>
  <si>
    <t>+1.4+1</t>
  </si>
  <si>
    <t>+0.5+1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</si>
</sst>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0"/>
      <name val="微软雅黑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1" applyNumberFormat="1" applyFont="1" applyAlignment="1">
      <alignment horizontal="center" vertical="center"/>
    </xf>
    <xf numFmtId="0" fontId="2" fillId="0" borderId="0" xfId="11" applyNumberFormat="1" applyFont="1" applyBorder="1" applyAlignment="1">
      <alignment horizontal="center"/>
    </xf>
    <xf numFmtId="0" fontId="2" fillId="0" borderId="0" xfId="11" applyNumberFormat="1" applyFont="1" applyFill="1" applyBorder="1" applyAlignment="1">
      <alignment horizontal="center"/>
    </xf>
    <xf numFmtId="58" fontId="2" fillId="2" borderId="1" xfId="11" applyNumberFormat="1" applyFont="1" applyFill="1" applyBorder="1" applyAlignment="1">
      <alignment horizontal="center"/>
    </xf>
    <xf numFmtId="0" fontId="2" fillId="2" borderId="1" xfId="11" applyNumberFormat="1" applyFont="1" applyFill="1" applyBorder="1" applyAlignment="1">
      <alignment horizontal="center"/>
    </xf>
    <xf numFmtId="0" fontId="2" fillId="0" borderId="2" xfId="11" applyNumberFormat="1" applyFont="1" applyBorder="1" applyAlignment="1">
      <alignment horizontal="center"/>
    </xf>
    <xf numFmtId="0" fontId="2" fillId="0" borderId="3" xfId="11" applyNumberFormat="1" applyFont="1" applyBorder="1" applyAlignment="1">
      <alignment horizontal="left"/>
    </xf>
    <xf numFmtId="0" fontId="2" fillId="0" borderId="4" xfId="11" applyNumberFormat="1" applyFont="1" applyBorder="1" applyAlignment="1">
      <alignment horizontal="left"/>
    </xf>
    <xf numFmtId="0" fontId="2" fillId="0" borderId="5" xfId="11" applyNumberFormat="1" applyFont="1" applyBorder="1" applyAlignment="1">
      <alignment horizontal="left"/>
    </xf>
    <xf numFmtId="0" fontId="3" fillId="0" borderId="2" xfId="50" applyFont="1" applyFill="1" applyBorder="1" applyAlignment="1">
      <alignment horizontal="center"/>
    </xf>
    <xf numFmtId="0" fontId="4" fillId="0" borderId="2" xfId="11" applyFont="1" applyFill="1" applyBorder="1" applyAlignment="1">
      <alignment horizontal="center"/>
    </xf>
    <xf numFmtId="176" fontId="5" fillId="0" borderId="2" xfId="11" applyNumberFormat="1" applyFill="1" applyBorder="1" applyAlignment="1">
      <alignment horizontal="center"/>
    </xf>
    <xf numFmtId="176" fontId="5" fillId="0" borderId="2" xfId="11" applyNumberFormat="1" applyFont="1" applyFill="1" applyBorder="1" applyAlignment="1">
      <alignment horizontal="center"/>
    </xf>
    <xf numFmtId="176" fontId="3" fillId="0" borderId="2" xfId="11" applyNumberFormat="1" applyFont="1" applyFill="1" applyBorder="1" applyAlignment="1">
      <alignment horizontal="center"/>
    </xf>
    <xf numFmtId="176" fontId="4" fillId="0" borderId="2" xfId="11" applyNumberFormat="1" applyFont="1" applyFill="1" applyBorder="1" applyAlignment="1">
      <alignment horizontal="center"/>
    </xf>
    <xf numFmtId="0" fontId="6" fillId="0" borderId="2" xfId="11" applyNumberFormat="1" applyFont="1" applyBorder="1" applyAlignment="1">
      <alignment horizontal="center"/>
    </xf>
    <xf numFmtId="0" fontId="6" fillId="0" borderId="2" xfId="11" applyNumberFormat="1" applyFont="1" applyFill="1" applyBorder="1" applyAlignment="1">
      <alignment horizontal="center" vertical="center"/>
    </xf>
    <xf numFmtId="176" fontId="7" fillId="0" borderId="2" xfId="11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904875"/>
          <a:ext cx="6858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904875"/>
          <a:ext cx="6858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MMAL81537&#22823;&#36135;11-1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"/>
      <sheetName val="全码规格"/>
      <sheetName val="修改意见"/>
      <sheetName val="跳码样意见"/>
      <sheetName val="产前样意见 "/>
      <sheetName val="TAMJ81521一版物料单"/>
      <sheetName val="TAMJ81521齐色版单"/>
    </sheetNames>
    <sheetDataSet>
      <sheetData sheetId="0">
        <row r="5">
          <cell r="G5" t="str">
            <v>TAMMAL81537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N14" sqref="N14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 t="s">
        <v>2</v>
      </c>
      <c r="D2" s="3" t="s">
        <v>3</v>
      </c>
      <c r="E2" s="2"/>
      <c r="F2" s="2" t="s">
        <v>4</v>
      </c>
      <c r="G2" s="4"/>
      <c r="H2" s="5"/>
    </row>
    <row r="3" ht="16.5" spans="1:8">
      <c r="A3" s="6" t="s">
        <v>5</v>
      </c>
      <c r="B3" s="7" t="s">
        <v>6</v>
      </c>
      <c r="C3" s="8"/>
      <c r="D3" s="8"/>
      <c r="E3" s="8"/>
      <c r="F3" s="6" t="s">
        <v>7</v>
      </c>
      <c r="G3" s="7" t="str">
        <f>[1]封面!G5</f>
        <v>TAMMAL81537</v>
      </c>
      <c r="H3" s="9"/>
    </row>
    <row r="4" spans="1:8">
      <c r="A4" s="10" t="s">
        <v>8</v>
      </c>
      <c r="B4" s="10"/>
      <c r="C4" s="10"/>
      <c r="D4" s="10"/>
      <c r="E4" s="10"/>
      <c r="F4" s="10"/>
      <c r="G4" s="10"/>
      <c r="H4" s="10"/>
    </row>
    <row r="5" ht="14.25" spans="1:14">
      <c r="A5" s="11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3" t="s">
        <v>16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</row>
    <row r="6" ht="14.25" spans="1:14">
      <c r="A6" s="11" t="s">
        <v>17</v>
      </c>
      <c r="B6" s="14" t="s">
        <v>18</v>
      </c>
      <c r="C6" s="14" t="s">
        <v>19</v>
      </c>
      <c r="D6" s="14" t="s">
        <v>20</v>
      </c>
      <c r="E6" s="14" t="s">
        <v>21</v>
      </c>
      <c r="F6" s="14" t="s">
        <v>22</v>
      </c>
      <c r="G6" s="14" t="s">
        <v>23</v>
      </c>
      <c r="H6" s="14" t="s">
        <v>24</v>
      </c>
      <c r="I6" s="14" t="s">
        <v>18</v>
      </c>
      <c r="J6" s="14" t="s">
        <v>19</v>
      </c>
      <c r="K6" s="14" t="s">
        <v>20</v>
      </c>
      <c r="L6" s="14" t="s">
        <v>21</v>
      </c>
      <c r="M6" s="14" t="s">
        <v>22</v>
      </c>
      <c r="N6" s="14" t="s">
        <v>23</v>
      </c>
    </row>
    <row r="7" ht="16.5" spans="1:14">
      <c r="A7" s="11" t="s">
        <v>25</v>
      </c>
      <c r="B7" s="15">
        <f>C7-2.1</f>
        <v>96.8</v>
      </c>
      <c r="C7" s="15">
        <f>D7-2.1</f>
        <v>98.9</v>
      </c>
      <c r="D7" s="16">
        <v>101</v>
      </c>
      <c r="E7" s="15">
        <f t="shared" ref="E7:H7" si="0">D7+2.1</f>
        <v>103.1</v>
      </c>
      <c r="F7" s="15">
        <f t="shared" si="0"/>
        <v>105.2</v>
      </c>
      <c r="G7" s="15">
        <f t="shared" si="0"/>
        <v>107.3</v>
      </c>
      <c r="H7" s="15">
        <f t="shared" si="0"/>
        <v>109.4</v>
      </c>
      <c r="I7" s="19" t="s">
        <v>26</v>
      </c>
      <c r="J7" s="19" t="s">
        <v>27</v>
      </c>
      <c r="K7" s="19" t="s">
        <v>28</v>
      </c>
      <c r="L7" s="19" t="s">
        <v>29</v>
      </c>
      <c r="M7" s="19" t="s">
        <v>30</v>
      </c>
      <c r="N7" s="19" t="s">
        <v>31</v>
      </c>
    </row>
    <row r="8" ht="16.5" spans="1:14">
      <c r="A8" s="11" t="s">
        <v>32</v>
      </c>
      <c r="B8" s="15">
        <f>C8-4</f>
        <v>78</v>
      </c>
      <c r="C8" s="15">
        <f>D8-4</f>
        <v>82</v>
      </c>
      <c r="D8" s="17">
        <v>86</v>
      </c>
      <c r="E8" s="15">
        <f>D8+4</f>
        <v>90</v>
      </c>
      <c r="F8" s="15">
        <f>E8+5</f>
        <v>95</v>
      </c>
      <c r="G8" s="15">
        <f>F8+6</f>
        <v>101</v>
      </c>
      <c r="H8" s="15">
        <f>G8+6</f>
        <v>107</v>
      </c>
      <c r="I8" s="19" t="s">
        <v>33</v>
      </c>
      <c r="J8" s="19" t="s">
        <v>34</v>
      </c>
      <c r="K8" s="19" t="s">
        <v>28</v>
      </c>
      <c r="L8" s="19" t="s">
        <v>34</v>
      </c>
      <c r="M8" s="19" t="s">
        <v>35</v>
      </c>
      <c r="N8" s="19" t="s">
        <v>35</v>
      </c>
    </row>
    <row r="9" ht="16.5" spans="1:14">
      <c r="A9" s="11" t="s">
        <v>36</v>
      </c>
      <c r="B9" s="18">
        <f>C9-3.6</f>
        <v>98.8</v>
      </c>
      <c r="C9" s="18">
        <f>D9-3.6</f>
        <v>102.4</v>
      </c>
      <c r="D9" s="17">
        <v>106</v>
      </c>
      <c r="E9" s="18">
        <f t="shared" ref="E9:H9" si="1">D9+4</f>
        <v>110</v>
      </c>
      <c r="F9" s="18">
        <f t="shared" si="1"/>
        <v>114</v>
      </c>
      <c r="G9" s="18">
        <f t="shared" si="1"/>
        <v>118</v>
      </c>
      <c r="H9" s="18">
        <f t="shared" si="1"/>
        <v>122</v>
      </c>
      <c r="I9" s="19" t="s">
        <v>26</v>
      </c>
      <c r="J9" s="19" t="s">
        <v>37</v>
      </c>
      <c r="K9" s="19" t="s">
        <v>38</v>
      </c>
      <c r="L9" s="19" t="s">
        <v>38</v>
      </c>
      <c r="M9" s="19" t="s">
        <v>38</v>
      </c>
      <c r="N9" s="19" t="s">
        <v>38</v>
      </c>
    </row>
    <row r="10" ht="16.5" spans="1:14">
      <c r="A10" s="11" t="s">
        <v>39</v>
      </c>
      <c r="B10" s="15">
        <f>C10-2.3/2</f>
        <v>30.7</v>
      </c>
      <c r="C10" s="15">
        <f>D10-2.3/2</f>
        <v>31.85</v>
      </c>
      <c r="D10" s="17">
        <v>33</v>
      </c>
      <c r="E10" s="15">
        <f t="shared" ref="E10:H10" si="2">D10+2.6/2</f>
        <v>34.3</v>
      </c>
      <c r="F10" s="15">
        <f t="shared" si="2"/>
        <v>35.6</v>
      </c>
      <c r="G10" s="15">
        <f t="shared" si="2"/>
        <v>36.9</v>
      </c>
      <c r="H10" s="15">
        <f t="shared" si="2"/>
        <v>38.2</v>
      </c>
      <c r="I10" s="19" t="s">
        <v>40</v>
      </c>
      <c r="J10" s="19" t="s">
        <v>41</v>
      </c>
      <c r="K10" s="19" t="s">
        <v>42</v>
      </c>
      <c r="L10" s="19" t="s">
        <v>43</v>
      </c>
      <c r="M10" s="19" t="s">
        <v>44</v>
      </c>
      <c r="N10" s="19" t="s">
        <v>45</v>
      </c>
    </row>
    <row r="11" ht="16.5" spans="1:14">
      <c r="A11" s="11" t="s">
        <v>46</v>
      </c>
      <c r="B11" s="15">
        <f>C11-0.7</f>
        <v>20.6</v>
      </c>
      <c r="C11" s="15">
        <f>D11-0.7</f>
        <v>21.3</v>
      </c>
      <c r="D11" s="17">
        <v>22</v>
      </c>
      <c r="E11" s="15">
        <f>D11+0.7</f>
        <v>22.7</v>
      </c>
      <c r="F11" s="15">
        <f>E11+0.7</f>
        <v>23.4</v>
      </c>
      <c r="G11" s="15">
        <f>F11+0.9</f>
        <v>24.3</v>
      </c>
      <c r="H11" s="15">
        <f>G11+0.9</f>
        <v>25.2</v>
      </c>
      <c r="I11" s="19" t="s">
        <v>47</v>
      </c>
      <c r="J11" s="19" t="s">
        <v>48</v>
      </c>
      <c r="K11" s="19" t="s">
        <v>49</v>
      </c>
      <c r="L11" s="19" t="s">
        <v>50</v>
      </c>
      <c r="M11" s="19" t="s">
        <v>49</v>
      </c>
      <c r="N11" s="19" t="s">
        <v>51</v>
      </c>
    </row>
    <row r="12" ht="16.5" spans="1:14">
      <c r="A12" s="11" t="s">
        <v>52</v>
      </c>
      <c r="B12" s="15">
        <f>C12-0.5</f>
        <v>17.5</v>
      </c>
      <c r="C12" s="15">
        <f>D12-0.5</f>
        <v>18</v>
      </c>
      <c r="D12" s="17">
        <v>18.5</v>
      </c>
      <c r="E12" s="15">
        <f>D12+0.5</f>
        <v>19</v>
      </c>
      <c r="F12" s="15">
        <f>E12+0.5</f>
        <v>19.5</v>
      </c>
      <c r="G12" s="15">
        <f>F12+0.7</f>
        <v>20.2</v>
      </c>
      <c r="H12" s="15">
        <f>G12+0.7</f>
        <v>20.9</v>
      </c>
      <c r="I12" s="19" t="s">
        <v>53</v>
      </c>
      <c r="J12" s="19" t="s">
        <v>54</v>
      </c>
      <c r="K12" s="19" t="s">
        <v>54</v>
      </c>
      <c r="L12" s="19" t="s">
        <v>55</v>
      </c>
      <c r="M12" s="19" t="s">
        <v>56</v>
      </c>
      <c r="N12" s="19" t="s">
        <v>57</v>
      </c>
    </row>
    <row r="13" ht="16.5" spans="1:14">
      <c r="A13" s="11" t="s">
        <v>58</v>
      </c>
      <c r="B13" s="15">
        <f>C13-0.7</f>
        <v>26.7</v>
      </c>
      <c r="C13" s="15">
        <f>D13-0.6</f>
        <v>27.4</v>
      </c>
      <c r="D13" s="17">
        <v>28</v>
      </c>
      <c r="E13" s="15">
        <f>D13+0.6</f>
        <v>28.6</v>
      </c>
      <c r="F13" s="15">
        <f>E13+0.7</f>
        <v>29.3</v>
      </c>
      <c r="G13" s="15">
        <f>F13+0.6</f>
        <v>29.9</v>
      </c>
      <c r="H13" s="15">
        <f>G13+0.7</f>
        <v>30.6</v>
      </c>
      <c r="I13" s="19" t="s">
        <v>59</v>
      </c>
      <c r="J13" s="19" t="s">
        <v>60</v>
      </c>
      <c r="K13" s="19" t="s">
        <v>43</v>
      </c>
      <c r="L13" s="19" t="s">
        <v>61</v>
      </c>
      <c r="M13" s="19" t="s">
        <v>43</v>
      </c>
      <c r="N13" s="19" t="s">
        <v>62</v>
      </c>
    </row>
    <row r="14" ht="16.5" spans="1:14">
      <c r="A14" s="11" t="s">
        <v>63</v>
      </c>
      <c r="B14" s="15">
        <f>C14-0.9</f>
        <v>37.7</v>
      </c>
      <c r="C14" s="15">
        <f>D14-0.9</f>
        <v>38.6</v>
      </c>
      <c r="D14" s="16">
        <v>39.5</v>
      </c>
      <c r="E14" s="15">
        <f t="shared" ref="E14:H14" si="3">D14+1.1</f>
        <v>40.6</v>
      </c>
      <c r="F14" s="15">
        <f t="shared" si="3"/>
        <v>41.7</v>
      </c>
      <c r="G14" s="15">
        <f t="shared" si="3"/>
        <v>42.8</v>
      </c>
      <c r="H14" s="15">
        <f t="shared" si="3"/>
        <v>43.9</v>
      </c>
      <c r="I14" s="19" t="s">
        <v>64</v>
      </c>
      <c r="J14" s="19" t="s">
        <v>65</v>
      </c>
      <c r="K14" s="19" t="s">
        <v>66</v>
      </c>
      <c r="L14" s="19" t="s">
        <v>65</v>
      </c>
      <c r="M14" s="19" t="s">
        <v>64</v>
      </c>
      <c r="N14" s="19" t="s">
        <v>26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2022-12-22T04:21:52Z</dcterms:created>
  <dcterms:modified xsi:type="dcterms:W3CDTF">2022-12-22T04:27:39Z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F8BA8DD2972F492DAE2BA23BB0B711A7</vt:lpwstr>
  </property>
  <property fmtid="{D5CDD505-2E9C-101B-9397-08002B2CF9AE}" pid="3" name="KSOProductBuildVer">
    <vt:lpwstr>2052-11.1.0.12980</vt:lpwstr>
  </property>
</Properties>
</file>