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40" tabRatio="791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<sst xmlns="http://schemas.openxmlformats.org/spreadsheetml/2006/main" count="1643" uniqueCount="462">
  <si>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</si>
  <si>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</si>
  <si>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</si>
  <si>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</si>
  <si>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</si>
  <si>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</si>
  <si>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</si>
  <si>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</si>
  <si>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</si>
  <si>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</si>
  <si>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</si>
  <si>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</si>
  <si>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</si>
  <si>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</si>
  <si>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</si>
  <si>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</si>
  <si>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</si>
  <si>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</si>
  <si>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</si>
  <si>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</si>
  <si>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</si>
  <si>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</si>
  <si>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</si>
  <si>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</si>
  <si>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</si>
  <si>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</si>
  <si>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</si>
  <si>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</si>
  <si>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</si>
  <si>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</si>
  <si>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</si>
  <si>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</si>
  <si>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</si>
  <si>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</si>
  <si>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</si>
  <si>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</si>
  <si>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</si>
  <si>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</si>
  <si>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</si>
  <si>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</si>
  <si>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</si>
  <si>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</si>
  <si>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</si>
  <si>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</si>
  <si>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</si>
  <si>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</si>
  <si>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</si>
  <si>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</si>
  <si>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</si>
  <si>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</si>
  <si>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</si>
  <si>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</si>
  <si>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</si>
  <si>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</si>
  <si>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</si>
  <si>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</si>
  <si>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</si>
  <si>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</si>
  <si>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</si>
  <si>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</si>
  <si>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</si>
  <si>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</si>
  <si>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</si>
  <si>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TABBAL81001</t>
  </si>
  <si>
    <t>合同交期</t>
  </si>
  <si>
    <t>产前确认样</t>
  </si>
  <si>
    <t>有</t>
  </si>
  <si>
    <t>无</t>
  </si>
  <si>
    <t>品名</t>
  </si>
  <si>
    <t>男式三层冲锋衣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</si>
  <si>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</si>
  <si>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</si>
  <si>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</si>
  <si>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</si>
  <si>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</si>
  <si>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</si>
  <si>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</si>
  <si>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</si>
  <si>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</si>
  <si>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CGDD22110200495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</si>
  <si>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</si>
  <si>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</si>
  <si>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</si>
  <si>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</si>
  <si>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</si>
  <si>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</si>
  <si>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</si>
  <si>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</si>
  <si>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</si>
  <si>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</si>
  <si>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</si>
  <si>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</si>
  <si>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</si>
  <si>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</si>
  <si>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</si>
  <si>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</si>
  <si>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</si>
  <si>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</si>
  <si>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</si>
  <si>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</si>
  <si>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</si>
  <si>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</si>
  <si>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</si>
  <si>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</si>
  <si>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</si>
  <si>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</si>
  <si>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</si>
  <si>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</si>
  <si>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</si>
  <si>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</si>
  <si>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</si>
  <si>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</si>
  <si>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</si>
  <si>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</si>
  <si>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</si>
  <si>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</si>
  <si>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</si>
  <si>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藏蓝色</t>
  </si>
  <si>
    <t>旷野橘</t>
  </si>
  <si>
    <t>高级灰/蓝色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</si>
  <si>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</si>
  <si>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</si>
  <si>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</si>
  <si>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</si>
  <si>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</si>
  <si>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</si>
  <si>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</si>
  <si>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</si>
  <si>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</si>
  <si>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</si>
  <si>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</si>
  <si>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</si>
  <si>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</si>
  <si>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</si>
  <si>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</si>
  <si>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</si>
  <si>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</si>
  <si>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</si>
  <si>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</si>
  <si>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</si>
  <si>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</si>
  <si>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</si>
  <si>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</si>
  <si>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</si>
  <si>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</si>
  <si>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</si>
  <si>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</si>
  <si>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</si>
  <si>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男冲锋衣外套类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</si>
  <si>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</si>
  <si>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</si>
  <si>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</si>
  <si>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</si>
  <si>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</si>
  <si>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</si>
  <si>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</si>
  <si>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</si>
  <si>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</si>
  <si>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</si>
  <si>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</si>
  <si>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</si>
  <si>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</si>
  <si>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</si>
  <si>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</si>
  <si>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</si>
  <si>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</si>
  <si>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</si>
  <si>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胸围</t>
  </si>
  <si>
    <t>腰围</t>
  </si>
  <si>
    <t>0/-0.5</t>
  </si>
  <si>
    <t>摆围</t>
  </si>
  <si>
    <t>肩宽</t>
  </si>
  <si>
    <t>-0.5/-0.4</t>
  </si>
  <si>
    <t>-0.6/-0.8</t>
  </si>
  <si>
    <t>-1/-0.7</t>
  </si>
  <si>
    <t>-1/-1</t>
  </si>
  <si>
    <t>-0.8/-0.8</t>
  </si>
  <si>
    <t>前领高</t>
  </si>
  <si>
    <t>0/-0.2</t>
  </si>
  <si>
    <t>-0.2/-0.2</t>
  </si>
  <si>
    <t>0/-0.3</t>
  </si>
  <si>
    <t>下领围</t>
  </si>
  <si>
    <t>+0.2/+0.2</t>
  </si>
  <si>
    <t>+0.3/+0.3</t>
  </si>
  <si>
    <t>肩点袖长</t>
  </si>
  <si>
    <t>袖肥/2（参考）</t>
  </si>
  <si>
    <t>袖肘围/2</t>
  </si>
  <si>
    <t>袖口围/2(松量)</t>
  </si>
  <si>
    <t>帽高</t>
  </si>
  <si>
    <t>+0.4/+0.3</t>
  </si>
  <si>
    <t>+0.5/+0.3</t>
  </si>
  <si>
    <t>帽宽</t>
  </si>
  <si>
    <t>外插手袋口长</t>
  </si>
  <si>
    <t>胸袋拉链长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</si>
  <si>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</si>
  <si>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</si>
  <si>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</si>
  <si>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</si>
  <si>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</si>
  <si>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</si>
  <si>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</si>
  <si>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</si>
  <si>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</si>
  <si>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</si>
  <si>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</si>
  <si>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</si>
  <si>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</si>
  <si>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</si>
  <si>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</si>
  <si>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</si>
  <si>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</si>
  <si>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关燕</t>
  </si>
  <si>
    <t>样品规格  SAMPLE SPEC</t>
  </si>
  <si>
    <t>L（洗前）</t>
  </si>
  <si>
    <t>L（洗后）</t>
  </si>
  <si>
    <t>XL（洗前）</t>
  </si>
  <si>
    <t>XL（洗后）</t>
  </si>
  <si>
    <t>1/0.5</t>
  </si>
  <si>
    <t>0.5/0.3</t>
  </si>
  <si>
    <t>-0.7/0.5</t>
  </si>
  <si>
    <t>-1.2/0.3</t>
  </si>
  <si>
    <t>-0.5/-0</t>
  </si>
  <si>
    <t>-0.5/0</t>
  </si>
  <si>
    <t>0/0.5</t>
  </si>
  <si>
    <t>0/0.3</t>
  </si>
  <si>
    <t>-1.5/-1</t>
  </si>
  <si>
    <t>-1/-1.2</t>
  </si>
  <si>
    <t>0.6/0</t>
  </si>
  <si>
    <t>0/-0.4</t>
  </si>
  <si>
    <t>-1/-0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</si>
  <si>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</si>
  <si>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</si>
  <si>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</si>
  <si>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</si>
  <si>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</si>
  <si>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</si>
  <si>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</si>
  <si>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</si>
  <si>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0.5/-0.5</t>
  </si>
  <si>
    <t>0.2/-0.7</t>
  </si>
  <si>
    <t>-0.2/0.3</t>
  </si>
  <si>
    <t>-0.5/0.8</t>
  </si>
  <si>
    <t>-0.3/0.5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</si>
  <si>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</si>
  <si>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</si>
  <si>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</si>
  <si>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</si>
  <si>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</si>
  <si>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</si>
  <si>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</si>
  <si>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</si>
  <si>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</si>
  <si>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</si>
  <si>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</si>
  <si>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</si>
  <si>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</si>
  <si>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</si>
  <si>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</si>
  <si>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</si>
  <si>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</si>
  <si>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</si>
  <si>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</si>
  <si>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</si>
  <si>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</si>
  <si>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</si>
  <si>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采购凭证编号：CGDD22110200495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</si>
  <si>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</si>
  <si>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</si>
  <si>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</si>
  <si>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</si>
  <si>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</si>
  <si>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</si>
  <si>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</si>
  <si>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</si>
  <si>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</si>
  <si>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</si>
  <si>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</si>
  <si>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</si>
  <si>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</si>
  <si>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</si>
  <si>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</si>
  <si>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旷野橘：135# 140# 147# 154#</t>
  </si>
  <si>
    <t>藏蓝色：161# 168# 200# 183# 188#</t>
  </si>
  <si>
    <t>高级灰：205# 206# 209# 210# 211#</t>
  </si>
  <si>
    <t>情况说明：</t>
  </si>
  <si>
    <t xml:space="preserve">【问题点描述】  </t>
  </si>
  <si>
    <t>1、前胸面料疵点*1</t>
  </si>
  <si>
    <t>2、内下摆胶条溢胶严重*1</t>
  </si>
  <si>
    <t>3、内里胶条有褶皱*2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</si>
  <si>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</si>
  <si>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</si>
  <si>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</si>
  <si>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</si>
  <si>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</si>
  <si>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</si>
  <si>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</si>
  <si>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</si>
  <si>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</si>
  <si>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</si>
  <si>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+0.5/0</t>
  </si>
  <si>
    <t>+0.5/+0.5</t>
  </si>
  <si>
    <t>1/0</t>
  </si>
  <si>
    <t>1/1</t>
  </si>
  <si>
    <t>0.5/1</t>
  </si>
  <si>
    <t>-0.5/-1</t>
  </si>
  <si>
    <t>0.8/-0.3</t>
  </si>
  <si>
    <t>1/-0.5</t>
  </si>
  <si>
    <t>0.3/0.3</t>
  </si>
  <si>
    <t>0.2/0.2</t>
  </si>
  <si>
    <t>0.3/0.2</t>
  </si>
  <si>
    <t>0/+0.2</t>
  </si>
  <si>
    <t>0.8/0.5</t>
  </si>
  <si>
    <t xml:space="preserve">     </t>
  </si>
  <si>
    <t>验货时间：11月29日</t>
  </si>
  <si>
    <t>跟单QC:周苑</t>
  </si>
  <si>
    <t>采购凭证编号：CGDD22110200494</t>
  </si>
  <si>
    <t>②检验明细：共抽15箱 每箱8件，共计：120件</t>
  </si>
  <si>
    <t>旷野橘：5# 15# 31# 44# 51#</t>
  </si>
  <si>
    <t>藏蓝色：56# 67# 80# 91# 97# 59#</t>
  </si>
  <si>
    <t xml:space="preserve">高级灰/蓝色：128# 124# 117# 109# </t>
  </si>
  <si>
    <t>1、里子脏污2件</t>
  </si>
  <si>
    <t>2、里子压胶褶皱2件</t>
  </si>
  <si>
    <t>3、少量脏污线毛</t>
  </si>
  <si>
    <t>0.2/0.5</t>
  </si>
  <si>
    <t>0.5+/0</t>
  </si>
  <si>
    <t>0.8/0.8</t>
  </si>
  <si>
    <t>0.6/0.3</t>
  </si>
  <si>
    <t>0.8/1</t>
  </si>
  <si>
    <t>1/0.8</t>
  </si>
  <si>
    <t>1/-0.3</t>
  </si>
  <si>
    <t>0.5/-0.3</t>
  </si>
  <si>
    <t>0.8/0.3</t>
  </si>
  <si>
    <t>0.3/0.8</t>
  </si>
  <si>
    <t>-0.6/-0.6</t>
  </si>
  <si>
    <t>-0.3/-0.4</t>
  </si>
  <si>
    <t>-0.5/-0.7</t>
  </si>
  <si>
    <t>-0.5/-0.5</t>
  </si>
  <si>
    <t>0.3/1</t>
  </si>
  <si>
    <t>0.5/0.5</t>
  </si>
  <si>
    <t>验货时间：12月2日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</si>
  <si>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</si>
  <si>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</si>
  <si>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</si>
  <si>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</si>
  <si>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</si>
  <si>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</si>
  <si>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</si>
  <si>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</si>
  <si>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</si>
  <si>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</si>
  <si>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</si>
  <si>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</si>
  <si>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</si>
  <si>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</si>
  <si>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</si>
  <si>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</si>
  <si>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</si>
  <si>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4284#</t>
  </si>
  <si>
    <t>T800+TPU白膜+30D雪纱</t>
  </si>
  <si>
    <t>19SS高级灰</t>
  </si>
  <si>
    <t>YES</t>
  </si>
  <si>
    <t>4297#</t>
  </si>
  <si>
    <t>4294#</t>
  </si>
  <si>
    <t>4296#</t>
  </si>
  <si>
    <t>4293#</t>
  </si>
  <si>
    <t>4295#</t>
  </si>
  <si>
    <t>4285#</t>
  </si>
  <si>
    <t>19SS黑色</t>
  </si>
  <si>
    <t>4289#</t>
  </si>
  <si>
    <t>23SS藏蓝色</t>
  </si>
  <si>
    <t>3814#</t>
  </si>
  <si>
    <t>4290#</t>
  </si>
  <si>
    <t>4286#</t>
  </si>
  <si>
    <t>3812#</t>
  </si>
  <si>
    <t>3815#</t>
  </si>
  <si>
    <t>4291#</t>
  </si>
  <si>
    <t>4292#</t>
  </si>
  <si>
    <t>制表时间：2022/10/20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</si>
  <si>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</si>
  <si>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</si>
  <si>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</si>
  <si>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</si>
  <si>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</si>
  <si>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</si>
  <si>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</si>
  <si>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</si>
  <si>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</si>
  <si>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</si>
  <si>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</si>
  <si>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2.5%/1.5%</t>
  </si>
  <si>
    <t>1.5%/1.9%</t>
  </si>
  <si>
    <t>1%/1.5%</t>
  </si>
  <si>
    <t>3%/3%</t>
  </si>
  <si>
    <t>2.8%/1.7%</t>
  </si>
  <si>
    <t>2.5%/3%</t>
  </si>
  <si>
    <t>3%/1%</t>
  </si>
  <si>
    <t>1.5%/1.5%</t>
  </si>
  <si>
    <t>2.2%/2.2%</t>
  </si>
  <si>
    <t>制表时间：2022-10-24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</si>
  <si>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</si>
  <si>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</si>
  <si>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</si>
  <si>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</si>
  <si>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</si>
  <si>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</si>
  <si>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</si>
  <si>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</si>
  <si>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</si>
  <si>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</si>
  <si>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</si>
  <si>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RPPS1138-1</t>
  </si>
  <si>
    <t>G14FW1100</t>
  </si>
  <si>
    <t>里料</t>
  </si>
  <si>
    <t>乾丰</t>
  </si>
  <si>
    <t>5#尼龙雾面防水开尾DABLH头</t>
  </si>
  <si>
    <t>拉链</t>
  </si>
  <si>
    <t>SBS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</si>
  <si>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</si>
  <si>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</si>
  <si>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</si>
  <si>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</si>
  <si>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</si>
  <si>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</si>
  <si>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</si>
  <si>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</si>
  <si>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</si>
  <si>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</si>
  <si>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G21SSXJ018</t>
  </si>
  <si>
    <t>弹力绳</t>
  </si>
  <si>
    <t>泰丰</t>
  </si>
  <si>
    <t>高级灰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</si>
  <si>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</si>
  <si>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</si>
  <si>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</si>
  <si>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</si>
  <si>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</si>
  <si>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</si>
  <si>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</si>
  <si>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</si>
  <si>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</si>
  <si>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</si>
  <si>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</si>
  <si>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</si>
  <si>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</si>
  <si>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</si>
  <si>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</si>
  <si>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</si>
  <si>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</si>
  <si>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
左袖 
帽口</t>
  </si>
  <si>
    <t>反光银印花</t>
  </si>
  <si>
    <t>油墨黑色</t>
  </si>
  <si>
    <t>制表时间：2022-10-25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</si>
  <si>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</si>
  <si>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</si>
  <si>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</si>
  <si>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</si>
  <si>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</si>
  <si>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 xml:space="preserve"> G21SSXJ018</t>
  </si>
  <si>
    <t>黑色</t>
  </si>
  <si>
    <t>上海锦湾</t>
  </si>
  <si>
    <t>G14FWZD017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</si>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</sst>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2" borderId="72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5" fillId="16" borderId="75" applyNumberFormat="0" applyAlignment="0" applyProtection="0">
      <alignment vertical="center"/>
    </xf>
    <xf numFmtId="0" fontId="46" fillId="16" borderId="71" applyNumberFormat="0" applyAlignment="0" applyProtection="0">
      <alignment vertical="center"/>
    </xf>
    <xf numFmtId="0" fontId="47" fillId="17" borderId="76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10" fillId="3" borderId="0" xfId="51" applyFont="1" applyFill="1"/>
    <xf numFmtId="0" fontId="11" fillId="0" borderId="0" xfId="0" applyFont="1" applyFill="1" applyAlignment="1">
      <alignment vertical="center"/>
    </xf>
    <xf numFmtId="0" fontId="12" fillId="3" borderId="9" xfId="51" applyFont="1" applyFill="1" applyBorder="1" applyAlignment="1">
      <alignment horizontal="center" vertical="center"/>
    </xf>
    <xf numFmtId="0" fontId="12" fillId="3" borderId="0" xfId="51" applyFont="1" applyFill="1" applyAlignment="1">
      <alignment horizontal="center" vertical="center"/>
    </xf>
    <xf numFmtId="0" fontId="13" fillId="0" borderId="2" xfId="53" applyFont="1" applyBorder="1" applyAlignment="1">
      <alignment horizontal="center"/>
    </xf>
    <xf numFmtId="0" fontId="12" fillId="3" borderId="10" xfId="51" applyFont="1" applyFill="1" applyBorder="1" applyAlignment="1">
      <alignment horizontal="left" vertical="center"/>
    </xf>
    <xf numFmtId="0" fontId="12" fillId="3" borderId="11" xfId="51" applyFont="1" applyFill="1" applyBorder="1" applyAlignment="1">
      <alignment horizontal="left" vertical="center"/>
    </xf>
    <xf numFmtId="0" fontId="13" fillId="0" borderId="3" xfId="53" applyFont="1" applyBorder="1" applyAlignment="1">
      <alignment horizontal="left" vertical="center"/>
    </xf>
    <xf numFmtId="0" fontId="13" fillId="0" borderId="3" xfId="53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53" applyFont="1" applyBorder="1" applyAlignment="1">
      <alignment horizontal="center" vertical="center"/>
    </xf>
    <xf numFmtId="0" fontId="13" fillId="0" borderId="7" xfId="53" applyFont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3" fillId="0" borderId="12" xfId="53" applyFont="1" applyBorder="1" applyAlignment="1">
      <alignment horizontal="center"/>
    </xf>
    <xf numFmtId="0" fontId="13" fillId="0" borderId="4" xfId="53" applyFont="1" applyBorder="1" applyAlignment="1">
      <alignment horizontal="center"/>
    </xf>
    <xf numFmtId="0" fontId="13" fillId="0" borderId="7" xfId="53" applyFont="1" applyBorder="1" applyAlignment="1">
      <alignment horizontal="center"/>
    </xf>
    <xf numFmtId="0" fontId="13" fillId="0" borderId="2" xfId="53" applyFont="1" applyBorder="1" applyAlignment="1">
      <alignment horizontal="left"/>
    </xf>
    <xf numFmtId="0" fontId="10" fillId="3" borderId="13" xfId="51" applyFont="1" applyFill="1" applyBorder="1" applyAlignment="1"/>
    <xf numFmtId="49" fontId="10" fillId="3" borderId="14" xfId="51" applyNumberFormat="1" applyFont="1" applyFill="1" applyBorder="1" applyAlignment="1">
      <alignment horizontal="center"/>
    </xf>
    <xf numFmtId="49" fontId="10" fillId="3" borderId="14" xfId="51" applyNumberFormat="1" applyFont="1" applyFill="1" applyBorder="1" applyAlignment="1">
      <alignment horizontal="right"/>
    </xf>
    <xf numFmtId="49" fontId="10" fillId="3" borderId="14" xfId="51" applyNumberFormat="1" applyFont="1" applyFill="1" applyBorder="1" applyAlignment="1">
      <alignment horizontal="right" vertical="center"/>
    </xf>
    <xf numFmtId="49" fontId="10" fillId="3" borderId="15" xfId="51" applyNumberFormat="1" applyFont="1" applyFill="1" applyBorder="1" applyAlignment="1">
      <alignment horizontal="center"/>
    </xf>
    <xf numFmtId="0" fontId="10" fillId="3" borderId="16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3" fillId="0" borderId="7" xfId="53" applyNumberFormat="1" applyFont="1" applyBorder="1" applyAlignment="1">
      <alignment horizontal="center"/>
    </xf>
    <xf numFmtId="49" fontId="13" fillId="0" borderId="2" xfId="53" applyNumberFormat="1" applyFont="1" applyBorder="1" applyAlignment="1">
      <alignment horizontal="center"/>
    </xf>
    <xf numFmtId="14" fontId="12" fillId="3" borderId="0" xfId="51" applyNumberFormat="1" applyFont="1" applyFill="1"/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16" fillId="0" borderId="17" xfId="50" applyFont="1" applyFill="1" applyBorder="1" applyAlignment="1">
      <alignment horizontal="center" vertical="top"/>
    </xf>
    <xf numFmtId="0" fontId="17" fillId="0" borderId="18" xfId="50" applyFont="1" applyFill="1" applyBorder="1" applyAlignment="1">
      <alignment horizontal="left" vertical="center"/>
    </xf>
    <xf numFmtId="0" fontId="18" fillId="0" borderId="19" xfId="50" applyFont="1" applyFill="1" applyBorder="1" applyAlignment="1">
      <alignment horizontal="center" vertical="center"/>
    </xf>
    <xf numFmtId="0" fontId="17" fillId="0" borderId="19" xfId="50" applyFont="1" applyFill="1" applyBorder="1" applyAlignment="1">
      <alignment horizontal="center" vertical="center"/>
    </xf>
    <xf numFmtId="0" fontId="19" fillId="0" borderId="19" xfId="50" applyFont="1" applyFill="1" applyBorder="1" applyAlignment="1">
      <alignment vertical="center"/>
    </xf>
    <xf numFmtId="0" fontId="17" fillId="0" borderId="19" xfId="50" applyFont="1" applyFill="1" applyBorder="1" applyAlignment="1">
      <alignment vertical="center"/>
    </xf>
    <xf numFmtId="0" fontId="19" fillId="0" borderId="19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vertical="center"/>
    </xf>
    <xf numFmtId="0" fontId="18" fillId="0" borderId="21" xfId="50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vertical="center"/>
    </xf>
    <xf numFmtId="176" fontId="19" fillId="0" borderId="21" xfId="50" applyNumberFormat="1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righ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vertical="center"/>
    </xf>
    <xf numFmtId="0" fontId="18" fillId="0" borderId="23" xfId="50" applyFont="1" applyFill="1" applyBorder="1" applyAlignment="1">
      <alignment horizontal="center" vertical="center"/>
    </xf>
    <xf numFmtId="0" fontId="17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horizontal="left" vertical="center"/>
    </xf>
    <xf numFmtId="0" fontId="17" fillId="0" borderId="23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7" fillId="0" borderId="18" xfId="50" applyFont="1" applyFill="1" applyBorder="1" applyAlignment="1">
      <alignment vertical="center"/>
    </xf>
    <xf numFmtId="0" fontId="17" fillId="0" borderId="24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9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 wrapText="1"/>
    </xf>
    <xf numFmtId="0" fontId="19" fillId="0" borderId="21" xfId="50" applyFont="1" applyFill="1" applyBorder="1" applyAlignment="1">
      <alignment horizontal="left" vertical="center" wrapText="1"/>
    </xf>
    <xf numFmtId="0" fontId="17" fillId="0" borderId="22" xfId="50" applyFont="1" applyFill="1" applyBorder="1" applyAlignment="1">
      <alignment horizontal="left" vertical="center"/>
    </xf>
    <xf numFmtId="0" fontId="15" fillId="0" borderId="23" xfId="50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20" fillId="0" borderId="18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center" vertical="center"/>
    </xf>
    <xf numFmtId="176" fontId="19" fillId="0" borderId="23" xfId="50" applyNumberFormat="1" applyFont="1" applyFill="1" applyBorder="1" applyAlignment="1">
      <alignment vertical="center"/>
    </xf>
    <xf numFmtId="0" fontId="17" fillId="0" borderId="2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 wrapText="1"/>
    </xf>
    <xf numFmtId="0" fontId="15" fillId="0" borderId="36" xfId="50" applyFill="1" applyBorder="1" applyAlignment="1">
      <alignment horizontal="center" vertical="center"/>
    </xf>
    <xf numFmtId="0" fontId="15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40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41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/>
    <xf numFmtId="0" fontId="15" fillId="0" borderId="0" xfId="50" applyFont="1" applyAlignment="1">
      <alignment horizontal="left" vertical="center"/>
    </xf>
    <xf numFmtId="0" fontId="22" fillId="0" borderId="17" xfId="50" applyFont="1" applyBorder="1" applyAlignment="1">
      <alignment horizontal="center" vertical="top"/>
    </xf>
    <xf numFmtId="0" fontId="21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center" vertical="center"/>
    </xf>
    <xf numFmtId="0" fontId="21" fillId="0" borderId="43" xfId="50" applyFont="1" applyBorder="1" applyAlignment="1">
      <alignment horizontal="center" vertical="center"/>
    </xf>
    <xf numFmtId="0" fontId="20" fillId="0" borderId="43" xfId="50" applyFont="1" applyBorder="1" applyAlignment="1">
      <alignment horizontal="left" vertical="center"/>
    </xf>
    <xf numFmtId="0" fontId="20" fillId="0" borderId="18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1" fillId="0" borderId="18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34" xfId="50" applyFont="1" applyBorder="1" applyAlignment="1">
      <alignment horizontal="center" vertical="center"/>
    </xf>
    <xf numFmtId="0" fontId="20" fillId="0" borderId="20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14" fontId="18" fillId="0" borderId="21" xfId="50" applyNumberFormat="1" applyFont="1" applyBorder="1" applyAlignment="1">
      <alignment horizontal="center" vertical="center"/>
    </xf>
    <xf numFmtId="14" fontId="18" fillId="0" borderId="35" xfId="50" applyNumberFormat="1" applyFont="1" applyBorder="1" applyAlignment="1">
      <alignment horizontal="center" vertical="center"/>
    </xf>
    <xf numFmtId="0" fontId="20" fillId="0" borderId="20" xfId="50" applyFont="1" applyBorder="1" applyAlignment="1">
      <alignment vertical="center"/>
    </xf>
    <xf numFmtId="0" fontId="18" fillId="0" borderId="21" xfId="50" applyFont="1" applyBorder="1" applyAlignment="1">
      <alignment horizontal="center" vertical="center"/>
    </xf>
    <xf numFmtId="0" fontId="18" fillId="0" borderId="35" xfId="50" applyFont="1" applyBorder="1" applyAlignment="1">
      <alignment horizontal="center" vertical="center"/>
    </xf>
    <xf numFmtId="0" fontId="20" fillId="0" borderId="20" xfId="50" applyFont="1" applyBorder="1" applyAlignment="1">
      <alignment horizontal="center" vertical="center"/>
    </xf>
    <xf numFmtId="0" fontId="18" fillId="0" borderId="26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23" fillId="0" borderId="22" xfId="50" applyFont="1" applyBorder="1" applyAlignment="1">
      <alignment vertical="center"/>
    </xf>
    <xf numFmtId="0" fontId="24" fillId="0" borderId="23" xfId="10" applyNumberFormat="1" applyFont="1" applyFill="1" applyBorder="1" applyAlignment="1" applyProtection="1">
      <alignment horizontal="center" vertical="center" wrapText="1"/>
    </xf>
    <xf numFmtId="0" fontId="18" fillId="0" borderId="36" xfId="50" applyFont="1" applyBorder="1" applyAlignment="1">
      <alignment horizontal="center" vertical="center" wrapText="1"/>
    </xf>
    <xf numFmtId="0" fontId="20" fillId="0" borderId="22" xfId="50" applyFont="1" applyBorder="1" applyAlignment="1">
      <alignment horizontal="left" vertical="center"/>
    </xf>
    <xf numFmtId="0" fontId="20" fillId="0" borderId="23" xfId="50" applyFont="1" applyBorder="1" applyAlignment="1">
      <alignment horizontal="left" vertical="center"/>
    </xf>
    <xf numFmtId="14" fontId="18" fillId="0" borderId="23" xfId="50" applyNumberFormat="1" applyFont="1" applyBorder="1" applyAlignment="1">
      <alignment horizontal="center" vertical="center"/>
    </xf>
    <xf numFmtId="14" fontId="18" fillId="0" borderId="36" xfId="50" applyNumberFormat="1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0" fillId="0" borderId="18" xfId="50" applyFont="1" applyBorder="1" applyAlignment="1">
      <alignment vertical="center"/>
    </xf>
    <xf numFmtId="0" fontId="15" fillId="0" borderId="19" xfId="50" applyFont="1" applyBorder="1" applyAlignment="1">
      <alignment horizontal="left" vertical="center"/>
    </xf>
    <xf numFmtId="0" fontId="18" fillId="0" borderId="19" xfId="50" applyFont="1" applyBorder="1" applyAlignment="1">
      <alignment horizontal="left" vertical="center"/>
    </xf>
    <xf numFmtId="0" fontId="15" fillId="0" borderId="19" xfId="50" applyFont="1" applyBorder="1" applyAlignment="1">
      <alignment vertical="center"/>
    </xf>
    <xf numFmtId="0" fontId="20" fillId="0" borderId="19" xfId="50" applyFont="1" applyBorder="1" applyAlignment="1">
      <alignment vertical="center"/>
    </xf>
    <xf numFmtId="0" fontId="15" fillId="0" borderId="21" xfId="50" applyFont="1" applyBorder="1" applyAlignment="1">
      <alignment horizontal="left" vertical="center"/>
    </xf>
    <xf numFmtId="0" fontId="15" fillId="0" borderId="21" xfId="50" applyFont="1" applyBorder="1" applyAlignment="1">
      <alignment vertical="center"/>
    </xf>
    <xf numFmtId="0" fontId="20" fillId="0" borderId="21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22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17" fillId="0" borderId="21" xfId="50" applyFont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1" fillId="0" borderId="44" xfId="50" applyFont="1" applyBorder="1" applyAlignment="1">
      <alignment vertical="center"/>
    </xf>
    <xf numFmtId="0" fontId="18" fillId="0" borderId="45" xfId="50" applyFont="1" applyBorder="1" applyAlignment="1">
      <alignment horizontal="center" vertical="center"/>
    </xf>
    <xf numFmtId="0" fontId="21" fillId="0" borderId="45" xfId="50" applyFont="1" applyBorder="1" applyAlignment="1">
      <alignment vertical="center"/>
    </xf>
    <xf numFmtId="0" fontId="18" fillId="0" borderId="45" xfId="50" applyFont="1" applyBorder="1" applyAlignment="1">
      <alignment vertical="center"/>
    </xf>
    <xf numFmtId="58" fontId="15" fillId="0" borderId="45" xfId="50" applyNumberFormat="1" applyFont="1" applyBorder="1" applyAlignment="1">
      <alignment vertical="center"/>
    </xf>
    <xf numFmtId="0" fontId="21" fillId="0" borderId="45" xfId="50" applyFont="1" applyBorder="1" applyAlignment="1">
      <alignment horizontal="center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center" vertical="center"/>
    </xf>
    <xf numFmtId="0" fontId="21" fillId="0" borderId="48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horizontal="center" vertical="center"/>
    </xf>
    <xf numFmtId="0" fontId="21" fillId="0" borderId="23" xfId="50" applyFont="1" applyFill="1" applyBorder="1" applyAlignment="1">
      <alignment horizontal="center" vertical="center"/>
    </xf>
    <xf numFmtId="0" fontId="15" fillId="0" borderId="43" xfId="50" applyFont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20" fillId="0" borderId="35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7" fillId="0" borderId="19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27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20" fillId="0" borderId="36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18" fillId="0" borderId="50" xfId="50" applyFont="1" applyBorder="1" applyAlignment="1">
      <alignment horizontal="center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center" vertical="center"/>
    </xf>
    <xf numFmtId="0" fontId="15" fillId="0" borderId="45" xfId="50" applyFont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5" fillId="0" borderId="17" xfId="50" applyFont="1" applyBorder="1" applyAlignment="1">
      <alignment horizontal="center" vertical="top"/>
    </xf>
    <xf numFmtId="0" fontId="18" fillId="0" borderId="21" xfId="50" applyFont="1" applyBorder="1" applyAlignment="1">
      <alignment vertical="center"/>
    </xf>
    <xf numFmtId="0" fontId="18" fillId="0" borderId="35" xfId="50" applyFont="1" applyBorder="1" applyAlignment="1">
      <alignment vertical="center"/>
    </xf>
    <xf numFmtId="0" fontId="20" fillId="0" borderId="53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0" fillId="0" borderId="47" xfId="50" applyFont="1" applyBorder="1" applyAlignment="1">
      <alignment vertical="center"/>
    </xf>
    <xf numFmtId="0" fontId="15" fillId="0" borderId="48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5" fillId="0" borderId="48" xfId="50" applyFont="1" applyBorder="1" applyAlignment="1">
      <alignment vertical="center"/>
    </xf>
    <xf numFmtId="0" fontId="20" fillId="0" borderId="48" xfId="50" applyFont="1" applyBorder="1" applyAlignment="1">
      <alignment vertical="center"/>
    </xf>
    <xf numFmtId="0" fontId="20" fillId="0" borderId="47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15" fillId="0" borderId="48" xfId="50" applyFont="1" applyBorder="1" applyAlignment="1">
      <alignment horizontal="center" vertical="center"/>
    </xf>
    <xf numFmtId="0" fontId="15" fillId="0" borderId="21" xfId="50" applyFont="1" applyBorder="1" applyAlignment="1">
      <alignment horizontal="center" vertical="center"/>
    </xf>
    <xf numFmtId="0" fontId="20" fillId="0" borderId="31" xfId="50" applyFont="1" applyBorder="1" applyAlignment="1">
      <alignment horizontal="left" vertical="center" wrapText="1"/>
    </xf>
    <xf numFmtId="0" fontId="20" fillId="0" borderId="32" xfId="50" applyFont="1" applyBorder="1" applyAlignment="1">
      <alignment horizontal="left" vertical="center" wrapText="1"/>
    </xf>
    <xf numFmtId="0" fontId="20" fillId="0" borderId="47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26" fillId="0" borderId="54" xfId="50" applyFont="1" applyBorder="1" applyAlignment="1">
      <alignment horizontal="left" vertical="center" wrapText="1"/>
    </xf>
    <xf numFmtId="9" fontId="18" fillId="0" borderId="21" xfId="50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9" fontId="18" fillId="0" borderId="30" xfId="50" applyNumberFormat="1" applyFont="1" applyBorder="1" applyAlignment="1">
      <alignment horizontal="left" vertical="center"/>
    </xf>
    <xf numFmtId="9" fontId="18" fillId="0" borderId="25" xfId="50" applyNumberFormat="1" applyFont="1" applyBorder="1" applyAlignment="1">
      <alignment horizontal="left" vertical="center"/>
    </xf>
    <xf numFmtId="9" fontId="18" fillId="0" borderId="31" xfId="50" applyNumberFormat="1" applyFont="1" applyBorder="1" applyAlignment="1">
      <alignment horizontal="left" vertical="center"/>
    </xf>
    <xf numFmtId="9" fontId="18" fillId="0" borderId="32" xfId="50" applyNumberFormat="1" applyFont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21" fillId="0" borderId="42" xfId="50" applyFont="1" applyBorder="1" applyAlignment="1">
      <alignment vertical="center"/>
    </xf>
    <xf numFmtId="0" fontId="27" fillId="0" borderId="45" xfId="50" applyFont="1" applyBorder="1" applyAlignment="1">
      <alignment horizontal="center" vertical="center"/>
    </xf>
    <xf numFmtId="0" fontId="21" fillId="0" borderId="43" xfId="50" applyFont="1" applyBorder="1" applyAlignment="1">
      <alignment vertical="center"/>
    </xf>
    <xf numFmtId="0" fontId="18" fillId="0" borderId="58" xfId="50" applyFont="1" applyBorder="1" applyAlignment="1">
      <alignment vertical="center"/>
    </xf>
    <xf numFmtId="0" fontId="21" fillId="0" borderId="58" xfId="50" applyFont="1" applyBorder="1" applyAlignment="1">
      <alignment vertical="center"/>
    </xf>
    <xf numFmtId="58" fontId="15" fillId="0" borderId="43" xfId="50" applyNumberFormat="1" applyFont="1" applyBorder="1" applyAlignment="1">
      <alignment vertical="center"/>
    </xf>
    <xf numFmtId="0" fontId="21" fillId="0" borderId="29" xfId="50" applyFont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5" fillId="0" borderId="58" xfId="50" applyFont="1" applyBorder="1" applyAlignment="1">
      <alignment vertical="center"/>
    </xf>
    <xf numFmtId="0" fontId="20" fillId="0" borderId="59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39" xfId="50" applyFont="1" applyBorder="1" applyAlignment="1">
      <alignment horizontal="left" vertical="center" wrapText="1"/>
    </xf>
    <xf numFmtId="0" fontId="20" fillId="0" borderId="52" xfId="50" applyFont="1" applyBorder="1" applyAlignment="1">
      <alignment horizontal="left" vertical="center"/>
    </xf>
    <xf numFmtId="0" fontId="28" fillId="0" borderId="35" xfId="50" applyFont="1" applyBorder="1" applyAlignment="1">
      <alignment horizontal="left" vertical="center" wrapText="1"/>
    </xf>
    <xf numFmtId="0" fontId="28" fillId="0" borderId="35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8" fillId="0" borderId="37" xfId="50" applyNumberFormat="1" applyFont="1" applyBorder="1" applyAlignment="1">
      <alignment horizontal="left" vertical="center"/>
    </xf>
    <xf numFmtId="9" fontId="18" fillId="0" borderId="39" xfId="50" applyNumberFormat="1" applyFont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21" fillId="0" borderId="61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18" fillId="0" borderId="59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9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 3 3 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79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8996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256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256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8996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98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85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98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224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35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1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226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035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39370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60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2146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60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978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471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471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193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60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79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373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37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6217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267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9670" y="74199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3047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3047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3047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7527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7527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2437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7527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846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2437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2437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847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96.3333333333333" style="360" customWidth="1"/>
    <col min="3" max="3" width="10.1666666666667" customWidth="1"/>
  </cols>
  <sheetData>
    <row r="1" ht="21" customHeight="1" spans="1:2">
      <c r="A1" s="361"/>
      <c r="B1" s="362" t="s">
        <v>0</v>
      </c>
    </row>
    <row r="2" spans="1:2">
      <c r="A2" s="9">
        <v>1</v>
      </c>
      <c r="B2" s="363" t="s">
        <v>1</v>
      </c>
    </row>
    <row r="3" spans="1:2">
      <c r="A3" s="9">
        <v>2</v>
      </c>
      <c r="B3" s="363" t="s">
        <v>2</v>
      </c>
    </row>
    <row r="4" spans="1:2">
      <c r="A4" s="9">
        <v>3</v>
      </c>
      <c r="B4" s="363" t="s">
        <v>3</v>
      </c>
    </row>
    <row r="5" spans="1:2">
      <c r="A5" s="9">
        <v>4</v>
      </c>
      <c r="B5" s="363" t="s">
        <v>4</v>
      </c>
    </row>
    <row r="6" spans="1:2">
      <c r="A6" s="9">
        <v>5</v>
      </c>
      <c r="B6" s="363" t="s">
        <v>5</v>
      </c>
    </row>
    <row r="7" spans="1:2">
      <c r="A7" s="9">
        <v>6</v>
      </c>
      <c r="B7" s="363" t="s">
        <v>6</v>
      </c>
    </row>
    <row r="8" s="359" customFormat="1" ht="15" customHeight="1" spans="1:2">
      <c r="A8" s="364">
        <v>7</v>
      </c>
      <c r="B8" s="365" t="s">
        <v>7</v>
      </c>
    </row>
    <row r="9" ht="19" customHeight="1" spans="1:2">
      <c r="A9" s="361"/>
      <c r="B9" s="366" t="s">
        <v>8</v>
      </c>
    </row>
    <row r="10" ht="16" customHeight="1" spans="1:2">
      <c r="A10" s="9">
        <v>1</v>
      </c>
      <c r="B10" s="367" t="s">
        <v>9</v>
      </c>
    </row>
    <row r="11" spans="1:2">
      <c r="A11" s="9">
        <v>2</v>
      </c>
      <c r="B11" s="363" t="s">
        <v>10</v>
      </c>
    </row>
    <row r="12" spans="1:2">
      <c r="A12" s="9">
        <v>3</v>
      </c>
      <c r="B12" s="365" t="s">
        <v>11</v>
      </c>
    </row>
    <row r="13" spans="1:2">
      <c r="A13" s="9">
        <v>4</v>
      </c>
      <c r="B13" s="363" t="s">
        <v>12</v>
      </c>
    </row>
    <row r="14" spans="1:2">
      <c r="A14" s="9">
        <v>5</v>
      </c>
      <c r="B14" s="363" t="s">
        <v>13</v>
      </c>
    </row>
    <row r="15" spans="1:2">
      <c r="A15" s="9">
        <v>6</v>
      </c>
      <c r="B15" s="363" t="s">
        <v>14</v>
      </c>
    </row>
    <row r="16" spans="1:2">
      <c r="A16" s="9">
        <v>7</v>
      </c>
      <c r="B16" s="363" t="s">
        <v>15</v>
      </c>
    </row>
    <row r="17" spans="1:2">
      <c r="A17" s="9">
        <v>8</v>
      </c>
      <c r="B17" s="363" t="s">
        <v>16</v>
      </c>
    </row>
    <row r="18" spans="1:2">
      <c r="A18" s="9">
        <v>9</v>
      </c>
      <c r="B18" s="363" t="s">
        <v>17</v>
      </c>
    </row>
    <row r="19" spans="1:2">
      <c r="A19" s="9"/>
      <c r="B19" s="363"/>
    </row>
    <row r="20" ht="20.25" spans="1:2">
      <c r="A20" s="361"/>
      <c r="B20" s="362" t="s">
        <v>18</v>
      </c>
    </row>
    <row r="21" spans="1:2">
      <c r="A21" s="9">
        <v>1</v>
      </c>
      <c r="B21" s="368" t="s">
        <v>19</v>
      </c>
    </row>
    <row r="22" spans="1:2">
      <c r="A22" s="9">
        <v>2</v>
      </c>
      <c r="B22" s="363" t="s">
        <v>20</v>
      </c>
    </row>
    <row r="23" spans="1:2">
      <c r="A23" s="9">
        <v>3</v>
      </c>
      <c r="B23" s="363" t="s">
        <v>21</v>
      </c>
    </row>
    <row r="24" spans="1:2">
      <c r="A24" s="9">
        <v>4</v>
      </c>
      <c r="B24" s="363" t="s">
        <v>22</v>
      </c>
    </row>
    <row r="25" spans="1:2">
      <c r="A25" s="9">
        <v>5</v>
      </c>
      <c r="B25" s="363" t="s">
        <v>23</v>
      </c>
    </row>
    <row r="26" spans="1:2">
      <c r="A26" s="9">
        <v>6</v>
      </c>
      <c r="B26" s="363" t="s">
        <v>24</v>
      </c>
    </row>
    <row r="27" customFormat="1" spans="1:2">
      <c r="A27" s="9">
        <v>7</v>
      </c>
      <c r="B27" s="363" t="s">
        <v>25</v>
      </c>
    </row>
    <row r="28" spans="1:2">
      <c r="A28" s="9"/>
      <c r="B28" s="363"/>
    </row>
    <row r="29" ht="20.25" spans="1:2">
      <c r="A29" s="361"/>
      <c r="B29" s="362" t="s">
        <v>26</v>
      </c>
    </row>
    <row r="30" spans="1:2">
      <c r="A30" s="9">
        <v>1</v>
      </c>
      <c r="B30" s="368" t="s">
        <v>27</v>
      </c>
    </row>
    <row r="31" spans="1:2">
      <c r="A31" s="9">
        <v>2</v>
      </c>
      <c r="B31" s="363" t="s">
        <v>28</v>
      </c>
    </row>
    <row r="32" spans="1:2">
      <c r="A32" s="9">
        <v>3</v>
      </c>
      <c r="B32" s="363" t="s">
        <v>29</v>
      </c>
    </row>
    <row r="33" ht="28.5" spans="1:2">
      <c r="A33" s="9">
        <v>4</v>
      </c>
      <c r="B33" s="363" t="s">
        <v>30</v>
      </c>
    </row>
    <row r="34" spans="1:2">
      <c r="A34" s="9">
        <v>5</v>
      </c>
      <c r="B34" s="363" t="s">
        <v>31</v>
      </c>
    </row>
    <row r="35" spans="1:2">
      <c r="A35" s="9">
        <v>6</v>
      </c>
      <c r="B35" s="363" t="s">
        <v>32</v>
      </c>
    </row>
    <row r="36" customFormat="1" spans="1:2">
      <c r="A36" s="9">
        <v>7</v>
      </c>
      <c r="B36" s="363" t="s">
        <v>33</v>
      </c>
    </row>
    <row r="37" spans="1:2">
      <c r="A37" s="9"/>
      <c r="B37" s="363"/>
    </row>
    <row r="39" spans="1:2">
      <c r="A39" s="369" t="s">
        <v>34</v>
      </c>
      <c r="B39" s="37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9" workbookViewId="0">
      <selection activeCell="K12" sqref="K12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20.75" style="54" customWidth="1"/>
    <col min="10" max="10" width="15.15" style="54" customWidth="1"/>
    <col min="11" max="11" width="16" style="54" customWidth="1"/>
    <col min="12" max="12" width="14.6833333333333" style="54" customWidth="1"/>
    <col min="13" max="13" width="14.625" style="54" customWidth="1"/>
    <col min="14" max="14" width="13.4333333333333" style="54" customWidth="1"/>
    <col min="15" max="16384" width="9" style="54"/>
  </cols>
  <sheetData>
    <row r="1" s="54" customFormat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147</v>
      </c>
      <c r="E2" s="62" t="s">
        <v>148</v>
      </c>
      <c r="F2" s="62"/>
      <c r="G2" s="62"/>
      <c r="H2" s="63"/>
      <c r="I2" s="79" t="s">
        <v>57</v>
      </c>
      <c r="J2" s="80" t="s">
        <v>58</v>
      </c>
      <c r="K2" s="81"/>
      <c r="L2" s="81"/>
      <c r="M2" s="81"/>
      <c r="N2" s="82"/>
    </row>
    <row r="3" s="55" customFormat="1" ht="23" customHeight="1" spans="1:14">
      <c r="A3" s="64" t="s">
        <v>149</v>
      </c>
      <c r="B3" s="65" t="s">
        <v>150</v>
      </c>
      <c r="C3" s="66"/>
      <c r="D3" s="66"/>
      <c r="E3" s="66"/>
      <c r="F3" s="66"/>
      <c r="G3" s="66"/>
      <c r="H3" s="58"/>
      <c r="I3" s="65" t="s">
        <v>151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58"/>
      <c r="I4" s="67" t="s">
        <v>110</v>
      </c>
      <c r="J4" s="68" t="s">
        <v>111</v>
      </c>
      <c r="K4" s="68" t="s">
        <v>112</v>
      </c>
      <c r="L4" s="68" t="s">
        <v>113</v>
      </c>
      <c r="M4" s="68" t="s">
        <v>114</v>
      </c>
      <c r="N4" s="68" t="s">
        <v>115</v>
      </c>
    </row>
    <row r="5" s="55" customFormat="1" ht="23" customHeight="1" spans="1:14">
      <c r="A5" s="64"/>
      <c r="B5" s="69" t="s">
        <v>152</v>
      </c>
      <c r="C5" s="58" t="s">
        <v>153</v>
      </c>
      <c r="D5" s="58" t="s">
        <v>154</v>
      </c>
      <c r="E5" s="58" t="s">
        <v>155</v>
      </c>
      <c r="F5" s="58" t="s">
        <v>156</v>
      </c>
      <c r="G5" s="58" t="s">
        <v>157</v>
      </c>
      <c r="H5" s="58"/>
      <c r="I5" s="83" t="s">
        <v>152</v>
      </c>
      <c r="J5" s="84" t="s">
        <v>153</v>
      </c>
      <c r="K5" s="84" t="s">
        <v>154</v>
      </c>
      <c r="L5" s="84" t="s">
        <v>155</v>
      </c>
      <c r="M5" s="84" t="s">
        <v>156</v>
      </c>
      <c r="N5" s="84" t="s">
        <v>157</v>
      </c>
    </row>
    <row r="6" s="55" customFormat="1" ht="21" customHeight="1" spans="1:14">
      <c r="A6" s="70" t="s">
        <v>158</v>
      </c>
      <c r="B6" s="58">
        <f>C6-1</f>
        <v>71</v>
      </c>
      <c r="C6" s="58">
        <f>D6-2</f>
        <v>72</v>
      </c>
      <c r="D6" s="58">
        <v>74</v>
      </c>
      <c r="E6" s="58">
        <f>D6+2</f>
        <v>76</v>
      </c>
      <c r="F6" s="58">
        <f>E6+2</f>
        <v>78</v>
      </c>
      <c r="G6" s="58">
        <f>F6+1</f>
        <v>79</v>
      </c>
      <c r="H6" s="58"/>
      <c r="I6" s="84" t="s">
        <v>159</v>
      </c>
      <c r="J6" s="84" t="s">
        <v>160</v>
      </c>
      <c r="K6" s="84" t="s">
        <v>299</v>
      </c>
      <c r="L6" s="84" t="s">
        <v>160</v>
      </c>
      <c r="M6" s="84" t="s">
        <v>323</v>
      </c>
      <c r="N6" s="84" t="s">
        <v>324</v>
      </c>
    </row>
    <row r="7" s="55" customFormat="1" ht="21" customHeight="1" spans="1:14">
      <c r="A7" s="70" t="s">
        <v>163</v>
      </c>
      <c r="B7" s="58">
        <f>C7-1</f>
        <v>70</v>
      </c>
      <c r="C7" s="58">
        <f>D7-2</f>
        <v>71</v>
      </c>
      <c r="D7" s="58">
        <v>73</v>
      </c>
      <c r="E7" s="58">
        <f>D7+2</f>
        <v>75</v>
      </c>
      <c r="F7" s="58">
        <f>E7+2</f>
        <v>77</v>
      </c>
      <c r="G7" s="58">
        <f>F7+1</f>
        <v>78</v>
      </c>
      <c r="H7" s="58"/>
      <c r="I7" s="84" t="s">
        <v>183</v>
      </c>
      <c r="J7" s="84" t="s">
        <v>160</v>
      </c>
      <c r="K7" s="84" t="s">
        <v>164</v>
      </c>
      <c r="L7" s="84" t="s">
        <v>161</v>
      </c>
      <c r="M7" s="84" t="s">
        <v>165</v>
      </c>
      <c r="N7" s="84" t="s">
        <v>166</v>
      </c>
    </row>
    <row r="8" s="55" customFormat="1" ht="21" customHeight="1" spans="1:14">
      <c r="A8" s="70" t="s">
        <v>167</v>
      </c>
      <c r="B8" s="58">
        <f t="shared" ref="B8:B10" si="0">C8-4</f>
        <v>110</v>
      </c>
      <c r="C8" s="58">
        <f t="shared" ref="C8:C10" si="1">D8-4</f>
        <v>114</v>
      </c>
      <c r="D8" s="58">
        <v>118</v>
      </c>
      <c r="E8" s="58">
        <f t="shared" ref="E8:E10" si="2">D8+4</f>
        <v>122</v>
      </c>
      <c r="F8" s="58">
        <f>E8+4</f>
        <v>126</v>
      </c>
      <c r="G8" s="58">
        <f t="shared" ref="G8:G10" si="3">F8+6</f>
        <v>132</v>
      </c>
      <c r="H8" s="58"/>
      <c r="I8" s="84" t="s">
        <v>166</v>
      </c>
      <c r="J8" s="84" t="s">
        <v>301</v>
      </c>
      <c r="K8" s="84" t="s">
        <v>306</v>
      </c>
      <c r="L8" s="84" t="s">
        <v>325</v>
      </c>
      <c r="M8" s="84" t="s">
        <v>326</v>
      </c>
      <c r="N8" s="84" t="s">
        <v>173</v>
      </c>
    </row>
    <row r="9" s="55" customFormat="1" ht="21" customHeight="1" spans="1:14">
      <c r="A9" s="70" t="s">
        <v>168</v>
      </c>
      <c r="B9" s="58">
        <f t="shared" si="0"/>
        <v>106</v>
      </c>
      <c r="C9" s="58">
        <f t="shared" si="1"/>
        <v>110</v>
      </c>
      <c r="D9" s="58">
        <v>114</v>
      </c>
      <c r="E9" s="58">
        <f t="shared" si="2"/>
        <v>118</v>
      </c>
      <c r="F9" s="58">
        <f>E9+5</f>
        <v>123</v>
      </c>
      <c r="G9" s="58">
        <f t="shared" si="3"/>
        <v>129</v>
      </c>
      <c r="H9" s="58"/>
      <c r="I9" s="84" t="s">
        <v>159</v>
      </c>
      <c r="J9" s="84" t="s">
        <v>231</v>
      </c>
      <c r="K9" s="84" t="s">
        <v>305</v>
      </c>
      <c r="L9" s="84" t="s">
        <v>327</v>
      </c>
      <c r="M9" s="84" t="s">
        <v>328</v>
      </c>
      <c r="N9" s="84" t="s">
        <v>238</v>
      </c>
    </row>
    <row r="10" s="55" customFormat="1" ht="21" customHeight="1" spans="1:14">
      <c r="A10" s="70" t="s">
        <v>170</v>
      </c>
      <c r="B10" s="58">
        <f t="shared" si="0"/>
        <v>106</v>
      </c>
      <c r="C10" s="58">
        <f t="shared" si="1"/>
        <v>110</v>
      </c>
      <c r="D10" s="58">
        <v>114</v>
      </c>
      <c r="E10" s="58">
        <f t="shared" si="2"/>
        <v>118</v>
      </c>
      <c r="F10" s="58">
        <f>E10+5</f>
        <v>123</v>
      </c>
      <c r="G10" s="58">
        <f t="shared" si="3"/>
        <v>129</v>
      </c>
      <c r="H10" s="58"/>
      <c r="I10" s="84" t="s">
        <v>159</v>
      </c>
      <c r="J10" s="84" t="s">
        <v>329</v>
      </c>
      <c r="K10" s="84" t="s">
        <v>330</v>
      </c>
      <c r="L10" s="84" t="s">
        <v>331</v>
      </c>
      <c r="M10" s="84" t="s">
        <v>332</v>
      </c>
      <c r="N10" s="84" t="s">
        <v>333</v>
      </c>
    </row>
    <row r="11" s="55" customFormat="1" ht="21" customHeight="1" spans="1:14">
      <c r="A11" s="70" t="s">
        <v>171</v>
      </c>
      <c r="B11" s="58">
        <f>C11-1.2</f>
        <v>47.6</v>
      </c>
      <c r="C11" s="58">
        <f>D11-1.2</f>
        <v>48.8</v>
      </c>
      <c r="D11" s="58">
        <v>50</v>
      </c>
      <c r="E11" s="58">
        <f>D11+1.2</f>
        <v>51.2</v>
      </c>
      <c r="F11" s="58">
        <f>E11+1.2</f>
        <v>52.4</v>
      </c>
      <c r="G11" s="58">
        <f>F11+1.4</f>
        <v>53.8</v>
      </c>
      <c r="H11" s="58"/>
      <c r="I11" s="84" t="s">
        <v>334</v>
      </c>
      <c r="J11" s="84" t="s">
        <v>173</v>
      </c>
      <c r="K11" s="84" t="s">
        <v>335</v>
      </c>
      <c r="L11" s="84" t="s">
        <v>175</v>
      </c>
      <c r="M11" s="84" t="s">
        <v>173</v>
      </c>
      <c r="N11" s="84" t="s">
        <v>176</v>
      </c>
    </row>
    <row r="12" s="55" customFormat="1" ht="21" customHeight="1" spans="1:14">
      <c r="A12" s="70" t="s">
        <v>177</v>
      </c>
      <c r="B12" s="58">
        <f>C12</f>
        <v>12</v>
      </c>
      <c r="C12" s="58">
        <f>D12</f>
        <v>12</v>
      </c>
      <c r="D12" s="58">
        <v>12</v>
      </c>
      <c r="E12" s="58">
        <f t="shared" ref="E12:G12" si="4">D12</f>
        <v>12</v>
      </c>
      <c r="F12" s="58">
        <f t="shared" si="4"/>
        <v>12</v>
      </c>
      <c r="G12" s="58">
        <f t="shared" si="4"/>
        <v>12</v>
      </c>
      <c r="H12" s="58"/>
      <c r="I12" s="84" t="s">
        <v>169</v>
      </c>
      <c r="J12" s="84" t="s">
        <v>336</v>
      </c>
      <c r="K12" s="84" t="s">
        <v>160</v>
      </c>
      <c r="L12" s="84" t="s">
        <v>180</v>
      </c>
      <c r="M12" s="84" t="s">
        <v>160</v>
      </c>
      <c r="N12" s="84" t="s">
        <v>169</v>
      </c>
    </row>
    <row r="13" s="55" customFormat="1" ht="21" customHeight="1" spans="1:14">
      <c r="A13" s="70" t="s">
        <v>181</v>
      </c>
      <c r="B13" s="58">
        <f>C13-1</f>
        <v>56</v>
      </c>
      <c r="C13" s="58">
        <f>D13-1</f>
        <v>57</v>
      </c>
      <c r="D13" s="58">
        <v>58</v>
      </c>
      <c r="E13" s="58">
        <f>D13+1</f>
        <v>59</v>
      </c>
      <c r="F13" s="58">
        <f>E13+1</f>
        <v>60</v>
      </c>
      <c r="G13" s="58">
        <f>F13+1.5</f>
        <v>61.5</v>
      </c>
      <c r="H13" s="58"/>
      <c r="I13" s="84" t="s">
        <v>300</v>
      </c>
      <c r="J13" s="84" t="s">
        <v>183</v>
      </c>
      <c r="K13" s="84" t="s">
        <v>307</v>
      </c>
      <c r="L13" s="84" t="s">
        <v>307</v>
      </c>
      <c r="M13" s="84" t="s">
        <v>337</v>
      </c>
      <c r="N13" s="84" t="s">
        <v>300</v>
      </c>
    </row>
    <row r="14" s="55" customFormat="1" ht="21" customHeight="1" spans="1:14">
      <c r="A14" s="70" t="s">
        <v>184</v>
      </c>
      <c r="B14" s="58">
        <f>C14-0.6</f>
        <v>62.7</v>
      </c>
      <c r="C14" s="58">
        <f>D14-1.2</f>
        <v>63.3</v>
      </c>
      <c r="D14" s="58">
        <v>64.5</v>
      </c>
      <c r="E14" s="58">
        <f>D14+1.2</f>
        <v>65.7</v>
      </c>
      <c r="F14" s="58">
        <f>E14+1.2</f>
        <v>66.9</v>
      </c>
      <c r="G14" s="58">
        <f>F14+0.6</f>
        <v>67.5</v>
      </c>
      <c r="H14" s="58"/>
      <c r="I14" s="84" t="s">
        <v>299</v>
      </c>
      <c r="J14" s="84" t="s">
        <v>160</v>
      </c>
      <c r="K14" s="84" t="s">
        <v>338</v>
      </c>
      <c r="L14" s="84" t="s">
        <v>308</v>
      </c>
      <c r="M14" s="84" t="s">
        <v>337</v>
      </c>
      <c r="N14" s="84" t="s">
        <v>300</v>
      </c>
    </row>
    <row r="15" s="55" customFormat="1" ht="21" customHeight="1" spans="1:14">
      <c r="A15" s="70" t="s">
        <v>185</v>
      </c>
      <c r="B15" s="58">
        <f>C15-0.8</f>
        <v>20.9</v>
      </c>
      <c r="C15" s="58">
        <f>D15-0.8</f>
        <v>21.7</v>
      </c>
      <c r="D15" s="58">
        <v>22.5</v>
      </c>
      <c r="E15" s="58">
        <f>D15+0.8</f>
        <v>23.3</v>
      </c>
      <c r="F15" s="58">
        <f>E15+0.8</f>
        <v>24.1</v>
      </c>
      <c r="G15" s="58">
        <f>F15+1.3</f>
        <v>25.4</v>
      </c>
      <c r="H15" s="58"/>
      <c r="I15" s="84" t="s">
        <v>232</v>
      </c>
      <c r="J15" s="84" t="s">
        <v>160</v>
      </c>
      <c r="K15" s="84" t="s">
        <v>160</v>
      </c>
      <c r="L15" s="84" t="s">
        <v>160</v>
      </c>
      <c r="M15" s="84" t="s">
        <v>160</v>
      </c>
      <c r="N15" s="84" t="s">
        <v>160</v>
      </c>
    </row>
    <row r="16" s="55" customFormat="1" ht="21" customHeight="1" spans="1:14">
      <c r="A16" s="70" t="s">
        <v>186</v>
      </c>
      <c r="B16" s="58">
        <f>C16-0.7</f>
        <v>16.6</v>
      </c>
      <c r="C16" s="58">
        <f>D16-0.7</f>
        <v>17.3</v>
      </c>
      <c r="D16" s="58">
        <v>18</v>
      </c>
      <c r="E16" s="58">
        <f>D16+0.7</f>
        <v>18.7</v>
      </c>
      <c r="F16" s="58">
        <f>E16+0.7</f>
        <v>19.4</v>
      </c>
      <c r="G16" s="58">
        <f>F16+1</f>
        <v>20.4</v>
      </c>
      <c r="H16" s="58"/>
      <c r="I16" s="84" t="s">
        <v>307</v>
      </c>
      <c r="J16" s="84" t="s">
        <v>160</v>
      </c>
      <c r="K16" s="84" t="s">
        <v>160</v>
      </c>
      <c r="L16" s="84" t="s">
        <v>160</v>
      </c>
      <c r="M16" s="84" t="s">
        <v>160</v>
      </c>
      <c r="N16" s="84" t="s">
        <v>160</v>
      </c>
    </row>
    <row r="17" s="55" customFormat="1" ht="21" customHeight="1" spans="1:14">
      <c r="A17" s="70" t="s">
        <v>187</v>
      </c>
      <c r="B17" s="58">
        <f t="shared" ref="B17:B19" si="5">C17-0.5</f>
        <v>13</v>
      </c>
      <c r="C17" s="58">
        <f t="shared" ref="C17:C19" si="6">D17-0.5</f>
        <v>13.5</v>
      </c>
      <c r="D17" s="58">
        <v>14</v>
      </c>
      <c r="E17" s="58">
        <f>D17+0.5</f>
        <v>14.5</v>
      </c>
      <c r="F17" s="58">
        <f>E17+0.5</f>
        <v>15</v>
      </c>
      <c r="G17" s="58">
        <f>F17+0.7</f>
        <v>15.7</v>
      </c>
      <c r="H17" s="58"/>
      <c r="I17" s="84" t="s">
        <v>299</v>
      </c>
      <c r="J17" s="84" t="s">
        <v>160</v>
      </c>
      <c r="K17" s="84" t="s">
        <v>183</v>
      </c>
      <c r="L17" s="84" t="s">
        <v>310</v>
      </c>
      <c r="M17" s="84" t="s">
        <v>308</v>
      </c>
      <c r="N17" s="84" t="s">
        <v>160</v>
      </c>
    </row>
    <row r="18" s="55" customFormat="1" ht="21" customHeight="1" spans="1:14">
      <c r="A18" s="70" t="s">
        <v>188</v>
      </c>
      <c r="B18" s="58">
        <f t="shared" si="5"/>
        <v>35</v>
      </c>
      <c r="C18" s="58">
        <f t="shared" si="6"/>
        <v>35.5</v>
      </c>
      <c r="D18" s="58">
        <v>36</v>
      </c>
      <c r="E18" s="58">
        <f t="shared" ref="E18:G18" si="7">D18+0.5</f>
        <v>36.5</v>
      </c>
      <c r="F18" s="58">
        <f t="shared" si="7"/>
        <v>37</v>
      </c>
      <c r="G18" s="58">
        <f t="shared" si="7"/>
        <v>37.5</v>
      </c>
      <c r="H18" s="58"/>
      <c r="I18" s="84" t="s">
        <v>331</v>
      </c>
      <c r="J18" s="84" t="s">
        <v>183</v>
      </c>
      <c r="K18" s="84" t="s">
        <v>183</v>
      </c>
      <c r="L18" s="84" t="s">
        <v>300</v>
      </c>
      <c r="M18" s="84">
        <f>0.2/0.2</f>
        <v>1</v>
      </c>
      <c r="N18" s="84" t="s">
        <v>299</v>
      </c>
    </row>
    <row r="19" s="55" customFormat="1" ht="21" customHeight="1" spans="1:14">
      <c r="A19" s="70" t="s">
        <v>191</v>
      </c>
      <c r="B19" s="58">
        <f t="shared" si="5"/>
        <v>24.5</v>
      </c>
      <c r="C19" s="58">
        <f t="shared" si="6"/>
        <v>25</v>
      </c>
      <c r="D19" s="58">
        <v>25.5</v>
      </c>
      <c r="E19" s="58">
        <f>D19+0.5</f>
        <v>26</v>
      </c>
      <c r="F19" s="58">
        <f>E19+0.5</f>
        <v>26.5</v>
      </c>
      <c r="G19" s="58">
        <f>F19+0.75</f>
        <v>27.25</v>
      </c>
      <c r="H19" s="58"/>
      <c r="I19" s="84" t="s">
        <v>299</v>
      </c>
      <c r="J19" s="84" t="s">
        <v>160</v>
      </c>
      <c r="K19" s="84" t="s">
        <v>183</v>
      </c>
      <c r="L19" s="84" t="s">
        <v>182</v>
      </c>
      <c r="M19" s="84">
        <f>0.2/0.2</f>
        <v>1</v>
      </c>
      <c r="N19" s="84" t="s">
        <v>300</v>
      </c>
    </row>
    <row r="20" s="55" customFormat="1" ht="21" customHeight="1" spans="1:14">
      <c r="A20" s="70" t="s">
        <v>192</v>
      </c>
      <c r="B20" s="58">
        <f>C20</f>
        <v>18</v>
      </c>
      <c r="C20" s="58">
        <f>D20-1</f>
        <v>18</v>
      </c>
      <c r="D20" s="58">
        <v>19</v>
      </c>
      <c r="E20" s="58">
        <f>D20</f>
        <v>19</v>
      </c>
      <c r="F20" s="58">
        <f>E20+1.5</f>
        <v>20.5</v>
      </c>
      <c r="G20" s="58">
        <f>F20</f>
        <v>20.5</v>
      </c>
      <c r="H20" s="58"/>
      <c r="I20" s="84" t="s">
        <v>160</v>
      </c>
      <c r="J20" s="84" t="s">
        <v>160</v>
      </c>
      <c r="K20" s="84" t="s">
        <v>160</v>
      </c>
      <c r="L20" s="84" t="s">
        <v>160</v>
      </c>
      <c r="M20" s="84" t="s">
        <v>160</v>
      </c>
      <c r="N20" s="84" t="s">
        <v>160</v>
      </c>
    </row>
    <row r="21" s="55" customFormat="1" ht="21" customHeight="1" spans="1:14">
      <c r="A21" s="70" t="s">
        <v>193</v>
      </c>
      <c r="B21" s="58">
        <v>19</v>
      </c>
      <c r="C21" s="58">
        <v>19</v>
      </c>
      <c r="D21" s="58">
        <v>20</v>
      </c>
      <c r="E21" s="58">
        <v>20</v>
      </c>
      <c r="F21" s="58">
        <v>21</v>
      </c>
      <c r="G21" s="58">
        <v>21</v>
      </c>
      <c r="H21" s="58"/>
      <c r="I21" s="84" t="s">
        <v>160</v>
      </c>
      <c r="J21" s="84" t="s">
        <v>160</v>
      </c>
      <c r="K21" s="84" t="s">
        <v>160</v>
      </c>
      <c r="L21" s="84" t="s">
        <v>160</v>
      </c>
      <c r="M21" s="84" t="s">
        <v>160</v>
      </c>
      <c r="N21" s="84" t="s">
        <v>160</v>
      </c>
    </row>
    <row r="22" s="54" customFormat="1" ht="29" customHeight="1" spans="1:14">
      <c r="A22" s="71"/>
      <c r="B22" s="72"/>
      <c r="C22" s="73"/>
      <c r="D22" s="73"/>
      <c r="E22" s="74"/>
      <c r="F22" s="74"/>
      <c r="G22" s="75"/>
      <c r="H22" s="76"/>
      <c r="I22" s="72"/>
      <c r="J22" s="73"/>
      <c r="K22" s="73"/>
      <c r="L22" s="74"/>
      <c r="M22" s="74"/>
      <c r="N22" s="75"/>
    </row>
    <row r="23" s="54" customFormat="1" ht="15" spans="1:14">
      <c r="A23" s="77" t="s">
        <v>125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="54" customFormat="1" ht="14.25" spans="1:14">
      <c r="A24" s="54" t="s">
        <v>312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="54" customFormat="1" ht="14.25" spans="1:14">
      <c r="A25" s="78"/>
      <c r="B25" s="78"/>
      <c r="C25" s="78"/>
      <c r="D25" s="78"/>
      <c r="E25" s="78"/>
      <c r="F25" s="78"/>
      <c r="G25" s="78"/>
      <c r="H25" s="78"/>
      <c r="I25" s="77" t="s">
        <v>339</v>
      </c>
      <c r="J25" s="85"/>
      <c r="K25" s="77" t="s">
        <v>314</v>
      </c>
      <c r="L25" s="77"/>
      <c r="M25" s="77" t="s">
        <v>197</v>
      </c>
      <c r="N25" s="5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G18" sqref="G18"/>
    </sheetView>
  </sheetViews>
  <sheetFormatPr defaultColWidth="9" defaultRowHeight="14.25"/>
  <cols>
    <col min="1" max="1" width="7" customWidth="1"/>
    <col min="2" max="2" width="12.1666666666667" customWidth="1"/>
    <col min="3" max="3" width="23" customWidth="1"/>
    <col min="4" max="4" width="11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341</v>
      </c>
      <c r="B2" s="5" t="s">
        <v>342</v>
      </c>
      <c r="C2" s="5" t="s">
        <v>343</v>
      </c>
      <c r="D2" s="5" t="s">
        <v>344</v>
      </c>
      <c r="E2" s="5" t="s">
        <v>345</v>
      </c>
      <c r="F2" s="5" t="s">
        <v>346</v>
      </c>
      <c r="G2" s="5" t="s">
        <v>347</v>
      </c>
      <c r="H2" s="5" t="s">
        <v>348</v>
      </c>
      <c r="I2" s="4" t="s">
        <v>349</v>
      </c>
      <c r="J2" s="4" t="s">
        <v>350</v>
      </c>
      <c r="K2" s="4" t="s">
        <v>351</v>
      </c>
      <c r="L2" s="4" t="s">
        <v>352</v>
      </c>
      <c r="M2" s="4" t="s">
        <v>353</v>
      </c>
      <c r="N2" s="5" t="s">
        <v>354</v>
      </c>
      <c r="O2" s="5" t="s">
        <v>355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356</v>
      </c>
      <c r="J3" s="4" t="s">
        <v>356</v>
      </c>
      <c r="K3" s="4" t="s">
        <v>356</v>
      </c>
      <c r="L3" s="4" t="s">
        <v>356</v>
      </c>
      <c r="M3" s="4" t="s">
        <v>356</v>
      </c>
      <c r="N3" s="7"/>
      <c r="O3" s="7"/>
    </row>
    <row r="4" spans="1:15">
      <c r="A4" s="9">
        <v>1</v>
      </c>
      <c r="B4" s="10" t="s">
        <v>357</v>
      </c>
      <c r="C4" s="11" t="s">
        <v>358</v>
      </c>
      <c r="D4" s="11" t="s">
        <v>359</v>
      </c>
      <c r="E4" s="11" t="s">
        <v>63</v>
      </c>
      <c r="F4" s="10"/>
      <c r="G4" s="10" t="s">
        <v>66</v>
      </c>
      <c r="H4" s="10"/>
      <c r="I4" s="10">
        <v>5</v>
      </c>
      <c r="J4" s="10"/>
      <c r="K4" s="10">
        <v>3</v>
      </c>
      <c r="L4" s="10"/>
      <c r="M4" s="10"/>
      <c r="N4" s="10">
        <f>SUM(I4:M4)</f>
        <v>8</v>
      </c>
      <c r="O4" s="10" t="s">
        <v>360</v>
      </c>
    </row>
    <row r="5" spans="1:15">
      <c r="A5" s="9">
        <v>2</v>
      </c>
      <c r="B5" s="10" t="s">
        <v>361</v>
      </c>
      <c r="C5" s="11" t="s">
        <v>358</v>
      </c>
      <c r="D5" s="11" t="s">
        <v>118</v>
      </c>
      <c r="E5" s="11" t="s">
        <v>63</v>
      </c>
      <c r="F5" s="10"/>
      <c r="G5" s="10" t="s">
        <v>66</v>
      </c>
      <c r="H5" s="10"/>
      <c r="I5" s="10">
        <v>3</v>
      </c>
      <c r="J5" s="10"/>
      <c r="K5" s="10"/>
      <c r="L5" s="10">
        <v>2</v>
      </c>
      <c r="M5" s="10">
        <v>5</v>
      </c>
      <c r="N5" s="10">
        <f t="shared" ref="N5:N18" si="0">SUM(I5:M5)</f>
        <v>10</v>
      </c>
      <c r="O5" s="10" t="s">
        <v>360</v>
      </c>
    </row>
    <row r="6" spans="1:15">
      <c r="A6" s="9">
        <v>3</v>
      </c>
      <c r="B6" s="10" t="s">
        <v>362</v>
      </c>
      <c r="C6" s="46" t="s">
        <v>358</v>
      </c>
      <c r="D6" s="11" t="s">
        <v>118</v>
      </c>
      <c r="E6" s="11" t="s">
        <v>63</v>
      </c>
      <c r="F6" s="10"/>
      <c r="G6" s="10" t="s">
        <v>66</v>
      </c>
      <c r="H6" s="10"/>
      <c r="I6" s="10">
        <v>4</v>
      </c>
      <c r="J6" s="10"/>
      <c r="K6" s="10">
        <v>4</v>
      </c>
      <c r="L6" s="10"/>
      <c r="M6" s="10">
        <v>2</v>
      </c>
      <c r="N6" s="10">
        <f t="shared" si="0"/>
        <v>10</v>
      </c>
      <c r="O6" s="10" t="s">
        <v>360</v>
      </c>
    </row>
    <row r="7" spans="1:15">
      <c r="A7" s="53">
        <v>4</v>
      </c>
      <c r="B7" s="47" t="s">
        <v>363</v>
      </c>
      <c r="C7" s="46" t="s">
        <v>358</v>
      </c>
      <c r="D7" s="11" t="s">
        <v>118</v>
      </c>
      <c r="E7" s="11" t="s">
        <v>63</v>
      </c>
      <c r="F7" s="10"/>
      <c r="G7" s="10" t="s">
        <v>66</v>
      </c>
      <c r="H7" s="10"/>
      <c r="I7" s="10">
        <v>7</v>
      </c>
      <c r="J7" s="10"/>
      <c r="K7" s="10">
        <v>3</v>
      </c>
      <c r="L7" s="10">
        <v>3</v>
      </c>
      <c r="M7" s="10">
        <v>1</v>
      </c>
      <c r="N7" s="10">
        <f t="shared" si="0"/>
        <v>14</v>
      </c>
      <c r="O7" s="10" t="s">
        <v>360</v>
      </c>
    </row>
    <row r="8" spans="1:15">
      <c r="A8" s="53">
        <v>5</v>
      </c>
      <c r="B8" s="47" t="s">
        <v>364</v>
      </c>
      <c r="C8" s="46" t="s">
        <v>358</v>
      </c>
      <c r="D8" s="11" t="s">
        <v>118</v>
      </c>
      <c r="E8" s="11" t="s">
        <v>63</v>
      </c>
      <c r="F8" s="10"/>
      <c r="G8" s="41" t="s">
        <v>66</v>
      </c>
      <c r="H8" s="9"/>
      <c r="I8" s="10">
        <v>5</v>
      </c>
      <c r="J8" s="10">
        <v>1</v>
      </c>
      <c r="K8" s="10"/>
      <c r="L8" s="10">
        <v>1</v>
      </c>
      <c r="M8" s="9">
        <v>2</v>
      </c>
      <c r="N8" s="10">
        <f t="shared" si="0"/>
        <v>9</v>
      </c>
      <c r="O8" s="10" t="s">
        <v>360</v>
      </c>
    </row>
    <row r="9" spans="1:15">
      <c r="A9" s="53">
        <v>6</v>
      </c>
      <c r="B9" s="47" t="s">
        <v>365</v>
      </c>
      <c r="C9" s="46" t="s">
        <v>358</v>
      </c>
      <c r="D9" s="11" t="s">
        <v>118</v>
      </c>
      <c r="E9" s="11" t="s">
        <v>63</v>
      </c>
      <c r="F9" s="10"/>
      <c r="G9" s="41" t="s">
        <v>66</v>
      </c>
      <c r="H9" s="9"/>
      <c r="I9" s="10">
        <v>4</v>
      </c>
      <c r="J9" s="10"/>
      <c r="K9" s="10">
        <v>4</v>
      </c>
      <c r="L9" s="10">
        <v>3</v>
      </c>
      <c r="M9" s="9">
        <v>2</v>
      </c>
      <c r="N9" s="10">
        <f t="shared" si="0"/>
        <v>13</v>
      </c>
      <c r="O9" s="10" t="s">
        <v>360</v>
      </c>
    </row>
    <row r="10" spans="1:15">
      <c r="A10" s="53">
        <v>7</v>
      </c>
      <c r="B10" s="10" t="s">
        <v>366</v>
      </c>
      <c r="C10" s="46" t="s">
        <v>358</v>
      </c>
      <c r="D10" s="11" t="s">
        <v>367</v>
      </c>
      <c r="E10" s="11" t="s">
        <v>63</v>
      </c>
      <c r="F10" s="10"/>
      <c r="G10" s="41" t="s">
        <v>66</v>
      </c>
      <c r="H10" s="9"/>
      <c r="I10" s="10">
        <v>3</v>
      </c>
      <c r="J10" s="10">
        <v>1</v>
      </c>
      <c r="K10" s="10">
        <v>4</v>
      </c>
      <c r="L10" s="10">
        <v>1</v>
      </c>
      <c r="M10" s="10">
        <v>3</v>
      </c>
      <c r="N10" s="10">
        <f t="shared" si="0"/>
        <v>12</v>
      </c>
      <c r="O10" s="10" t="s">
        <v>360</v>
      </c>
    </row>
    <row r="11" spans="1:15">
      <c r="A11" s="53">
        <v>8</v>
      </c>
      <c r="B11" s="10" t="s">
        <v>368</v>
      </c>
      <c r="C11" s="46" t="s">
        <v>358</v>
      </c>
      <c r="D11" s="11" t="s">
        <v>369</v>
      </c>
      <c r="E11" s="11" t="s">
        <v>63</v>
      </c>
      <c r="F11" s="10"/>
      <c r="G11" s="41" t="s">
        <v>66</v>
      </c>
      <c r="H11" s="9"/>
      <c r="I11" s="10">
        <v>2</v>
      </c>
      <c r="J11" s="10"/>
      <c r="K11" s="10">
        <v>2</v>
      </c>
      <c r="L11" s="10">
        <v>1</v>
      </c>
      <c r="M11" s="10">
        <v>2</v>
      </c>
      <c r="N11" s="10">
        <f t="shared" si="0"/>
        <v>7</v>
      </c>
      <c r="O11" s="10" t="s">
        <v>360</v>
      </c>
    </row>
    <row r="12" customFormat="1" spans="1:15">
      <c r="A12" s="53">
        <v>9</v>
      </c>
      <c r="B12" s="10" t="s">
        <v>370</v>
      </c>
      <c r="C12" s="46" t="s">
        <v>358</v>
      </c>
      <c r="D12" s="10" t="s">
        <v>369</v>
      </c>
      <c r="E12" s="11" t="s">
        <v>63</v>
      </c>
      <c r="F12" s="10"/>
      <c r="G12" s="41" t="s">
        <v>66</v>
      </c>
      <c r="H12" s="9"/>
      <c r="I12" s="10">
        <v>4</v>
      </c>
      <c r="J12" s="10"/>
      <c r="K12" s="10">
        <v>3</v>
      </c>
      <c r="L12" s="10">
        <v>2</v>
      </c>
      <c r="M12" s="10">
        <v>2</v>
      </c>
      <c r="N12" s="10">
        <f t="shared" si="0"/>
        <v>11</v>
      </c>
      <c r="O12" s="10" t="s">
        <v>360</v>
      </c>
    </row>
    <row r="13" customFormat="1" spans="1:15">
      <c r="A13" s="53"/>
      <c r="B13" s="10" t="s">
        <v>371</v>
      </c>
      <c r="C13" s="46" t="s">
        <v>358</v>
      </c>
      <c r="D13" s="10" t="s">
        <v>369</v>
      </c>
      <c r="E13" s="11" t="s">
        <v>63</v>
      </c>
      <c r="F13" s="10"/>
      <c r="G13" s="41" t="s">
        <v>66</v>
      </c>
      <c r="H13" s="9"/>
      <c r="I13" s="10">
        <v>3</v>
      </c>
      <c r="J13" s="10">
        <v>1</v>
      </c>
      <c r="K13" s="10">
        <v>2</v>
      </c>
      <c r="L13" s="10">
        <v>1</v>
      </c>
      <c r="M13" s="10">
        <v>3</v>
      </c>
      <c r="N13" s="10">
        <f t="shared" si="0"/>
        <v>10</v>
      </c>
      <c r="O13" s="10" t="s">
        <v>360</v>
      </c>
    </row>
    <row r="14" customFormat="1" spans="1:15">
      <c r="A14" s="53"/>
      <c r="B14" s="10" t="s">
        <v>372</v>
      </c>
      <c r="C14" s="46" t="s">
        <v>358</v>
      </c>
      <c r="D14" s="11" t="s">
        <v>367</v>
      </c>
      <c r="E14" s="11" t="s">
        <v>63</v>
      </c>
      <c r="F14" s="10"/>
      <c r="G14" s="41" t="s">
        <v>66</v>
      </c>
      <c r="H14" s="9"/>
      <c r="I14" s="10">
        <v>4</v>
      </c>
      <c r="J14" s="10">
        <v>1</v>
      </c>
      <c r="K14" s="10">
        <v>3</v>
      </c>
      <c r="L14" s="10">
        <v>3</v>
      </c>
      <c r="M14" s="10"/>
      <c r="N14" s="10">
        <f t="shared" si="0"/>
        <v>11</v>
      </c>
      <c r="O14" s="10" t="s">
        <v>360</v>
      </c>
    </row>
    <row r="15" customFormat="1" spans="1:15">
      <c r="A15" s="53"/>
      <c r="B15" s="10" t="s">
        <v>373</v>
      </c>
      <c r="C15" s="11" t="s">
        <v>358</v>
      </c>
      <c r="D15" s="11" t="s">
        <v>359</v>
      </c>
      <c r="E15" s="11" t="s">
        <v>63</v>
      </c>
      <c r="F15" s="10"/>
      <c r="G15" s="41" t="s">
        <v>66</v>
      </c>
      <c r="H15" s="9"/>
      <c r="I15" s="10">
        <v>5</v>
      </c>
      <c r="J15" s="10"/>
      <c r="K15" s="10">
        <v>9</v>
      </c>
      <c r="L15" s="10"/>
      <c r="M15" s="10">
        <v>1</v>
      </c>
      <c r="N15" s="10">
        <f t="shared" si="0"/>
        <v>15</v>
      </c>
      <c r="O15" s="10" t="s">
        <v>360</v>
      </c>
    </row>
    <row r="16" customFormat="1" spans="1:15">
      <c r="A16" s="53"/>
      <c r="B16" s="10" t="s">
        <v>374</v>
      </c>
      <c r="C16" s="46" t="s">
        <v>358</v>
      </c>
      <c r="D16" s="11" t="s">
        <v>118</v>
      </c>
      <c r="E16" s="11" t="s">
        <v>63</v>
      </c>
      <c r="F16" s="10"/>
      <c r="G16" s="41" t="s">
        <v>66</v>
      </c>
      <c r="H16" s="9"/>
      <c r="I16" s="10">
        <v>5</v>
      </c>
      <c r="J16" s="10"/>
      <c r="K16" s="10">
        <v>9</v>
      </c>
      <c r="L16" s="10">
        <v>2</v>
      </c>
      <c r="M16" s="10"/>
      <c r="N16" s="10">
        <f t="shared" si="0"/>
        <v>16</v>
      </c>
      <c r="O16" s="10" t="s">
        <v>360</v>
      </c>
    </row>
    <row r="17" customFormat="1" spans="1:15">
      <c r="A17" s="53"/>
      <c r="B17" s="10" t="s">
        <v>375</v>
      </c>
      <c r="C17" s="46" t="s">
        <v>358</v>
      </c>
      <c r="D17" s="11" t="s">
        <v>369</v>
      </c>
      <c r="E17" s="11" t="s">
        <v>63</v>
      </c>
      <c r="F17" s="10"/>
      <c r="G17" s="41" t="s">
        <v>66</v>
      </c>
      <c r="H17" s="9"/>
      <c r="I17" s="10">
        <v>1</v>
      </c>
      <c r="J17" s="10"/>
      <c r="K17" s="10">
        <v>2</v>
      </c>
      <c r="L17" s="10"/>
      <c r="M17" s="10"/>
      <c r="N17" s="10">
        <f t="shared" si="0"/>
        <v>3</v>
      </c>
      <c r="O17" s="10" t="s">
        <v>360</v>
      </c>
    </row>
    <row r="18" customFormat="1" spans="1:15">
      <c r="A18" s="53"/>
      <c r="B18" s="10" t="s">
        <v>376</v>
      </c>
      <c r="C18" s="46" t="s">
        <v>358</v>
      </c>
      <c r="D18" s="11" t="s">
        <v>369</v>
      </c>
      <c r="E18" s="11" t="s">
        <v>63</v>
      </c>
      <c r="F18" s="10"/>
      <c r="G18" s="41" t="s">
        <v>66</v>
      </c>
      <c r="H18" s="9"/>
      <c r="I18" s="10">
        <v>3</v>
      </c>
      <c r="J18" s="10">
        <v>1</v>
      </c>
      <c r="K18" s="10">
        <v>2</v>
      </c>
      <c r="L18" s="10">
        <v>2</v>
      </c>
      <c r="M18" s="10"/>
      <c r="N18" s="10">
        <f t="shared" si="0"/>
        <v>8</v>
      </c>
      <c r="O18" s="10" t="s">
        <v>360</v>
      </c>
    </row>
    <row r="19" customFormat="1" spans="1:15">
      <c r="A19" s="53"/>
      <c r="B19" s="10"/>
      <c r="C19" s="46"/>
      <c r="D19" s="11"/>
      <c r="E19" s="11"/>
      <c r="F19" s="10"/>
      <c r="G19" s="41"/>
      <c r="H19" s="9"/>
      <c r="I19" s="10"/>
      <c r="J19" s="10"/>
      <c r="K19" s="10"/>
      <c r="L19" s="10"/>
      <c r="M19" s="10"/>
      <c r="N19" s="10"/>
      <c r="O19" s="10"/>
    </row>
    <row r="20" customFormat="1" spans="1:15">
      <c r="A20" s="53"/>
      <c r="B20" s="10"/>
      <c r="C20" s="46"/>
      <c r="D20" s="10"/>
      <c r="E20" s="11"/>
      <c r="F20" s="10"/>
      <c r="G20" s="41"/>
      <c r="H20" s="9"/>
      <c r="I20" s="10"/>
      <c r="J20" s="10"/>
      <c r="K20" s="10"/>
      <c r="L20" s="10"/>
      <c r="M20" s="10"/>
      <c r="N20" s="10"/>
      <c r="O20" s="10"/>
    </row>
    <row r="21" s="2" customFormat="1" ht="18.75" spans="1:15">
      <c r="A21" s="14" t="s">
        <v>377</v>
      </c>
      <c r="B21" s="15"/>
      <c r="C21" s="15"/>
      <c r="D21" s="16"/>
      <c r="E21" s="17"/>
      <c r="F21" s="30"/>
      <c r="G21" s="30"/>
      <c r="H21" s="30"/>
      <c r="I21" s="23"/>
      <c r="J21" s="14" t="s">
        <v>378</v>
      </c>
      <c r="K21" s="15"/>
      <c r="L21" s="15"/>
      <c r="M21" s="16"/>
      <c r="N21" s="15"/>
      <c r="O21" s="22"/>
    </row>
    <row r="22" ht="16.5" spans="1:15">
      <c r="A22" s="18" t="s">
        <v>379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9 O20 O3:O11 O12:O15 O16:O18 O21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workbookViewId="0">
      <selection activeCell="D18" sqref="D18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1.1416666666667" customWidth="1"/>
    <col min="12" max="13" width="10.6666666666667" customWidth="1"/>
  </cols>
  <sheetData>
    <row r="1" ht="29.25" spans="1:13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341</v>
      </c>
      <c r="B2" s="5" t="s">
        <v>346</v>
      </c>
      <c r="C2" s="5" t="s">
        <v>342</v>
      </c>
      <c r="D2" s="5" t="s">
        <v>343</v>
      </c>
      <c r="E2" s="5" t="s">
        <v>344</v>
      </c>
      <c r="F2" s="5" t="s">
        <v>345</v>
      </c>
      <c r="G2" s="4" t="s">
        <v>381</v>
      </c>
      <c r="H2" s="4"/>
      <c r="I2" s="4" t="s">
        <v>382</v>
      </c>
      <c r="J2" s="4"/>
      <c r="K2" s="6" t="s">
        <v>383</v>
      </c>
      <c r="L2" s="49" t="s">
        <v>384</v>
      </c>
      <c r="M2" s="20" t="s">
        <v>385</v>
      </c>
    </row>
    <row r="3" s="1" customFormat="1" ht="16.5" spans="1:13">
      <c r="A3" s="4"/>
      <c r="B3" s="7"/>
      <c r="C3" s="7"/>
      <c r="D3" s="7"/>
      <c r="E3" s="7"/>
      <c r="F3" s="7"/>
      <c r="G3" s="4" t="s">
        <v>386</v>
      </c>
      <c r="H3" s="4" t="s">
        <v>387</v>
      </c>
      <c r="I3" s="4" t="s">
        <v>386</v>
      </c>
      <c r="J3" s="4" t="s">
        <v>387</v>
      </c>
      <c r="K3" s="8"/>
      <c r="L3" s="50"/>
      <c r="M3" s="21"/>
    </row>
    <row r="4" ht="28.5" spans="1:13">
      <c r="A4" s="9">
        <v>1</v>
      </c>
      <c r="B4" s="10"/>
      <c r="C4" s="10" t="s">
        <v>357</v>
      </c>
      <c r="D4" s="11" t="s">
        <v>358</v>
      </c>
      <c r="E4" s="11" t="s">
        <v>359</v>
      </c>
      <c r="F4" s="11" t="s">
        <v>63</v>
      </c>
      <c r="G4" s="45">
        <v>0.015</v>
      </c>
      <c r="H4" s="12">
        <v>0.01</v>
      </c>
      <c r="I4" s="51">
        <v>0.005</v>
      </c>
      <c r="J4" s="51">
        <v>0.005</v>
      </c>
      <c r="K4" s="12" t="s">
        <v>388</v>
      </c>
      <c r="L4" s="10" t="s">
        <v>67</v>
      </c>
      <c r="M4" s="10" t="s">
        <v>360</v>
      </c>
    </row>
    <row r="5" ht="28.5" spans="1:13">
      <c r="A5" s="9">
        <v>2</v>
      </c>
      <c r="B5" s="10"/>
      <c r="C5" s="10" t="s">
        <v>361</v>
      </c>
      <c r="D5" s="11" t="s">
        <v>358</v>
      </c>
      <c r="E5" s="11" t="s">
        <v>118</v>
      </c>
      <c r="F5" s="11" t="s">
        <v>63</v>
      </c>
      <c r="G5" s="45">
        <v>0.02</v>
      </c>
      <c r="H5" s="45">
        <v>0.005</v>
      </c>
      <c r="I5" s="51">
        <v>0.005</v>
      </c>
      <c r="J5" s="51">
        <v>0.01</v>
      </c>
      <c r="K5" s="12" t="s">
        <v>389</v>
      </c>
      <c r="L5" s="10" t="s">
        <v>67</v>
      </c>
      <c r="M5" s="10" t="s">
        <v>360</v>
      </c>
    </row>
    <row r="6" ht="28.5" spans="1:13">
      <c r="A6" s="9">
        <v>3</v>
      </c>
      <c r="B6" s="10"/>
      <c r="C6" s="10" t="s">
        <v>362</v>
      </c>
      <c r="D6" s="46" t="s">
        <v>358</v>
      </c>
      <c r="E6" s="11" t="s">
        <v>118</v>
      </c>
      <c r="F6" s="11" t="s">
        <v>63</v>
      </c>
      <c r="G6" s="45">
        <v>0.015</v>
      </c>
      <c r="H6" s="45">
        <v>0.005</v>
      </c>
      <c r="I6" s="51">
        <v>0.005</v>
      </c>
      <c r="J6" s="51">
        <v>0.005</v>
      </c>
      <c r="K6" s="12" t="s">
        <v>388</v>
      </c>
      <c r="L6" s="10" t="s">
        <v>67</v>
      </c>
      <c r="M6" s="10" t="s">
        <v>360</v>
      </c>
    </row>
    <row r="7" ht="28.5" spans="1:13">
      <c r="A7" s="9">
        <v>4</v>
      </c>
      <c r="B7" s="10"/>
      <c r="C7" s="47" t="s">
        <v>363</v>
      </c>
      <c r="D7" s="46" t="s">
        <v>358</v>
      </c>
      <c r="E7" s="11" t="s">
        <v>118</v>
      </c>
      <c r="F7" s="11" t="s">
        <v>63</v>
      </c>
      <c r="G7" s="45">
        <v>0.01</v>
      </c>
      <c r="H7" s="45">
        <v>0.014</v>
      </c>
      <c r="I7" s="51">
        <v>0.005</v>
      </c>
      <c r="J7" s="51">
        <v>0.005</v>
      </c>
      <c r="K7" s="10" t="s">
        <v>390</v>
      </c>
      <c r="L7" s="10" t="s">
        <v>67</v>
      </c>
      <c r="M7" s="10" t="s">
        <v>360</v>
      </c>
    </row>
    <row r="8" ht="28.5" spans="1:13">
      <c r="A8" s="9">
        <v>5</v>
      </c>
      <c r="B8" s="10"/>
      <c r="C8" s="47" t="s">
        <v>364</v>
      </c>
      <c r="D8" s="46" t="s">
        <v>358</v>
      </c>
      <c r="E8" s="11" t="s">
        <v>118</v>
      </c>
      <c r="F8" s="11" t="s">
        <v>63</v>
      </c>
      <c r="G8" s="45">
        <v>0.005</v>
      </c>
      <c r="H8" s="45">
        <v>0.01</v>
      </c>
      <c r="I8" s="51">
        <v>0.005</v>
      </c>
      <c r="J8" s="51">
        <v>0.005</v>
      </c>
      <c r="K8" s="9" t="s">
        <v>391</v>
      </c>
      <c r="L8" s="10" t="s">
        <v>67</v>
      </c>
      <c r="M8" s="10" t="s">
        <v>360</v>
      </c>
    </row>
    <row r="9" ht="28.5" spans="1:13">
      <c r="A9" s="9">
        <v>6</v>
      </c>
      <c r="B9" s="10"/>
      <c r="C9" s="47" t="s">
        <v>365</v>
      </c>
      <c r="D9" s="46" t="s">
        <v>358</v>
      </c>
      <c r="E9" s="11" t="s">
        <v>118</v>
      </c>
      <c r="F9" s="11" t="s">
        <v>63</v>
      </c>
      <c r="G9" s="45">
        <v>0.005</v>
      </c>
      <c r="H9" s="45">
        <v>0.01</v>
      </c>
      <c r="I9" s="51">
        <v>0.005</v>
      </c>
      <c r="J9" s="51">
        <v>0.005</v>
      </c>
      <c r="K9" s="9" t="s">
        <v>391</v>
      </c>
      <c r="L9" s="10" t="s">
        <v>67</v>
      </c>
      <c r="M9" s="10" t="s">
        <v>360</v>
      </c>
    </row>
    <row r="10" ht="28.5" spans="1:13">
      <c r="A10" s="9">
        <v>7</v>
      </c>
      <c r="B10" s="11"/>
      <c r="C10" s="10" t="s">
        <v>366</v>
      </c>
      <c r="D10" s="46" t="s">
        <v>358</v>
      </c>
      <c r="E10" s="11" t="s">
        <v>367</v>
      </c>
      <c r="F10" s="11" t="s">
        <v>63</v>
      </c>
      <c r="G10" s="45">
        <v>0.02</v>
      </c>
      <c r="H10" s="45">
        <v>0.02</v>
      </c>
      <c r="I10" s="51">
        <v>0.01</v>
      </c>
      <c r="J10" s="51">
        <v>0.01</v>
      </c>
      <c r="K10" s="9" t="s">
        <v>392</v>
      </c>
      <c r="L10" s="10" t="s">
        <v>67</v>
      </c>
      <c r="M10" s="10" t="s">
        <v>360</v>
      </c>
    </row>
    <row r="11" ht="28.5" spans="1:13">
      <c r="A11" s="9">
        <v>8</v>
      </c>
      <c r="B11" s="11"/>
      <c r="C11" s="10" t="s">
        <v>368</v>
      </c>
      <c r="D11" s="46" t="s">
        <v>358</v>
      </c>
      <c r="E11" s="11" t="s">
        <v>369</v>
      </c>
      <c r="F11" s="11" t="s">
        <v>63</v>
      </c>
      <c r="G11" s="45">
        <v>0.018</v>
      </c>
      <c r="H11" s="45">
        <v>0.01</v>
      </c>
      <c r="I11" s="51">
        <v>0.01</v>
      </c>
      <c r="J11" s="51">
        <v>0.007</v>
      </c>
      <c r="K11" s="9" t="s">
        <v>393</v>
      </c>
      <c r="L11" s="10" t="s">
        <v>67</v>
      </c>
      <c r="M11" s="10" t="s">
        <v>360</v>
      </c>
    </row>
    <row r="12" customFormat="1" ht="28.5" spans="1:13">
      <c r="A12" s="9">
        <v>9</v>
      </c>
      <c r="B12" s="11"/>
      <c r="C12" s="10" t="s">
        <v>370</v>
      </c>
      <c r="D12" s="46" t="s">
        <v>358</v>
      </c>
      <c r="E12" s="10" t="s">
        <v>369</v>
      </c>
      <c r="F12" s="11" t="s">
        <v>63</v>
      </c>
      <c r="G12" s="45">
        <v>0.015</v>
      </c>
      <c r="H12" s="45">
        <v>0.02</v>
      </c>
      <c r="I12" s="51">
        <v>0.01</v>
      </c>
      <c r="J12" s="51">
        <v>0.01</v>
      </c>
      <c r="K12" s="9" t="s">
        <v>394</v>
      </c>
      <c r="L12" s="10" t="s">
        <v>67</v>
      </c>
      <c r="M12" s="10" t="s">
        <v>360</v>
      </c>
    </row>
    <row r="13" customFormat="1" ht="28.5" spans="1:13">
      <c r="A13" s="9">
        <v>10</v>
      </c>
      <c r="B13" s="11"/>
      <c r="C13" s="10" t="s">
        <v>371</v>
      </c>
      <c r="D13" s="46" t="s">
        <v>358</v>
      </c>
      <c r="E13" s="10" t="s">
        <v>369</v>
      </c>
      <c r="F13" s="11" t="s">
        <v>63</v>
      </c>
      <c r="G13" s="45">
        <v>0.02</v>
      </c>
      <c r="H13" s="45">
        <v>0.005</v>
      </c>
      <c r="I13" s="51">
        <v>0.01</v>
      </c>
      <c r="J13" s="51">
        <v>0.005</v>
      </c>
      <c r="K13" s="9" t="s">
        <v>395</v>
      </c>
      <c r="L13" s="10" t="s">
        <v>67</v>
      </c>
      <c r="M13" s="10" t="s">
        <v>360</v>
      </c>
    </row>
    <row r="14" customFormat="1" ht="28.5" spans="1:13">
      <c r="A14" s="9">
        <v>11</v>
      </c>
      <c r="B14" s="11"/>
      <c r="C14" s="10" t="s">
        <v>372</v>
      </c>
      <c r="D14" s="46" t="s">
        <v>358</v>
      </c>
      <c r="E14" s="11" t="s">
        <v>367</v>
      </c>
      <c r="F14" s="11" t="s">
        <v>63</v>
      </c>
      <c r="G14" s="45">
        <v>0.01</v>
      </c>
      <c r="H14" s="45">
        <v>0.01</v>
      </c>
      <c r="I14" s="51">
        <v>0.005</v>
      </c>
      <c r="J14" s="51">
        <v>0.005</v>
      </c>
      <c r="K14" s="9" t="s">
        <v>396</v>
      </c>
      <c r="L14" s="10" t="s">
        <v>67</v>
      </c>
      <c r="M14" s="10" t="s">
        <v>360</v>
      </c>
    </row>
    <row r="15" customFormat="1" ht="28.5" spans="1:13">
      <c r="A15" s="9">
        <v>12</v>
      </c>
      <c r="B15" s="11"/>
      <c r="C15" s="10" t="s">
        <v>373</v>
      </c>
      <c r="D15" s="11" t="s">
        <v>358</v>
      </c>
      <c r="E15" s="11" t="s">
        <v>359</v>
      </c>
      <c r="F15" s="11" t="s">
        <v>63</v>
      </c>
      <c r="G15" s="45">
        <v>0.015</v>
      </c>
      <c r="H15" s="45">
        <v>0.01</v>
      </c>
      <c r="I15" s="51">
        <v>0.007</v>
      </c>
      <c r="J15" s="51">
        <v>0.012</v>
      </c>
      <c r="K15" s="9" t="s">
        <v>397</v>
      </c>
      <c r="L15" s="10" t="s">
        <v>67</v>
      </c>
      <c r="M15" s="10" t="s">
        <v>360</v>
      </c>
    </row>
    <row r="16" customFormat="1" ht="28.5" spans="1:13">
      <c r="A16" s="9">
        <v>13</v>
      </c>
      <c r="B16" s="11"/>
      <c r="C16" s="10" t="s">
        <v>374</v>
      </c>
      <c r="D16" s="46" t="s">
        <v>358</v>
      </c>
      <c r="E16" s="11" t="s">
        <v>118</v>
      </c>
      <c r="F16" s="11" t="s">
        <v>63</v>
      </c>
      <c r="G16" s="45">
        <v>0.02</v>
      </c>
      <c r="H16" s="45">
        <v>0.02</v>
      </c>
      <c r="I16" s="51">
        <v>0.01</v>
      </c>
      <c r="J16" s="51">
        <v>0.01</v>
      </c>
      <c r="K16" s="9" t="s">
        <v>392</v>
      </c>
      <c r="L16" s="10" t="s">
        <v>67</v>
      </c>
      <c r="M16" s="10" t="s">
        <v>360</v>
      </c>
    </row>
    <row r="17" customFormat="1" ht="28.5" spans="1:13">
      <c r="A17" s="9">
        <v>14</v>
      </c>
      <c r="B17" s="11"/>
      <c r="C17" s="10" t="s">
        <v>375</v>
      </c>
      <c r="D17" s="46" t="s">
        <v>358</v>
      </c>
      <c r="E17" s="11" t="s">
        <v>369</v>
      </c>
      <c r="F17" s="11" t="s">
        <v>63</v>
      </c>
      <c r="G17" s="45">
        <v>0.02</v>
      </c>
      <c r="H17" s="45">
        <v>0.02</v>
      </c>
      <c r="I17" s="51">
        <v>0.01</v>
      </c>
      <c r="J17" s="51">
        <v>0.01</v>
      </c>
      <c r="K17" s="9" t="s">
        <v>392</v>
      </c>
      <c r="L17" s="10" t="s">
        <v>67</v>
      </c>
      <c r="M17" s="10" t="s">
        <v>360</v>
      </c>
    </row>
    <row r="18" customFormat="1" ht="28.5" spans="1:13">
      <c r="A18" s="9">
        <v>15</v>
      </c>
      <c r="B18" s="11"/>
      <c r="C18" s="10" t="s">
        <v>376</v>
      </c>
      <c r="D18" s="46" t="s">
        <v>358</v>
      </c>
      <c r="E18" s="11" t="s">
        <v>369</v>
      </c>
      <c r="F18" s="11" t="s">
        <v>63</v>
      </c>
      <c r="G18" s="45">
        <v>0.02</v>
      </c>
      <c r="H18" s="45">
        <v>0.02</v>
      </c>
      <c r="I18" s="51">
        <v>0.01</v>
      </c>
      <c r="J18" s="51">
        <v>0.01</v>
      </c>
      <c r="K18" s="9" t="s">
        <v>392</v>
      </c>
      <c r="L18" s="10" t="s">
        <v>67</v>
      </c>
      <c r="M18" s="10" t="s">
        <v>360</v>
      </c>
    </row>
    <row r="19" s="2" customFormat="1" ht="18.75" spans="1:13">
      <c r="A19" s="14" t="s">
        <v>398</v>
      </c>
      <c r="B19" s="15"/>
      <c r="C19" s="15"/>
      <c r="D19" s="15"/>
      <c r="E19" s="16"/>
      <c r="F19" s="17"/>
      <c r="G19" s="23"/>
      <c r="H19" s="14" t="s">
        <v>378</v>
      </c>
      <c r="I19" s="15"/>
      <c r="J19" s="15"/>
      <c r="K19" s="16"/>
      <c r="L19" s="52"/>
      <c r="M19" s="22"/>
    </row>
    <row r="20" ht="16.5" spans="1:13">
      <c r="A20" s="48" t="s">
        <v>399</v>
      </c>
      <c r="B20" s="4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0 M11:M18 M19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110" zoomScaleNormal="100" topLeftCell="A7" workbookViewId="0">
      <selection activeCell="D12" sqref="D12:D1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401</v>
      </c>
      <c r="B2" s="5" t="s">
        <v>346</v>
      </c>
      <c r="C2" s="5" t="s">
        <v>342</v>
      </c>
      <c r="D2" s="5" t="s">
        <v>343</v>
      </c>
      <c r="E2" s="5" t="s">
        <v>344</v>
      </c>
      <c r="F2" s="5" t="s">
        <v>345</v>
      </c>
      <c r="G2" s="31" t="s">
        <v>402</v>
      </c>
      <c r="H2" s="32"/>
      <c r="I2" s="42"/>
      <c r="J2" s="31" t="s">
        <v>403</v>
      </c>
      <c r="K2" s="32"/>
      <c r="L2" s="42"/>
      <c r="M2" s="31" t="s">
        <v>404</v>
      </c>
      <c r="N2" s="32"/>
      <c r="O2" s="42"/>
      <c r="P2" s="31" t="s">
        <v>405</v>
      </c>
      <c r="Q2" s="32"/>
      <c r="R2" s="42"/>
      <c r="S2" s="32" t="s">
        <v>406</v>
      </c>
      <c r="T2" s="32"/>
      <c r="U2" s="42"/>
      <c r="V2" s="25" t="s">
        <v>407</v>
      </c>
      <c r="W2" s="25" t="s">
        <v>355</v>
      </c>
    </row>
    <row r="3" s="1" customFormat="1" ht="16.5" spans="1:23">
      <c r="A3" s="7"/>
      <c r="B3" s="33"/>
      <c r="C3" s="33"/>
      <c r="D3" s="33"/>
      <c r="E3" s="33"/>
      <c r="F3" s="33"/>
      <c r="G3" s="4" t="s">
        <v>408</v>
      </c>
      <c r="H3" s="4" t="s">
        <v>68</v>
      </c>
      <c r="I3" s="4" t="s">
        <v>346</v>
      </c>
      <c r="J3" s="4" t="s">
        <v>408</v>
      </c>
      <c r="K3" s="4" t="s">
        <v>68</v>
      </c>
      <c r="L3" s="4" t="s">
        <v>346</v>
      </c>
      <c r="M3" s="4" t="s">
        <v>408</v>
      </c>
      <c r="N3" s="4" t="s">
        <v>68</v>
      </c>
      <c r="O3" s="4" t="s">
        <v>346</v>
      </c>
      <c r="P3" s="4" t="s">
        <v>408</v>
      </c>
      <c r="Q3" s="4" t="s">
        <v>68</v>
      </c>
      <c r="R3" s="4" t="s">
        <v>346</v>
      </c>
      <c r="S3" s="4" t="s">
        <v>408</v>
      </c>
      <c r="T3" s="4" t="s">
        <v>68</v>
      </c>
      <c r="U3" s="4" t="s">
        <v>346</v>
      </c>
      <c r="V3" s="44"/>
      <c r="W3" s="44"/>
    </row>
    <row r="4" ht="57" spans="1:23">
      <c r="A4" s="34" t="s">
        <v>409</v>
      </c>
      <c r="B4" s="34"/>
      <c r="C4" s="34" t="s">
        <v>375</v>
      </c>
      <c r="D4" s="35" t="s">
        <v>358</v>
      </c>
      <c r="E4" s="34" t="s">
        <v>369</v>
      </c>
      <c r="F4" s="34" t="s">
        <v>63</v>
      </c>
      <c r="G4" s="36" t="s">
        <v>410</v>
      </c>
      <c r="H4" s="36" t="s">
        <v>358</v>
      </c>
      <c r="I4" s="41"/>
      <c r="J4" s="36" t="s">
        <v>410</v>
      </c>
      <c r="K4" s="36" t="s">
        <v>358</v>
      </c>
      <c r="L4" s="43"/>
      <c r="M4" s="43" t="s">
        <v>411</v>
      </c>
      <c r="N4" s="41" t="s">
        <v>412</v>
      </c>
      <c r="O4" s="43" t="s">
        <v>413</v>
      </c>
      <c r="P4" s="43" t="s">
        <v>414</v>
      </c>
      <c r="Q4" s="41" t="s">
        <v>415</v>
      </c>
      <c r="R4" s="43" t="s">
        <v>416</v>
      </c>
      <c r="S4" s="41" t="s">
        <v>417</v>
      </c>
      <c r="T4" s="41" t="s">
        <v>418</v>
      </c>
      <c r="U4" s="41" t="s">
        <v>419</v>
      </c>
      <c r="V4" s="41" t="s">
        <v>95</v>
      </c>
      <c r="W4" s="10" t="s">
        <v>360</v>
      </c>
    </row>
    <row r="5" ht="16.5" spans="1:23">
      <c r="A5" s="37"/>
      <c r="B5" s="37"/>
      <c r="C5" s="37"/>
      <c r="D5" s="38"/>
      <c r="E5" s="37"/>
      <c r="F5" s="37"/>
      <c r="G5" s="31" t="s">
        <v>420</v>
      </c>
      <c r="H5" s="32"/>
      <c r="I5" s="42"/>
      <c r="J5" s="31" t="s">
        <v>421</v>
      </c>
      <c r="K5" s="32"/>
      <c r="L5" s="42"/>
      <c r="M5" s="31" t="s">
        <v>422</v>
      </c>
      <c r="N5" s="32"/>
      <c r="O5" s="42"/>
      <c r="P5" s="31" t="s">
        <v>423</v>
      </c>
      <c r="Q5" s="32"/>
      <c r="R5" s="42"/>
      <c r="S5" s="32" t="s">
        <v>424</v>
      </c>
      <c r="T5" s="32"/>
      <c r="U5" s="42"/>
      <c r="V5" s="10"/>
      <c r="W5" s="10"/>
    </row>
    <row r="6" ht="16.5" spans="1:23">
      <c r="A6" s="37"/>
      <c r="B6" s="37"/>
      <c r="C6" s="37"/>
      <c r="D6" s="38"/>
      <c r="E6" s="37"/>
      <c r="F6" s="37"/>
      <c r="G6" s="4" t="s">
        <v>408</v>
      </c>
      <c r="H6" s="4" t="s">
        <v>68</v>
      </c>
      <c r="I6" s="4" t="s">
        <v>346</v>
      </c>
      <c r="J6" s="4" t="s">
        <v>408</v>
      </c>
      <c r="K6" s="4" t="s">
        <v>68</v>
      </c>
      <c r="L6" s="4" t="s">
        <v>346</v>
      </c>
      <c r="M6" s="4" t="s">
        <v>408</v>
      </c>
      <c r="N6" s="4" t="s">
        <v>68</v>
      </c>
      <c r="O6" s="4" t="s">
        <v>346</v>
      </c>
      <c r="P6" s="4" t="s">
        <v>408</v>
      </c>
      <c r="Q6" s="4" t="s">
        <v>68</v>
      </c>
      <c r="R6" s="4" t="s">
        <v>346</v>
      </c>
      <c r="S6" s="4" t="s">
        <v>408</v>
      </c>
      <c r="T6" s="4" t="s">
        <v>68</v>
      </c>
      <c r="U6" s="4" t="s">
        <v>346</v>
      </c>
      <c r="V6" s="10"/>
      <c r="W6" s="10"/>
    </row>
    <row r="7" ht="57" customHeight="1" spans="1:23">
      <c r="A7" s="39"/>
      <c r="B7" s="39"/>
      <c r="C7" s="39"/>
      <c r="D7" s="40"/>
      <c r="E7" s="39"/>
      <c r="F7" s="39"/>
      <c r="G7" s="41" t="s">
        <v>425</v>
      </c>
      <c r="H7" s="41" t="s">
        <v>426</v>
      </c>
      <c r="I7" s="41" t="s">
        <v>419</v>
      </c>
      <c r="J7" s="41" t="s">
        <v>427</v>
      </c>
      <c r="K7" s="41" t="s">
        <v>428</v>
      </c>
      <c r="L7" s="41" t="s">
        <v>429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57" spans="1:23">
      <c r="A8" s="34" t="s">
        <v>409</v>
      </c>
      <c r="B8" s="34"/>
      <c r="C8" s="34" t="s">
        <v>374</v>
      </c>
      <c r="D8" s="35" t="s">
        <v>358</v>
      </c>
      <c r="E8" s="34" t="s">
        <v>118</v>
      </c>
      <c r="F8" s="34" t="s">
        <v>63</v>
      </c>
      <c r="G8" s="36" t="s">
        <v>410</v>
      </c>
      <c r="H8" s="36" t="s">
        <v>358</v>
      </c>
      <c r="I8" s="41"/>
      <c r="J8" s="36" t="s">
        <v>410</v>
      </c>
      <c r="K8" s="36" t="s">
        <v>358</v>
      </c>
      <c r="L8" s="43"/>
      <c r="M8" s="43" t="s">
        <v>411</v>
      </c>
      <c r="N8" s="41" t="s">
        <v>412</v>
      </c>
      <c r="O8" s="43" t="s">
        <v>413</v>
      </c>
      <c r="P8" s="43" t="s">
        <v>414</v>
      </c>
      <c r="Q8" s="41" t="s">
        <v>415</v>
      </c>
      <c r="R8" s="43" t="s">
        <v>416</v>
      </c>
      <c r="S8" s="41" t="s">
        <v>417</v>
      </c>
      <c r="T8" s="41" t="s">
        <v>418</v>
      </c>
      <c r="U8" s="41" t="s">
        <v>419</v>
      </c>
      <c r="V8" s="41" t="s">
        <v>95</v>
      </c>
      <c r="W8" s="10" t="s">
        <v>360</v>
      </c>
    </row>
    <row r="9" ht="16.5" spans="1:23">
      <c r="A9" s="37"/>
      <c r="B9" s="37"/>
      <c r="C9" s="37"/>
      <c r="D9" s="38"/>
      <c r="E9" s="37"/>
      <c r="F9" s="37"/>
      <c r="G9" s="31" t="s">
        <v>420</v>
      </c>
      <c r="H9" s="32"/>
      <c r="I9" s="42"/>
      <c r="J9" s="31" t="s">
        <v>421</v>
      </c>
      <c r="K9" s="32"/>
      <c r="L9" s="42"/>
      <c r="M9" s="31" t="s">
        <v>422</v>
      </c>
      <c r="N9" s="32"/>
      <c r="O9" s="42"/>
      <c r="P9" s="31" t="s">
        <v>423</v>
      </c>
      <c r="Q9" s="32"/>
      <c r="R9" s="42"/>
      <c r="S9" s="32" t="s">
        <v>424</v>
      </c>
      <c r="T9" s="32"/>
      <c r="U9" s="42"/>
      <c r="V9" s="10"/>
      <c r="W9" s="10"/>
    </row>
    <row r="10" ht="16.5" spans="1:23">
      <c r="A10" s="37"/>
      <c r="B10" s="37"/>
      <c r="C10" s="37"/>
      <c r="D10" s="38"/>
      <c r="E10" s="37"/>
      <c r="F10" s="37"/>
      <c r="G10" s="4" t="s">
        <v>408</v>
      </c>
      <c r="H10" s="4" t="s">
        <v>68</v>
      </c>
      <c r="I10" s="4" t="s">
        <v>346</v>
      </c>
      <c r="J10" s="4" t="s">
        <v>408</v>
      </c>
      <c r="K10" s="4" t="s">
        <v>68</v>
      </c>
      <c r="L10" s="4" t="s">
        <v>346</v>
      </c>
      <c r="M10" s="4" t="s">
        <v>408</v>
      </c>
      <c r="N10" s="4" t="s">
        <v>68</v>
      </c>
      <c r="O10" s="4" t="s">
        <v>346</v>
      </c>
      <c r="P10" s="4" t="s">
        <v>408</v>
      </c>
      <c r="Q10" s="4" t="s">
        <v>68</v>
      </c>
      <c r="R10" s="4" t="s">
        <v>346</v>
      </c>
      <c r="S10" s="4" t="s">
        <v>408</v>
      </c>
      <c r="T10" s="4" t="s">
        <v>68</v>
      </c>
      <c r="U10" s="4" t="s">
        <v>346</v>
      </c>
      <c r="V10" s="10"/>
      <c r="W10" s="10"/>
    </row>
    <row r="11" ht="57" customHeight="1" spans="1:23">
      <c r="A11" s="39"/>
      <c r="B11" s="39"/>
      <c r="C11" s="39"/>
      <c r="D11" s="40"/>
      <c r="E11" s="39"/>
      <c r="F11" s="39"/>
      <c r="G11" s="10" t="s">
        <v>425</v>
      </c>
      <c r="H11" s="10" t="s">
        <v>426</v>
      </c>
      <c r="I11" s="10" t="s">
        <v>419</v>
      </c>
      <c r="J11" s="10" t="s">
        <v>427</v>
      </c>
      <c r="K11" s="10" t="s">
        <v>428</v>
      </c>
      <c r="L11" s="10" t="s">
        <v>429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57" spans="1:23">
      <c r="A12" s="34" t="s">
        <v>409</v>
      </c>
      <c r="B12" s="34"/>
      <c r="C12" s="34" t="s">
        <v>357</v>
      </c>
      <c r="D12" s="35" t="s">
        <v>358</v>
      </c>
      <c r="E12" s="34" t="s">
        <v>430</v>
      </c>
      <c r="F12" s="34" t="s">
        <v>63</v>
      </c>
      <c r="G12" s="36" t="s">
        <v>410</v>
      </c>
      <c r="H12" s="36" t="s">
        <v>358</v>
      </c>
      <c r="I12" s="41"/>
      <c r="J12" s="36" t="s">
        <v>410</v>
      </c>
      <c r="K12" s="36" t="s">
        <v>358</v>
      </c>
      <c r="L12" s="43"/>
      <c r="M12" s="43" t="s">
        <v>411</v>
      </c>
      <c r="N12" s="41" t="s">
        <v>412</v>
      </c>
      <c r="O12" s="43" t="s">
        <v>413</v>
      </c>
      <c r="P12" s="43" t="s">
        <v>414</v>
      </c>
      <c r="Q12" s="41" t="s">
        <v>415</v>
      </c>
      <c r="R12" s="43" t="s">
        <v>416</v>
      </c>
      <c r="S12" s="41" t="s">
        <v>417</v>
      </c>
      <c r="T12" s="41" t="s">
        <v>418</v>
      </c>
      <c r="U12" s="41" t="s">
        <v>419</v>
      </c>
      <c r="V12" s="41" t="s">
        <v>95</v>
      </c>
      <c r="W12" s="10" t="s">
        <v>360</v>
      </c>
    </row>
    <row r="13" ht="16.5" spans="1:23">
      <c r="A13" s="37"/>
      <c r="B13" s="37"/>
      <c r="C13" s="37"/>
      <c r="D13" s="38"/>
      <c r="E13" s="37"/>
      <c r="F13" s="37"/>
      <c r="G13" s="31" t="s">
        <v>420</v>
      </c>
      <c r="H13" s="32"/>
      <c r="I13" s="42"/>
      <c r="J13" s="31" t="s">
        <v>421</v>
      </c>
      <c r="K13" s="32"/>
      <c r="L13" s="42"/>
      <c r="M13" s="31" t="s">
        <v>422</v>
      </c>
      <c r="N13" s="32"/>
      <c r="O13" s="42"/>
      <c r="P13" s="31" t="s">
        <v>423</v>
      </c>
      <c r="Q13" s="32"/>
      <c r="R13" s="42"/>
      <c r="S13" s="32" t="s">
        <v>424</v>
      </c>
      <c r="T13" s="32"/>
      <c r="U13" s="42"/>
      <c r="V13" s="10"/>
      <c r="W13" s="10"/>
    </row>
    <row r="14" ht="16.5" spans="1:23">
      <c r="A14" s="37"/>
      <c r="B14" s="37"/>
      <c r="C14" s="37"/>
      <c r="D14" s="38"/>
      <c r="E14" s="37"/>
      <c r="F14" s="37"/>
      <c r="G14" s="4" t="s">
        <v>408</v>
      </c>
      <c r="H14" s="4" t="s">
        <v>68</v>
      </c>
      <c r="I14" s="4" t="s">
        <v>346</v>
      </c>
      <c r="J14" s="4" t="s">
        <v>408</v>
      </c>
      <c r="K14" s="4" t="s">
        <v>68</v>
      </c>
      <c r="L14" s="4" t="s">
        <v>346</v>
      </c>
      <c r="M14" s="4" t="s">
        <v>408</v>
      </c>
      <c r="N14" s="4" t="s">
        <v>68</v>
      </c>
      <c r="O14" s="4" t="s">
        <v>346</v>
      </c>
      <c r="P14" s="4" t="s">
        <v>408</v>
      </c>
      <c r="Q14" s="4" t="s">
        <v>68</v>
      </c>
      <c r="R14" s="4" t="s">
        <v>346</v>
      </c>
      <c r="S14" s="4" t="s">
        <v>408</v>
      </c>
      <c r="T14" s="4" t="s">
        <v>68</v>
      </c>
      <c r="U14" s="4" t="s">
        <v>346</v>
      </c>
      <c r="V14" s="10"/>
      <c r="W14" s="10"/>
    </row>
    <row r="15" ht="57" customHeight="1" spans="1:23">
      <c r="A15" s="39"/>
      <c r="B15" s="39"/>
      <c r="C15" s="39"/>
      <c r="D15" s="40"/>
      <c r="E15" s="39"/>
      <c r="F15" s="39"/>
      <c r="G15" s="10" t="s">
        <v>425</v>
      </c>
      <c r="H15" s="10" t="s">
        <v>426</v>
      </c>
      <c r="I15" s="10" t="s">
        <v>419</v>
      </c>
      <c r="J15" s="10" t="s">
        <v>427</v>
      </c>
      <c r="K15" s="10" t="s">
        <v>428</v>
      </c>
      <c r="L15" s="10" t="s">
        <v>429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 t="s">
        <v>360</v>
      </c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398</v>
      </c>
      <c r="B17" s="15"/>
      <c r="C17" s="15"/>
      <c r="D17" s="15"/>
      <c r="E17" s="16"/>
      <c r="F17" s="17"/>
      <c r="G17" s="23"/>
      <c r="H17" s="30"/>
      <c r="I17" s="30"/>
      <c r="J17" s="14" t="s">
        <v>378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16.5" spans="1:23">
      <c r="A18" s="18" t="s">
        <v>431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15 W4:W7 W8:W11 W12:W14 W16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E11" sqref="E11:G11"/>
    </sheetView>
  </sheetViews>
  <sheetFormatPr defaultColWidth="9" defaultRowHeight="14.25"/>
  <cols>
    <col min="1" max="1" width="9.375" customWidth="1"/>
    <col min="2" max="2" width="12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433</v>
      </c>
      <c r="B2" s="25" t="s">
        <v>342</v>
      </c>
      <c r="C2" s="25" t="s">
        <v>343</v>
      </c>
      <c r="D2" s="25" t="s">
        <v>344</v>
      </c>
      <c r="E2" s="25" t="s">
        <v>345</v>
      </c>
      <c r="F2" s="25" t="s">
        <v>346</v>
      </c>
      <c r="G2" s="24" t="s">
        <v>434</v>
      </c>
      <c r="H2" s="24" t="s">
        <v>435</v>
      </c>
      <c r="I2" s="24" t="s">
        <v>436</v>
      </c>
      <c r="J2" s="24" t="s">
        <v>435</v>
      </c>
      <c r="K2" s="24" t="s">
        <v>437</v>
      </c>
      <c r="L2" s="24" t="s">
        <v>435</v>
      </c>
      <c r="M2" s="25" t="s">
        <v>407</v>
      </c>
      <c r="N2" s="25" t="s">
        <v>355</v>
      </c>
    </row>
    <row r="3" spans="1:14">
      <c r="A3" s="26">
        <v>44872</v>
      </c>
      <c r="B3" s="10" t="s">
        <v>368</v>
      </c>
      <c r="C3" s="10"/>
      <c r="D3" s="10" t="s">
        <v>117</v>
      </c>
      <c r="E3" s="10" t="s">
        <v>63</v>
      </c>
      <c r="F3" s="10"/>
      <c r="G3" s="27">
        <v>0.4375</v>
      </c>
      <c r="H3" s="10" t="s">
        <v>438</v>
      </c>
      <c r="I3" s="27"/>
      <c r="J3" s="10"/>
      <c r="K3" s="10"/>
      <c r="L3" s="10"/>
      <c r="M3" s="10">
        <v>5400</v>
      </c>
      <c r="N3" s="10" t="s">
        <v>360</v>
      </c>
    </row>
    <row r="4" ht="16.5" spans="1:14">
      <c r="A4" s="28" t="s">
        <v>433</v>
      </c>
      <c r="B4" s="29" t="s">
        <v>439</v>
      </c>
      <c r="C4" s="29" t="s">
        <v>408</v>
      </c>
      <c r="D4" s="29" t="s">
        <v>344</v>
      </c>
      <c r="E4" s="25" t="s">
        <v>345</v>
      </c>
      <c r="F4" s="25" t="s">
        <v>346</v>
      </c>
      <c r="G4" s="24" t="s">
        <v>434</v>
      </c>
      <c r="H4" s="24" t="s">
        <v>435</v>
      </c>
      <c r="I4" s="24" t="s">
        <v>436</v>
      </c>
      <c r="J4" s="24" t="s">
        <v>435</v>
      </c>
      <c r="K4" s="24" t="s">
        <v>437</v>
      </c>
      <c r="L4" s="24" t="s">
        <v>435</v>
      </c>
      <c r="M4" s="25" t="s">
        <v>407</v>
      </c>
      <c r="N4" s="25" t="s">
        <v>355</v>
      </c>
    </row>
    <row r="5" spans="1:14">
      <c r="A5" s="26">
        <v>44880</v>
      </c>
      <c r="B5" s="10" t="s">
        <v>357</v>
      </c>
      <c r="C5" s="10"/>
      <c r="D5" s="10" t="s">
        <v>430</v>
      </c>
      <c r="E5" s="10" t="s">
        <v>63</v>
      </c>
      <c r="F5" s="10"/>
      <c r="G5" s="27">
        <v>0.395833333333333</v>
      </c>
      <c r="H5" s="10" t="s">
        <v>438</v>
      </c>
      <c r="I5" s="10"/>
      <c r="J5" s="10"/>
      <c r="K5" s="10"/>
      <c r="L5" s="10"/>
      <c r="M5" s="10">
        <v>5200</v>
      </c>
      <c r="N5" s="10" t="s">
        <v>360</v>
      </c>
    </row>
    <row r="6" ht="16.5" spans="1:14">
      <c r="A6" s="28" t="s">
        <v>433</v>
      </c>
      <c r="B6" s="29" t="s">
        <v>439</v>
      </c>
      <c r="C6" s="29" t="s">
        <v>408</v>
      </c>
      <c r="D6" s="29" t="s">
        <v>344</v>
      </c>
      <c r="E6" s="25" t="s">
        <v>345</v>
      </c>
      <c r="F6" s="25" t="s">
        <v>346</v>
      </c>
      <c r="G6" s="24" t="s">
        <v>434</v>
      </c>
      <c r="H6" s="24" t="s">
        <v>435</v>
      </c>
      <c r="I6" s="24" t="s">
        <v>436</v>
      </c>
      <c r="J6" s="24" t="s">
        <v>435</v>
      </c>
      <c r="K6" s="24" t="s">
        <v>437</v>
      </c>
      <c r="L6" s="24" t="s">
        <v>435</v>
      </c>
      <c r="M6" s="25" t="s">
        <v>407</v>
      </c>
      <c r="N6" s="25" t="s">
        <v>355</v>
      </c>
    </row>
    <row r="7" spans="1:14">
      <c r="A7" s="26">
        <v>44885</v>
      </c>
      <c r="B7" s="10" t="s">
        <v>361</v>
      </c>
      <c r="C7" s="10"/>
      <c r="D7" s="10" t="s">
        <v>118</v>
      </c>
      <c r="E7" s="10" t="s">
        <v>63</v>
      </c>
      <c r="F7" s="10"/>
      <c r="I7" s="27">
        <v>0.604166666666667</v>
      </c>
      <c r="J7" s="10" t="s">
        <v>438</v>
      </c>
      <c r="K7" s="10"/>
      <c r="L7" s="10"/>
      <c r="M7" s="10">
        <v>5130</v>
      </c>
      <c r="N7" s="10" t="s">
        <v>360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440</v>
      </c>
      <c r="B11" s="15"/>
      <c r="C11" s="15"/>
      <c r="D11" s="16"/>
      <c r="E11" s="17"/>
      <c r="F11" s="30"/>
      <c r="G11" s="23"/>
      <c r="H11" s="30"/>
      <c r="I11" s="14" t="s">
        <v>378</v>
      </c>
      <c r="J11" s="15"/>
      <c r="K11" s="15"/>
      <c r="L11" s="15"/>
      <c r="M11" s="15"/>
      <c r="N11" s="22"/>
    </row>
    <row r="12" ht="16.5" spans="1:14">
      <c r="A12" s="18" t="s">
        <v>441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A9" sqref="A9:E9"/>
    </sheetView>
  </sheetViews>
  <sheetFormatPr defaultColWidth="9" defaultRowHeight="14.25"/>
  <cols>
    <col min="1" max="1" width="14.1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442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401</v>
      </c>
      <c r="B2" s="5" t="s">
        <v>346</v>
      </c>
      <c r="C2" s="5" t="s">
        <v>342</v>
      </c>
      <c r="D2" s="5" t="s">
        <v>343</v>
      </c>
      <c r="E2" s="5" t="s">
        <v>344</v>
      </c>
      <c r="F2" s="5" t="s">
        <v>345</v>
      </c>
      <c r="G2" s="4" t="s">
        <v>443</v>
      </c>
      <c r="H2" s="4" t="s">
        <v>444</v>
      </c>
      <c r="I2" s="4" t="s">
        <v>445</v>
      </c>
      <c r="J2" s="4" t="s">
        <v>446</v>
      </c>
      <c r="K2" s="5" t="s">
        <v>407</v>
      </c>
      <c r="L2" s="5" t="s">
        <v>355</v>
      </c>
    </row>
    <row r="3" ht="42.75" spans="1:12">
      <c r="A3" s="9" t="s">
        <v>447</v>
      </c>
      <c r="B3" s="9"/>
      <c r="C3" s="10" t="s">
        <v>375</v>
      </c>
      <c r="D3" s="11"/>
      <c r="E3" s="11" t="s">
        <v>117</v>
      </c>
      <c r="F3" s="11" t="s">
        <v>63</v>
      </c>
      <c r="G3" s="11" t="s">
        <v>448</v>
      </c>
      <c r="H3" s="10" t="s">
        <v>449</v>
      </c>
      <c r="I3" s="10"/>
      <c r="J3" s="10"/>
      <c r="K3" s="10"/>
      <c r="L3" s="10" t="s">
        <v>360</v>
      </c>
    </row>
    <row r="4" ht="42.75" spans="1:12">
      <c r="A4" s="9" t="s">
        <v>447</v>
      </c>
      <c r="B4" s="9"/>
      <c r="C4" s="10" t="s">
        <v>374</v>
      </c>
      <c r="D4" s="11"/>
      <c r="E4" s="11" t="s">
        <v>118</v>
      </c>
      <c r="F4" s="11" t="s">
        <v>63</v>
      </c>
      <c r="G4" s="11" t="s">
        <v>448</v>
      </c>
      <c r="H4" s="10" t="s">
        <v>450</v>
      </c>
      <c r="I4" s="10"/>
      <c r="J4" s="10"/>
      <c r="K4" s="10"/>
      <c r="L4" s="10" t="s">
        <v>360</v>
      </c>
    </row>
    <row r="5" ht="42.75" spans="1:12">
      <c r="A5" s="9" t="s">
        <v>447</v>
      </c>
      <c r="B5" s="9"/>
      <c r="C5" s="10" t="s">
        <v>357</v>
      </c>
      <c r="D5" s="11"/>
      <c r="E5" s="11" t="s">
        <v>430</v>
      </c>
      <c r="F5" s="11" t="s">
        <v>63</v>
      </c>
      <c r="G5" s="11" t="s">
        <v>448</v>
      </c>
      <c r="H5" s="10" t="s">
        <v>449</v>
      </c>
      <c r="I5" s="10"/>
      <c r="J5" s="10"/>
      <c r="K5" s="10"/>
      <c r="L5" s="10" t="s">
        <v>360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451</v>
      </c>
      <c r="B9" s="15"/>
      <c r="C9" s="15"/>
      <c r="D9" s="15"/>
      <c r="E9" s="16"/>
      <c r="F9" s="17"/>
      <c r="G9" s="23"/>
      <c r="H9" s="14" t="s">
        <v>378</v>
      </c>
      <c r="I9" s="15"/>
      <c r="J9" s="15"/>
      <c r="K9" s="15"/>
      <c r="L9" s="22"/>
    </row>
    <row r="10" ht="16.5" spans="1:12">
      <c r="A10" s="18" t="s">
        <v>452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5 L6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D13" sqref="D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453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341</v>
      </c>
      <c r="B2" s="5" t="s">
        <v>346</v>
      </c>
      <c r="C2" s="5" t="s">
        <v>408</v>
      </c>
      <c r="D2" s="5" t="s">
        <v>344</v>
      </c>
      <c r="E2" s="5" t="s">
        <v>345</v>
      </c>
      <c r="F2" s="4" t="s">
        <v>454</v>
      </c>
      <c r="G2" s="4" t="s">
        <v>382</v>
      </c>
      <c r="H2" s="6" t="s">
        <v>383</v>
      </c>
      <c r="I2" s="20" t="s">
        <v>385</v>
      </c>
    </row>
    <row r="3" s="1" customFormat="1" ht="16.5" spans="1:9">
      <c r="A3" s="4"/>
      <c r="B3" s="7"/>
      <c r="C3" s="7"/>
      <c r="D3" s="7"/>
      <c r="E3" s="7"/>
      <c r="F3" s="4" t="s">
        <v>455</v>
      </c>
      <c r="G3" s="4" t="s">
        <v>386</v>
      </c>
      <c r="H3" s="8"/>
      <c r="I3" s="21"/>
    </row>
    <row r="4" spans="1:9">
      <c r="A4" s="9">
        <v>1</v>
      </c>
      <c r="B4" s="9" t="s">
        <v>456</v>
      </c>
      <c r="C4" s="10" t="s">
        <v>457</v>
      </c>
      <c r="D4" s="10" t="s">
        <v>458</v>
      </c>
      <c r="E4" s="11" t="s">
        <v>63</v>
      </c>
      <c r="F4" s="12">
        <v>0.03</v>
      </c>
      <c r="G4" s="13">
        <v>0.01</v>
      </c>
      <c r="H4" s="12">
        <v>0.04</v>
      </c>
      <c r="I4" s="10" t="s">
        <v>360</v>
      </c>
    </row>
    <row r="5" spans="1:9">
      <c r="A5" s="9">
        <v>2</v>
      </c>
      <c r="B5" s="9" t="s">
        <v>456</v>
      </c>
      <c r="C5" s="10" t="s">
        <v>457</v>
      </c>
      <c r="D5" s="10" t="s">
        <v>118</v>
      </c>
      <c r="E5" s="11" t="s">
        <v>63</v>
      </c>
      <c r="F5" s="12">
        <v>0.02</v>
      </c>
      <c r="G5" s="13">
        <v>0.01</v>
      </c>
      <c r="H5" s="12">
        <v>0.03</v>
      </c>
      <c r="I5" s="10" t="s">
        <v>360</v>
      </c>
    </row>
    <row r="6" spans="1:9">
      <c r="A6" s="9">
        <v>3</v>
      </c>
      <c r="B6" s="9" t="s">
        <v>459</v>
      </c>
      <c r="C6" s="10" t="s">
        <v>460</v>
      </c>
      <c r="D6" s="10" t="s">
        <v>458</v>
      </c>
      <c r="E6" s="11" t="s">
        <v>63</v>
      </c>
      <c r="F6" s="12">
        <v>0.02</v>
      </c>
      <c r="G6" s="13">
        <v>0.01</v>
      </c>
      <c r="H6" s="12">
        <v>0.03</v>
      </c>
      <c r="I6" s="10" t="s">
        <v>360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4" t="s">
        <v>451</v>
      </c>
      <c r="B11" s="15"/>
      <c r="C11" s="15"/>
      <c r="D11" s="16"/>
      <c r="E11" s="17"/>
      <c r="F11" s="14" t="s">
        <v>378</v>
      </c>
      <c r="G11" s="15"/>
      <c r="H11" s="16"/>
      <c r="I11" s="22"/>
    </row>
    <row r="12" ht="16.5" spans="1:9">
      <c r="A12" s="18" t="s">
        <v>461</v>
      </c>
      <c r="B12" s="18"/>
      <c r="C12" s="19"/>
      <c r="D12" s="19"/>
      <c r="E12" s="19"/>
      <c r="F12" s="19"/>
      <c r="G12" s="19"/>
      <c r="H12" s="19"/>
      <c r="I12" s="1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6 I7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39" t="s">
        <v>35</v>
      </c>
      <c r="C2" s="340"/>
      <c r="D2" s="340"/>
      <c r="E2" s="340"/>
      <c r="F2" s="340"/>
      <c r="G2" s="340"/>
      <c r="H2" s="340"/>
      <c r="I2" s="354"/>
    </row>
    <row r="3" ht="28" customHeight="1" spans="2:9">
      <c r="B3" s="341"/>
      <c r="C3" s="342"/>
      <c r="D3" s="343" t="s">
        <v>36</v>
      </c>
      <c r="E3" s="344"/>
      <c r="F3" s="345" t="s">
        <v>37</v>
      </c>
      <c r="G3" s="346"/>
      <c r="H3" s="343" t="s">
        <v>38</v>
      </c>
      <c r="I3" s="355"/>
    </row>
    <row r="4" ht="28" customHeight="1" spans="2:9">
      <c r="B4" s="341" t="s">
        <v>39</v>
      </c>
      <c r="C4" s="342" t="s">
        <v>40</v>
      </c>
      <c r="D4" s="342" t="s">
        <v>41</v>
      </c>
      <c r="E4" s="342" t="s">
        <v>42</v>
      </c>
      <c r="F4" s="347" t="s">
        <v>41</v>
      </c>
      <c r="G4" s="347" t="s">
        <v>42</v>
      </c>
      <c r="H4" s="342" t="s">
        <v>41</v>
      </c>
      <c r="I4" s="356" t="s">
        <v>42</v>
      </c>
    </row>
    <row r="5" ht="28" customHeight="1" spans="2:9">
      <c r="B5" s="348" t="s">
        <v>43</v>
      </c>
      <c r="C5" s="9">
        <v>13</v>
      </c>
      <c r="D5" s="9">
        <v>0</v>
      </c>
      <c r="E5" s="9">
        <v>1</v>
      </c>
      <c r="F5" s="349">
        <v>0</v>
      </c>
      <c r="G5" s="349">
        <v>1</v>
      </c>
      <c r="H5" s="9">
        <v>1</v>
      </c>
      <c r="I5" s="357">
        <v>2</v>
      </c>
    </row>
    <row r="6" ht="28" customHeight="1" spans="2:9">
      <c r="B6" s="348" t="s">
        <v>44</v>
      </c>
      <c r="C6" s="9">
        <v>20</v>
      </c>
      <c r="D6" s="9">
        <v>0</v>
      </c>
      <c r="E6" s="9">
        <v>1</v>
      </c>
      <c r="F6" s="349">
        <v>1</v>
      </c>
      <c r="G6" s="349">
        <v>2</v>
      </c>
      <c r="H6" s="9">
        <v>2</v>
      </c>
      <c r="I6" s="357">
        <v>3</v>
      </c>
    </row>
    <row r="7" ht="28" customHeight="1" spans="2:9">
      <c r="B7" s="348" t="s">
        <v>45</v>
      </c>
      <c r="C7" s="9">
        <v>32</v>
      </c>
      <c r="D7" s="9">
        <v>0</v>
      </c>
      <c r="E7" s="9">
        <v>1</v>
      </c>
      <c r="F7" s="349">
        <v>2</v>
      </c>
      <c r="G7" s="349">
        <v>3</v>
      </c>
      <c r="H7" s="9">
        <v>3</v>
      </c>
      <c r="I7" s="357">
        <v>4</v>
      </c>
    </row>
    <row r="8" ht="28" customHeight="1" spans="2:9">
      <c r="B8" s="348" t="s">
        <v>46</v>
      </c>
      <c r="C8" s="9">
        <v>50</v>
      </c>
      <c r="D8" s="9">
        <v>1</v>
      </c>
      <c r="E8" s="9">
        <v>2</v>
      </c>
      <c r="F8" s="349">
        <v>3</v>
      </c>
      <c r="G8" s="349">
        <v>4</v>
      </c>
      <c r="H8" s="9">
        <v>5</v>
      </c>
      <c r="I8" s="357">
        <v>6</v>
      </c>
    </row>
    <row r="9" ht="28" customHeight="1" spans="2:9">
      <c r="B9" s="348" t="s">
        <v>47</v>
      </c>
      <c r="C9" s="9">
        <v>80</v>
      </c>
      <c r="D9" s="9">
        <v>2</v>
      </c>
      <c r="E9" s="9">
        <v>3</v>
      </c>
      <c r="F9" s="349">
        <v>5</v>
      </c>
      <c r="G9" s="349">
        <v>6</v>
      </c>
      <c r="H9" s="9">
        <v>7</v>
      </c>
      <c r="I9" s="357">
        <v>8</v>
      </c>
    </row>
    <row r="10" ht="28" customHeight="1" spans="2:9">
      <c r="B10" s="348" t="s">
        <v>48</v>
      </c>
      <c r="C10" s="9">
        <v>125</v>
      </c>
      <c r="D10" s="9">
        <v>3</v>
      </c>
      <c r="E10" s="9">
        <v>4</v>
      </c>
      <c r="F10" s="349">
        <v>7</v>
      </c>
      <c r="G10" s="349">
        <v>8</v>
      </c>
      <c r="H10" s="9">
        <v>10</v>
      </c>
      <c r="I10" s="357">
        <v>11</v>
      </c>
    </row>
    <row r="11" ht="28" customHeight="1" spans="2:9">
      <c r="B11" s="348" t="s">
        <v>49</v>
      </c>
      <c r="C11" s="9">
        <v>200</v>
      </c>
      <c r="D11" s="9">
        <v>5</v>
      </c>
      <c r="E11" s="9">
        <v>6</v>
      </c>
      <c r="F11" s="349">
        <v>10</v>
      </c>
      <c r="G11" s="349">
        <v>11</v>
      </c>
      <c r="H11" s="9">
        <v>14</v>
      </c>
      <c r="I11" s="357">
        <v>15</v>
      </c>
    </row>
    <row r="12" ht="28" customHeight="1" spans="2:9">
      <c r="B12" s="350" t="s">
        <v>50</v>
      </c>
      <c r="C12" s="351">
        <v>315</v>
      </c>
      <c r="D12" s="351">
        <v>7</v>
      </c>
      <c r="E12" s="351">
        <v>8</v>
      </c>
      <c r="F12" s="352">
        <v>14</v>
      </c>
      <c r="G12" s="352">
        <v>15</v>
      </c>
      <c r="H12" s="351">
        <v>21</v>
      </c>
      <c r="I12" s="358">
        <v>22</v>
      </c>
    </row>
    <row r="14" spans="2:4">
      <c r="B14" s="353" t="s">
        <v>51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4" sqref="F4:G4"/>
    </sheetView>
  </sheetViews>
  <sheetFormatPr defaultColWidth="10.3333333333333" defaultRowHeight="16.5" customHeight="1"/>
  <cols>
    <col min="1" max="1" width="11.1166666666667" style="171" customWidth="1"/>
    <col min="2" max="9" width="10.3333333333333" style="171"/>
    <col min="10" max="10" width="8.83333333333333" style="171" customWidth="1"/>
    <col min="11" max="11" width="12" style="171" customWidth="1"/>
    <col min="12" max="16384" width="10.3333333333333" style="171"/>
  </cols>
  <sheetData>
    <row r="1" ht="21" spans="1:11">
      <c r="A1" s="274" t="s">
        <v>52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ht="15" spans="1:11">
      <c r="A2" s="173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176" t="s">
        <v>57</v>
      </c>
      <c r="I2" s="249" t="s">
        <v>58</v>
      </c>
      <c r="J2" s="249"/>
      <c r="K2" s="250"/>
    </row>
    <row r="3" ht="14.25" spans="1:11">
      <c r="A3" s="177" t="s">
        <v>59</v>
      </c>
      <c r="B3" s="178"/>
      <c r="C3" s="179"/>
      <c r="D3" s="180" t="s">
        <v>60</v>
      </c>
      <c r="E3" s="181"/>
      <c r="F3" s="181"/>
      <c r="G3" s="182"/>
      <c r="H3" s="180" t="s">
        <v>61</v>
      </c>
      <c r="I3" s="181"/>
      <c r="J3" s="181"/>
      <c r="K3" s="182"/>
    </row>
    <row r="4" ht="14.25" spans="1:11">
      <c r="A4" s="183" t="s">
        <v>62</v>
      </c>
      <c r="B4" s="184" t="s">
        <v>63</v>
      </c>
      <c r="C4" s="185"/>
      <c r="D4" s="183" t="s">
        <v>64</v>
      </c>
      <c r="E4" s="186"/>
      <c r="F4" s="187">
        <v>44895</v>
      </c>
      <c r="G4" s="188"/>
      <c r="H4" s="183" t="s">
        <v>65</v>
      </c>
      <c r="I4" s="186"/>
      <c r="J4" s="184" t="s">
        <v>66</v>
      </c>
      <c r="K4" s="185" t="s">
        <v>67</v>
      </c>
    </row>
    <row r="5" ht="14.25" spans="1:11">
      <c r="A5" s="189" t="s">
        <v>68</v>
      </c>
      <c r="B5" s="184" t="s">
        <v>69</v>
      </c>
      <c r="C5" s="185"/>
      <c r="D5" s="183" t="s">
        <v>70</v>
      </c>
      <c r="E5" s="186"/>
      <c r="F5" s="187">
        <v>44864</v>
      </c>
      <c r="G5" s="188"/>
      <c r="H5" s="183" t="s">
        <v>71</v>
      </c>
      <c r="I5" s="186"/>
      <c r="J5" s="184" t="s">
        <v>66</v>
      </c>
      <c r="K5" s="185" t="s">
        <v>67</v>
      </c>
    </row>
    <row r="6" ht="14.25" spans="1:11">
      <c r="A6" s="183" t="s">
        <v>72</v>
      </c>
      <c r="B6" s="275">
        <v>3</v>
      </c>
      <c r="C6" s="276">
        <v>6</v>
      </c>
      <c r="D6" s="189" t="s">
        <v>73</v>
      </c>
      <c r="E6" s="211"/>
      <c r="F6" s="187">
        <v>44894</v>
      </c>
      <c r="G6" s="188"/>
      <c r="H6" s="183" t="s">
        <v>74</v>
      </c>
      <c r="I6" s="186"/>
      <c r="J6" s="184" t="s">
        <v>66</v>
      </c>
      <c r="K6" s="185" t="s">
        <v>67</v>
      </c>
    </row>
    <row r="7" ht="14.25" spans="1:11">
      <c r="A7" s="183" t="s">
        <v>75</v>
      </c>
      <c r="B7" s="193">
        <v>4544</v>
      </c>
      <c r="C7" s="194"/>
      <c r="D7" s="189" t="s">
        <v>76</v>
      </c>
      <c r="E7" s="210"/>
      <c r="F7" s="187">
        <v>44895</v>
      </c>
      <c r="G7" s="188"/>
      <c r="H7" s="183" t="s">
        <v>77</v>
      </c>
      <c r="I7" s="186"/>
      <c r="J7" s="184" t="s">
        <v>66</v>
      </c>
      <c r="K7" s="185" t="s">
        <v>67</v>
      </c>
    </row>
    <row r="8" ht="28" customHeight="1" spans="1:11">
      <c r="A8" s="196" t="s">
        <v>78</v>
      </c>
      <c r="B8" s="197" t="s">
        <v>79</v>
      </c>
      <c r="C8" s="198"/>
      <c r="D8" s="199" t="s">
        <v>80</v>
      </c>
      <c r="E8" s="200"/>
      <c r="F8" s="201">
        <v>44895</v>
      </c>
      <c r="G8" s="202"/>
      <c r="H8" s="199" t="s">
        <v>81</v>
      </c>
      <c r="I8" s="200"/>
      <c r="J8" s="220" t="s">
        <v>66</v>
      </c>
      <c r="K8" s="259" t="s">
        <v>67</v>
      </c>
    </row>
    <row r="9" ht="15" spans="1:11">
      <c r="A9" s="277" t="s">
        <v>82</v>
      </c>
      <c r="B9" s="278"/>
      <c r="C9" s="278"/>
      <c r="D9" s="278"/>
      <c r="E9" s="278"/>
      <c r="F9" s="278"/>
      <c r="G9" s="278"/>
      <c r="H9" s="278"/>
      <c r="I9" s="278"/>
      <c r="J9" s="278"/>
      <c r="K9" s="320"/>
    </row>
    <row r="10" ht="15" spans="1:11">
      <c r="A10" s="279" t="s">
        <v>83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321"/>
    </row>
    <row r="11" ht="14.25" spans="1:11">
      <c r="A11" s="281" t="s">
        <v>84</v>
      </c>
      <c r="B11" s="282" t="s">
        <v>85</v>
      </c>
      <c r="C11" s="283" t="s">
        <v>86</v>
      </c>
      <c r="D11" s="284"/>
      <c r="E11" s="285" t="s">
        <v>87</v>
      </c>
      <c r="F11" s="282" t="s">
        <v>85</v>
      </c>
      <c r="G11" s="283" t="s">
        <v>86</v>
      </c>
      <c r="H11" s="283" t="s">
        <v>88</v>
      </c>
      <c r="I11" s="285" t="s">
        <v>89</v>
      </c>
      <c r="J11" s="282" t="s">
        <v>85</v>
      </c>
      <c r="K11" s="322" t="s">
        <v>86</v>
      </c>
    </row>
    <row r="12" ht="14.25" spans="1:11">
      <c r="A12" s="189" t="s">
        <v>90</v>
      </c>
      <c r="B12" s="209" t="s">
        <v>85</v>
      </c>
      <c r="C12" s="184" t="s">
        <v>86</v>
      </c>
      <c r="D12" s="210"/>
      <c r="E12" s="211" t="s">
        <v>91</v>
      </c>
      <c r="F12" s="209" t="s">
        <v>85</v>
      </c>
      <c r="G12" s="184" t="s">
        <v>86</v>
      </c>
      <c r="H12" s="184" t="s">
        <v>88</v>
      </c>
      <c r="I12" s="211" t="s">
        <v>92</v>
      </c>
      <c r="J12" s="209" t="s">
        <v>85</v>
      </c>
      <c r="K12" s="185" t="s">
        <v>86</v>
      </c>
    </row>
    <row r="13" ht="14.25" spans="1:11">
      <c r="A13" s="189" t="s">
        <v>93</v>
      </c>
      <c r="B13" s="209" t="s">
        <v>85</v>
      </c>
      <c r="C13" s="184" t="s">
        <v>86</v>
      </c>
      <c r="D13" s="210"/>
      <c r="E13" s="211" t="s">
        <v>94</v>
      </c>
      <c r="F13" s="184" t="s">
        <v>95</v>
      </c>
      <c r="G13" s="184" t="s">
        <v>96</v>
      </c>
      <c r="H13" s="184" t="s">
        <v>88</v>
      </c>
      <c r="I13" s="211" t="s">
        <v>97</v>
      </c>
      <c r="J13" s="209" t="s">
        <v>85</v>
      </c>
      <c r="K13" s="185" t="s">
        <v>86</v>
      </c>
    </row>
    <row r="14" ht="15" spans="1:11">
      <c r="A14" s="199" t="s">
        <v>98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52"/>
    </row>
    <row r="15" ht="15" spans="1:11">
      <c r="A15" s="279" t="s">
        <v>99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321"/>
    </row>
    <row r="16" ht="14.25" spans="1:11">
      <c r="A16" s="286" t="s">
        <v>100</v>
      </c>
      <c r="B16" s="283" t="s">
        <v>95</v>
      </c>
      <c r="C16" s="283" t="s">
        <v>96</v>
      </c>
      <c r="D16" s="287"/>
      <c r="E16" s="288" t="s">
        <v>101</v>
      </c>
      <c r="F16" s="283" t="s">
        <v>95</v>
      </c>
      <c r="G16" s="283" t="s">
        <v>96</v>
      </c>
      <c r="H16" s="289"/>
      <c r="I16" s="288" t="s">
        <v>102</v>
      </c>
      <c r="J16" s="283" t="s">
        <v>95</v>
      </c>
      <c r="K16" s="322" t="s">
        <v>96</v>
      </c>
    </row>
    <row r="17" customHeight="1" spans="1:22">
      <c r="A17" s="192" t="s">
        <v>103</v>
      </c>
      <c r="B17" s="184" t="s">
        <v>95</v>
      </c>
      <c r="C17" s="184" t="s">
        <v>96</v>
      </c>
      <c r="D17" s="190"/>
      <c r="E17" s="226" t="s">
        <v>104</v>
      </c>
      <c r="F17" s="184" t="s">
        <v>95</v>
      </c>
      <c r="G17" s="184" t="s">
        <v>96</v>
      </c>
      <c r="H17" s="290"/>
      <c r="I17" s="226" t="s">
        <v>105</v>
      </c>
      <c r="J17" s="184" t="s">
        <v>95</v>
      </c>
      <c r="K17" s="185" t="s">
        <v>96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91" t="s">
        <v>106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24"/>
    </row>
    <row r="19" s="273" customFormat="1" ht="18" customHeight="1" spans="1:11">
      <c r="A19" s="279" t="s">
        <v>107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321"/>
    </row>
    <row r="20" customHeight="1" spans="1:11">
      <c r="A20" s="293" t="s">
        <v>108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25"/>
    </row>
    <row r="21" ht="21.75" customHeight="1" spans="1:11">
      <c r="A21" s="295" t="s">
        <v>109</v>
      </c>
      <c r="B21" s="226" t="s">
        <v>110</v>
      </c>
      <c r="C21" s="226" t="s">
        <v>111</v>
      </c>
      <c r="D21" s="226" t="s">
        <v>112</v>
      </c>
      <c r="E21" s="226" t="s">
        <v>113</v>
      </c>
      <c r="F21" s="226" t="s">
        <v>114</v>
      </c>
      <c r="G21" s="226" t="s">
        <v>115</v>
      </c>
      <c r="H21" s="226"/>
      <c r="I21" s="226"/>
      <c r="J21" s="226"/>
      <c r="K21" s="262" t="s">
        <v>116</v>
      </c>
    </row>
    <row r="22" customHeight="1" spans="1:11">
      <c r="A22" s="195" t="s">
        <v>117</v>
      </c>
      <c r="B22" s="296" t="s">
        <v>95</v>
      </c>
      <c r="C22" s="296" t="s">
        <v>95</v>
      </c>
      <c r="D22" s="296" t="s">
        <v>95</v>
      </c>
      <c r="E22" s="296" t="s">
        <v>95</v>
      </c>
      <c r="F22" s="296" t="s">
        <v>95</v>
      </c>
      <c r="G22" s="296" t="s">
        <v>95</v>
      </c>
      <c r="H22" s="296"/>
      <c r="I22" s="296"/>
      <c r="J22" s="296"/>
      <c r="K22" s="326"/>
    </row>
    <row r="23" customHeight="1" spans="1:11">
      <c r="A23" s="195" t="s">
        <v>118</v>
      </c>
      <c r="B23" s="296" t="s">
        <v>95</v>
      </c>
      <c r="C23" s="296" t="s">
        <v>95</v>
      </c>
      <c r="D23" s="296" t="s">
        <v>95</v>
      </c>
      <c r="E23" s="296" t="s">
        <v>95</v>
      </c>
      <c r="F23" s="296" t="s">
        <v>95</v>
      </c>
      <c r="G23" s="296" t="s">
        <v>95</v>
      </c>
      <c r="H23" s="296"/>
      <c r="I23" s="296"/>
      <c r="J23" s="296"/>
      <c r="K23" s="327"/>
    </row>
    <row r="24" customHeight="1" spans="1:11">
      <c r="A24" s="195" t="s">
        <v>119</v>
      </c>
      <c r="B24" s="296" t="s">
        <v>95</v>
      </c>
      <c r="C24" s="296" t="s">
        <v>95</v>
      </c>
      <c r="D24" s="296" t="s">
        <v>95</v>
      </c>
      <c r="E24" s="296" t="s">
        <v>95</v>
      </c>
      <c r="F24" s="296" t="s">
        <v>95</v>
      </c>
      <c r="G24" s="296" t="s">
        <v>95</v>
      </c>
      <c r="H24" s="296"/>
      <c r="I24" s="296"/>
      <c r="J24" s="296"/>
      <c r="K24" s="327"/>
    </row>
    <row r="25" customHeight="1" spans="1:11">
      <c r="A25" s="195"/>
      <c r="B25" s="296"/>
      <c r="C25" s="296"/>
      <c r="D25" s="296"/>
      <c r="E25" s="296"/>
      <c r="F25" s="296"/>
      <c r="G25" s="296"/>
      <c r="H25" s="296"/>
      <c r="I25" s="296"/>
      <c r="J25" s="296"/>
      <c r="K25" s="328"/>
    </row>
    <row r="26" customHeight="1" spans="1:11">
      <c r="A26" s="195"/>
      <c r="B26" s="296"/>
      <c r="C26" s="296"/>
      <c r="D26" s="296"/>
      <c r="E26" s="296"/>
      <c r="F26" s="296"/>
      <c r="G26" s="296"/>
      <c r="H26" s="296"/>
      <c r="I26" s="296"/>
      <c r="J26" s="296"/>
      <c r="K26" s="328"/>
    </row>
    <row r="27" customHeight="1" spans="1:11">
      <c r="A27" s="195"/>
      <c r="B27" s="296"/>
      <c r="C27" s="296"/>
      <c r="D27" s="296"/>
      <c r="E27" s="296"/>
      <c r="F27" s="296"/>
      <c r="G27" s="296"/>
      <c r="H27" s="296"/>
      <c r="I27" s="296"/>
      <c r="J27" s="296"/>
      <c r="K27" s="328"/>
    </row>
    <row r="28" customHeight="1" spans="1:11">
      <c r="A28" s="195"/>
      <c r="B28" s="296"/>
      <c r="C28" s="296"/>
      <c r="D28" s="296"/>
      <c r="E28" s="296"/>
      <c r="F28" s="296"/>
      <c r="G28" s="296"/>
      <c r="H28" s="296"/>
      <c r="I28" s="296"/>
      <c r="J28" s="296"/>
      <c r="K28" s="328"/>
    </row>
    <row r="29" ht="18" customHeight="1" spans="1:11">
      <c r="A29" s="297" t="s">
        <v>120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29"/>
    </row>
    <row r="30" ht="18.75" customHeight="1" spans="1:11">
      <c r="A30" s="299" t="s">
        <v>121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30"/>
    </row>
    <row r="31" ht="18.75" customHeight="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31"/>
    </row>
    <row r="32" ht="18" customHeight="1" spans="1:11">
      <c r="A32" s="297" t="s">
        <v>122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29"/>
    </row>
    <row r="33" ht="14.25" spans="1:11">
      <c r="A33" s="303" t="s">
        <v>123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32"/>
    </row>
    <row r="34" ht="15" spans="1:11">
      <c r="A34" s="101" t="s">
        <v>124</v>
      </c>
      <c r="B34" s="103"/>
      <c r="C34" s="184" t="s">
        <v>66</v>
      </c>
      <c r="D34" s="184" t="s">
        <v>67</v>
      </c>
      <c r="E34" s="305" t="s">
        <v>125</v>
      </c>
      <c r="F34" s="306"/>
      <c r="G34" s="306"/>
      <c r="H34" s="306"/>
      <c r="I34" s="306"/>
      <c r="J34" s="306"/>
      <c r="K34" s="333"/>
    </row>
    <row r="35" ht="15" spans="1:11">
      <c r="A35" s="307" t="s">
        <v>126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4.25" spans="1:11">
      <c r="A36" s="308" t="s">
        <v>127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4"/>
    </row>
    <row r="37" ht="14.25" spans="1:11">
      <c r="A37" s="233" t="s">
        <v>128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65"/>
    </row>
    <row r="38" ht="14.25" spans="1:11">
      <c r="A38" s="233" t="s">
        <v>129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65"/>
    </row>
    <row r="39" ht="14.25" spans="1:11">
      <c r="A39" s="233" t="s">
        <v>130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65"/>
    </row>
    <row r="40" ht="14.25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65"/>
    </row>
    <row r="41" ht="14.25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65"/>
    </row>
    <row r="42" ht="14.25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65"/>
    </row>
    <row r="43" ht="15" spans="1:11">
      <c r="A43" s="228" t="s">
        <v>131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63"/>
    </row>
    <row r="44" ht="15" spans="1:11">
      <c r="A44" s="279" t="s">
        <v>132</v>
      </c>
      <c r="B44" s="280"/>
      <c r="C44" s="280"/>
      <c r="D44" s="280"/>
      <c r="E44" s="280"/>
      <c r="F44" s="280"/>
      <c r="G44" s="280"/>
      <c r="H44" s="280"/>
      <c r="I44" s="280"/>
      <c r="J44" s="280"/>
      <c r="K44" s="321"/>
    </row>
    <row r="45" ht="14.25" spans="1:11">
      <c r="A45" s="286" t="s">
        <v>133</v>
      </c>
      <c r="B45" s="283" t="s">
        <v>95</v>
      </c>
      <c r="C45" s="283" t="s">
        <v>96</v>
      </c>
      <c r="D45" s="283" t="s">
        <v>88</v>
      </c>
      <c r="E45" s="288" t="s">
        <v>134</v>
      </c>
      <c r="F45" s="283" t="s">
        <v>95</v>
      </c>
      <c r="G45" s="283" t="s">
        <v>96</v>
      </c>
      <c r="H45" s="283" t="s">
        <v>88</v>
      </c>
      <c r="I45" s="288" t="s">
        <v>135</v>
      </c>
      <c r="J45" s="283" t="s">
        <v>95</v>
      </c>
      <c r="K45" s="322" t="s">
        <v>96</v>
      </c>
    </row>
    <row r="46" ht="14.25" spans="1:11">
      <c r="A46" s="192" t="s">
        <v>87</v>
      </c>
      <c r="B46" s="184" t="s">
        <v>95</v>
      </c>
      <c r="C46" s="184" t="s">
        <v>96</v>
      </c>
      <c r="D46" s="184" t="s">
        <v>88</v>
      </c>
      <c r="E46" s="226" t="s">
        <v>94</v>
      </c>
      <c r="F46" s="184" t="s">
        <v>95</v>
      </c>
      <c r="G46" s="184" t="s">
        <v>96</v>
      </c>
      <c r="H46" s="184" t="s">
        <v>88</v>
      </c>
      <c r="I46" s="226" t="s">
        <v>105</v>
      </c>
      <c r="J46" s="184" t="s">
        <v>95</v>
      </c>
      <c r="K46" s="185" t="s">
        <v>96</v>
      </c>
    </row>
    <row r="47" ht="15" spans="1:11">
      <c r="A47" s="199" t="s">
        <v>98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52"/>
    </row>
    <row r="48" ht="15" spans="1:11">
      <c r="A48" s="307" t="s">
        <v>136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5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34"/>
    </row>
    <row r="50" ht="15" spans="1:11">
      <c r="A50" s="310" t="s">
        <v>137</v>
      </c>
      <c r="B50" s="311" t="s">
        <v>138</v>
      </c>
      <c r="C50" s="311"/>
      <c r="D50" s="312" t="s">
        <v>139</v>
      </c>
      <c r="E50" s="313" t="s">
        <v>140</v>
      </c>
      <c r="F50" s="314" t="s">
        <v>141</v>
      </c>
      <c r="G50" s="315">
        <v>44873</v>
      </c>
      <c r="H50" s="316" t="s">
        <v>142</v>
      </c>
      <c r="I50" s="335"/>
      <c r="J50" s="336" t="s">
        <v>143</v>
      </c>
      <c r="K50" s="337"/>
    </row>
    <row r="51" ht="15" spans="1:11">
      <c r="A51" s="307" t="s">
        <v>144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5" spans="1:11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38"/>
    </row>
    <row r="53" ht="15" spans="1:11">
      <c r="A53" s="310" t="s">
        <v>137</v>
      </c>
      <c r="B53" s="311" t="s">
        <v>138</v>
      </c>
      <c r="C53" s="311"/>
      <c r="D53" s="312" t="s">
        <v>139</v>
      </c>
      <c r="E53" s="319"/>
      <c r="F53" s="314" t="s">
        <v>145</v>
      </c>
      <c r="G53" s="315"/>
      <c r="H53" s="316" t="s">
        <v>142</v>
      </c>
      <c r="I53" s="335"/>
      <c r="J53" s="336"/>
      <c r="K53" s="3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topLeftCell="A5" workbookViewId="0">
      <selection activeCell="I6" sqref="I6:N21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22.25" style="54" customWidth="1"/>
    <col min="10" max="10" width="8.375" style="54" customWidth="1"/>
    <col min="11" max="11" width="13.625" style="54" customWidth="1"/>
    <col min="12" max="12" width="8.375" style="54" customWidth="1"/>
    <col min="13" max="13" width="14.625" style="54" customWidth="1"/>
    <col min="14" max="14" width="9.375" style="54" customWidth="1"/>
    <col min="15" max="16384" width="9" style="54"/>
  </cols>
  <sheetData>
    <row r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147</v>
      </c>
      <c r="E2" s="62" t="s">
        <v>148</v>
      </c>
      <c r="F2" s="62"/>
      <c r="G2" s="62"/>
      <c r="H2" s="63"/>
      <c r="I2" s="79" t="s">
        <v>57</v>
      </c>
      <c r="J2" s="80" t="s">
        <v>58</v>
      </c>
      <c r="K2" s="81"/>
      <c r="L2" s="81"/>
      <c r="M2" s="81"/>
      <c r="N2" s="82"/>
    </row>
    <row r="3" s="55" customFormat="1" ht="23" customHeight="1" spans="1:14">
      <c r="A3" s="64" t="s">
        <v>149</v>
      </c>
      <c r="B3" s="65" t="s">
        <v>150</v>
      </c>
      <c r="C3" s="66"/>
      <c r="D3" s="66"/>
      <c r="E3" s="66"/>
      <c r="F3" s="66"/>
      <c r="G3" s="66"/>
      <c r="H3" s="58"/>
      <c r="I3" s="65" t="s">
        <v>151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58"/>
      <c r="I4" s="67" t="s">
        <v>110</v>
      </c>
      <c r="J4" s="68" t="s">
        <v>111</v>
      </c>
      <c r="K4" s="68" t="s">
        <v>112</v>
      </c>
      <c r="L4" s="68" t="s">
        <v>113</v>
      </c>
      <c r="M4" s="68" t="s">
        <v>114</v>
      </c>
      <c r="N4" s="68" t="s">
        <v>115</v>
      </c>
    </row>
    <row r="5" s="55" customFormat="1" ht="23" customHeight="1" spans="1:14">
      <c r="A5" s="64"/>
      <c r="B5" s="69" t="s">
        <v>152</v>
      </c>
      <c r="C5" s="58" t="s">
        <v>153</v>
      </c>
      <c r="D5" s="58" t="s">
        <v>154</v>
      </c>
      <c r="E5" s="58" t="s">
        <v>155</v>
      </c>
      <c r="F5" s="58" t="s">
        <v>156</v>
      </c>
      <c r="G5" s="58" t="s">
        <v>157</v>
      </c>
      <c r="H5" s="58"/>
      <c r="I5" s="69" t="s">
        <v>152</v>
      </c>
      <c r="J5" s="58" t="s">
        <v>153</v>
      </c>
      <c r="K5" s="58" t="s">
        <v>154</v>
      </c>
      <c r="L5" s="58" t="s">
        <v>155</v>
      </c>
      <c r="M5" s="58" t="s">
        <v>156</v>
      </c>
      <c r="N5" s="58" t="s">
        <v>157</v>
      </c>
    </row>
    <row r="6" s="55" customFormat="1" ht="21" customHeight="1" spans="1:14">
      <c r="A6" s="70" t="s">
        <v>158</v>
      </c>
      <c r="B6" s="58">
        <f>C6-1</f>
        <v>71</v>
      </c>
      <c r="C6" s="58">
        <f>D6-2</f>
        <v>72</v>
      </c>
      <c r="D6" s="58">
        <v>74</v>
      </c>
      <c r="E6" s="58">
        <f>D6+2</f>
        <v>76</v>
      </c>
      <c r="F6" s="58">
        <f>E6+2</f>
        <v>78</v>
      </c>
      <c r="G6" s="58">
        <f>F6+1</f>
        <v>79</v>
      </c>
      <c r="H6" s="58"/>
      <c r="I6" s="58" t="s">
        <v>159</v>
      </c>
      <c r="J6" s="58" t="s">
        <v>160</v>
      </c>
      <c r="K6" s="58" t="s">
        <v>161</v>
      </c>
      <c r="L6" s="58" t="s">
        <v>160</v>
      </c>
      <c r="M6" s="58" t="s">
        <v>159</v>
      </c>
      <c r="N6" s="58" t="s">
        <v>162</v>
      </c>
    </row>
    <row r="7" s="55" customFormat="1" ht="21" customHeight="1" spans="1:14">
      <c r="A7" s="70" t="s">
        <v>163</v>
      </c>
      <c r="B7" s="58">
        <f>C7-1</f>
        <v>70</v>
      </c>
      <c r="C7" s="58">
        <f>D7-2</f>
        <v>71</v>
      </c>
      <c r="D7" s="58">
        <v>73</v>
      </c>
      <c r="E7" s="58">
        <f>D7+2</f>
        <v>75</v>
      </c>
      <c r="F7" s="58">
        <f>E7+2</f>
        <v>77</v>
      </c>
      <c r="G7" s="58">
        <f>F7+1</f>
        <v>78</v>
      </c>
      <c r="H7" s="58"/>
      <c r="I7" s="58" t="s">
        <v>164</v>
      </c>
      <c r="J7" s="58" t="s">
        <v>160</v>
      </c>
      <c r="K7" s="58" t="s">
        <v>164</v>
      </c>
      <c r="L7" s="58" t="s">
        <v>161</v>
      </c>
      <c r="M7" s="58" t="s">
        <v>165</v>
      </c>
      <c r="N7" s="58" t="s">
        <v>166</v>
      </c>
    </row>
    <row r="8" s="55" customFormat="1" ht="21" customHeight="1" spans="1:14">
      <c r="A8" s="70" t="s">
        <v>167</v>
      </c>
      <c r="B8" s="58">
        <f t="shared" ref="B8:B10" si="0">C8-4</f>
        <v>110</v>
      </c>
      <c r="C8" s="58">
        <f t="shared" ref="C8:C10" si="1">D8-4</f>
        <v>114</v>
      </c>
      <c r="D8" s="58">
        <v>118</v>
      </c>
      <c r="E8" s="58">
        <f t="shared" ref="E8:E10" si="2">D8+4</f>
        <v>122</v>
      </c>
      <c r="F8" s="58">
        <f>E8+4</f>
        <v>126</v>
      </c>
      <c r="G8" s="58">
        <f t="shared" ref="G8:G10" si="3">F8+6</f>
        <v>132</v>
      </c>
      <c r="H8" s="58"/>
      <c r="I8" s="58" t="s">
        <v>166</v>
      </c>
      <c r="J8" s="58" t="s">
        <v>160</v>
      </c>
      <c r="K8" s="58" t="s">
        <v>160</v>
      </c>
      <c r="L8" s="58" t="s">
        <v>160</v>
      </c>
      <c r="M8" s="58" t="s">
        <v>160</v>
      </c>
      <c r="N8" s="58" t="s">
        <v>160</v>
      </c>
    </row>
    <row r="9" s="55" customFormat="1" ht="21" customHeight="1" spans="1:14">
      <c r="A9" s="70" t="s">
        <v>168</v>
      </c>
      <c r="B9" s="58">
        <f t="shared" si="0"/>
        <v>106</v>
      </c>
      <c r="C9" s="58">
        <f t="shared" si="1"/>
        <v>110</v>
      </c>
      <c r="D9" s="58">
        <v>114</v>
      </c>
      <c r="E9" s="58">
        <f t="shared" si="2"/>
        <v>118</v>
      </c>
      <c r="F9" s="58">
        <f>E9+5</f>
        <v>123</v>
      </c>
      <c r="G9" s="58">
        <f t="shared" si="3"/>
        <v>129</v>
      </c>
      <c r="H9" s="58"/>
      <c r="I9" s="58" t="s">
        <v>160</v>
      </c>
      <c r="J9" s="58" t="s">
        <v>160</v>
      </c>
      <c r="K9" s="58" t="s">
        <v>160</v>
      </c>
      <c r="L9" s="58" t="s">
        <v>169</v>
      </c>
      <c r="M9" s="58" t="s">
        <v>160</v>
      </c>
      <c r="N9" s="58" t="s">
        <v>160</v>
      </c>
    </row>
    <row r="10" s="55" customFormat="1" ht="21" customHeight="1" spans="1:14">
      <c r="A10" s="70" t="s">
        <v>170</v>
      </c>
      <c r="B10" s="58">
        <f t="shared" si="0"/>
        <v>106</v>
      </c>
      <c r="C10" s="58">
        <f t="shared" si="1"/>
        <v>110</v>
      </c>
      <c r="D10" s="58">
        <v>114</v>
      </c>
      <c r="E10" s="58">
        <f t="shared" si="2"/>
        <v>118</v>
      </c>
      <c r="F10" s="58">
        <f>E10+5</f>
        <v>123</v>
      </c>
      <c r="G10" s="58">
        <f t="shared" si="3"/>
        <v>129</v>
      </c>
      <c r="H10" s="58"/>
      <c r="I10" s="58" t="s">
        <v>160</v>
      </c>
      <c r="J10" s="58" t="s">
        <v>160</v>
      </c>
      <c r="K10" s="58" t="s">
        <v>160</v>
      </c>
      <c r="L10" s="58" t="s">
        <v>160</v>
      </c>
      <c r="M10" s="58" t="s">
        <v>160</v>
      </c>
      <c r="N10" s="58" t="s">
        <v>160</v>
      </c>
    </row>
    <row r="11" s="55" customFormat="1" ht="21" customHeight="1" spans="1:14">
      <c r="A11" s="70" t="s">
        <v>171</v>
      </c>
      <c r="B11" s="58">
        <f>C11-1.2</f>
        <v>47.6</v>
      </c>
      <c r="C11" s="58">
        <f>D11-1.2</f>
        <v>48.8</v>
      </c>
      <c r="D11" s="58">
        <v>50</v>
      </c>
      <c r="E11" s="58">
        <f>D11+1.2</f>
        <v>51.2</v>
      </c>
      <c r="F11" s="58">
        <f>E11+1.2</f>
        <v>52.4</v>
      </c>
      <c r="G11" s="58">
        <f>F11+1.4</f>
        <v>53.8</v>
      </c>
      <c r="H11" s="58"/>
      <c r="I11" s="58" t="s">
        <v>172</v>
      </c>
      <c r="J11" s="58" t="s">
        <v>173</v>
      </c>
      <c r="K11" s="58" t="s">
        <v>174</v>
      </c>
      <c r="L11" s="58" t="s">
        <v>175</v>
      </c>
      <c r="M11" s="58" t="s">
        <v>173</v>
      </c>
      <c r="N11" s="58" t="s">
        <v>176</v>
      </c>
    </row>
    <row r="12" s="55" customFormat="1" ht="21" customHeight="1" spans="1:14">
      <c r="A12" s="70" t="s">
        <v>177</v>
      </c>
      <c r="B12" s="58">
        <f>C12</f>
        <v>12</v>
      </c>
      <c r="C12" s="58">
        <f>D12</f>
        <v>12</v>
      </c>
      <c r="D12" s="58">
        <v>12</v>
      </c>
      <c r="E12" s="58">
        <f t="shared" ref="E12:G12" si="4">D12</f>
        <v>12</v>
      </c>
      <c r="F12" s="58">
        <f t="shared" si="4"/>
        <v>12</v>
      </c>
      <c r="G12" s="58">
        <f t="shared" si="4"/>
        <v>12</v>
      </c>
      <c r="H12" s="58"/>
      <c r="I12" s="58" t="s">
        <v>178</v>
      </c>
      <c r="J12" s="58" t="s">
        <v>179</v>
      </c>
      <c r="K12" s="58" t="s">
        <v>160</v>
      </c>
      <c r="L12" s="58" t="s">
        <v>169</v>
      </c>
      <c r="M12" s="58" t="s">
        <v>160</v>
      </c>
      <c r="N12" s="58" t="s">
        <v>180</v>
      </c>
    </row>
    <row r="13" s="55" customFormat="1" ht="21" customHeight="1" spans="1:14">
      <c r="A13" s="70" t="s">
        <v>181</v>
      </c>
      <c r="B13" s="58">
        <f>C13-1</f>
        <v>56</v>
      </c>
      <c r="C13" s="58">
        <f>D13-1</f>
        <v>57</v>
      </c>
      <c r="D13" s="58">
        <v>58</v>
      </c>
      <c r="E13" s="58">
        <f>D13+1</f>
        <v>59</v>
      </c>
      <c r="F13" s="58">
        <f>E13+1</f>
        <v>60</v>
      </c>
      <c r="G13" s="58">
        <f>F13+1.5</f>
        <v>61.5</v>
      </c>
      <c r="H13" s="58"/>
      <c r="I13" s="58" t="s">
        <v>182</v>
      </c>
      <c r="J13" s="58" t="s">
        <v>183</v>
      </c>
      <c r="K13" s="58" t="s">
        <v>183</v>
      </c>
      <c r="L13" s="58" t="s">
        <v>183</v>
      </c>
      <c r="M13" s="58" t="s">
        <v>183</v>
      </c>
      <c r="N13" s="58" t="s">
        <v>183</v>
      </c>
    </row>
    <row r="14" s="55" customFormat="1" ht="21" customHeight="1" spans="1:14">
      <c r="A14" s="70" t="s">
        <v>184</v>
      </c>
      <c r="B14" s="58">
        <f>C14-0.6</f>
        <v>62.7</v>
      </c>
      <c r="C14" s="58">
        <f>D14-1.2</f>
        <v>63.3</v>
      </c>
      <c r="D14" s="58">
        <v>64.5</v>
      </c>
      <c r="E14" s="58">
        <f>D14+1.2</f>
        <v>65.7</v>
      </c>
      <c r="F14" s="58">
        <f>E14+1.2</f>
        <v>66.9</v>
      </c>
      <c r="G14" s="58">
        <f>F14+0.6</f>
        <v>67.5</v>
      </c>
      <c r="H14" s="58"/>
      <c r="I14" s="58" t="s">
        <v>161</v>
      </c>
      <c r="J14" s="58" t="s">
        <v>160</v>
      </c>
      <c r="K14" s="58" t="s">
        <v>182</v>
      </c>
      <c r="L14" s="58" t="s">
        <v>182</v>
      </c>
      <c r="M14" s="58" t="s">
        <v>183</v>
      </c>
      <c r="N14" s="58" t="s">
        <v>183</v>
      </c>
    </row>
    <row r="15" s="55" customFormat="1" ht="21" customHeight="1" spans="1:14">
      <c r="A15" s="70" t="s">
        <v>185</v>
      </c>
      <c r="B15" s="58">
        <f>C15-0.8</f>
        <v>20.9</v>
      </c>
      <c r="C15" s="58">
        <f>D15-0.8</f>
        <v>21.7</v>
      </c>
      <c r="D15" s="58">
        <v>22.5</v>
      </c>
      <c r="E15" s="58">
        <f>D15+0.8</f>
        <v>23.3</v>
      </c>
      <c r="F15" s="58">
        <f>E15+0.8</f>
        <v>24.1</v>
      </c>
      <c r="G15" s="58">
        <f>F15+1.3</f>
        <v>25.4</v>
      </c>
      <c r="H15" s="58"/>
      <c r="I15" s="58" t="s">
        <v>160</v>
      </c>
      <c r="J15" s="58" t="s">
        <v>160</v>
      </c>
      <c r="K15" s="58" t="s">
        <v>160</v>
      </c>
      <c r="L15" s="58" t="s">
        <v>160</v>
      </c>
      <c r="M15" s="58" t="s">
        <v>160</v>
      </c>
      <c r="N15" s="58" t="s">
        <v>160</v>
      </c>
    </row>
    <row r="16" s="55" customFormat="1" ht="21" customHeight="1" spans="1:14">
      <c r="A16" s="70" t="s">
        <v>186</v>
      </c>
      <c r="B16" s="58">
        <f>C16-0.7</f>
        <v>16.6</v>
      </c>
      <c r="C16" s="58">
        <f>D16-0.7</f>
        <v>17.3</v>
      </c>
      <c r="D16" s="58">
        <v>18</v>
      </c>
      <c r="E16" s="58">
        <f>D16+0.7</f>
        <v>18.7</v>
      </c>
      <c r="F16" s="58">
        <f>E16+0.7</f>
        <v>19.4</v>
      </c>
      <c r="G16" s="58">
        <f>F16+1</f>
        <v>20.4</v>
      </c>
      <c r="H16" s="58"/>
      <c r="I16" s="58" t="s">
        <v>160</v>
      </c>
      <c r="J16" s="58" t="s">
        <v>160</v>
      </c>
      <c r="K16" s="58" t="s">
        <v>160</v>
      </c>
      <c r="L16" s="58" t="s">
        <v>160</v>
      </c>
      <c r="M16" s="58" t="s">
        <v>160</v>
      </c>
      <c r="N16" s="58" t="s">
        <v>160</v>
      </c>
    </row>
    <row r="17" s="55" customFormat="1" ht="21" customHeight="1" spans="1:14">
      <c r="A17" s="70" t="s">
        <v>187</v>
      </c>
      <c r="B17" s="58">
        <f t="shared" ref="B17:B19" si="5">C17-0.5</f>
        <v>13</v>
      </c>
      <c r="C17" s="58">
        <f t="shared" ref="C17:C19" si="6">D17-0.5</f>
        <v>13.5</v>
      </c>
      <c r="D17" s="58">
        <v>14</v>
      </c>
      <c r="E17" s="58">
        <f>D17+0.5</f>
        <v>14.5</v>
      </c>
      <c r="F17" s="58">
        <f>E17+0.5</f>
        <v>15</v>
      </c>
      <c r="G17" s="58">
        <f>F17+0.7</f>
        <v>15.7</v>
      </c>
      <c r="H17" s="58"/>
      <c r="I17" s="58" t="s">
        <v>160</v>
      </c>
      <c r="J17" s="58" t="s">
        <v>160</v>
      </c>
      <c r="K17" s="58" t="s">
        <v>160</v>
      </c>
      <c r="L17" s="58" t="s">
        <v>160</v>
      </c>
      <c r="M17" s="58" t="s">
        <v>160</v>
      </c>
      <c r="N17" s="58" t="s">
        <v>160</v>
      </c>
    </row>
    <row r="18" s="55" customFormat="1" ht="21" customHeight="1" spans="1:14">
      <c r="A18" s="70" t="s">
        <v>188</v>
      </c>
      <c r="B18" s="58">
        <f t="shared" si="5"/>
        <v>35</v>
      </c>
      <c r="C18" s="58">
        <f t="shared" si="6"/>
        <v>35.5</v>
      </c>
      <c r="D18" s="58">
        <v>36</v>
      </c>
      <c r="E18" s="58">
        <f t="shared" ref="E18:G18" si="7">D18+0.5</f>
        <v>36.5</v>
      </c>
      <c r="F18" s="58">
        <f t="shared" si="7"/>
        <v>37</v>
      </c>
      <c r="G18" s="58">
        <f t="shared" si="7"/>
        <v>37.5</v>
      </c>
      <c r="H18" s="58"/>
      <c r="I18" s="58" t="s">
        <v>189</v>
      </c>
      <c r="J18" s="58" t="s">
        <v>183</v>
      </c>
      <c r="K18" s="58" t="s">
        <v>183</v>
      </c>
      <c r="L18" s="58" t="s">
        <v>190</v>
      </c>
      <c r="M18" s="58" t="s">
        <v>183</v>
      </c>
      <c r="N18" s="58" t="s">
        <v>159</v>
      </c>
    </row>
    <row r="19" s="55" customFormat="1" ht="21" customHeight="1" spans="1:14">
      <c r="A19" s="70" t="s">
        <v>191</v>
      </c>
      <c r="B19" s="58">
        <f t="shared" si="5"/>
        <v>24.5</v>
      </c>
      <c r="C19" s="58">
        <f t="shared" si="6"/>
        <v>25</v>
      </c>
      <c r="D19" s="58">
        <v>25.5</v>
      </c>
      <c r="E19" s="58">
        <f>D19+0.5</f>
        <v>26</v>
      </c>
      <c r="F19" s="58">
        <f>E19+0.5</f>
        <v>26.5</v>
      </c>
      <c r="G19" s="58">
        <f>F19+0.75</f>
        <v>27.25</v>
      </c>
      <c r="H19" s="58"/>
      <c r="I19" s="58" t="s">
        <v>161</v>
      </c>
      <c r="J19" s="58" t="s">
        <v>160</v>
      </c>
      <c r="K19" s="58" t="s">
        <v>182</v>
      </c>
      <c r="L19" s="58" t="s">
        <v>182</v>
      </c>
      <c r="M19" s="58" t="s">
        <v>183</v>
      </c>
      <c r="N19" s="58" t="s">
        <v>183</v>
      </c>
    </row>
    <row r="20" s="55" customFormat="1" ht="21" customHeight="1" spans="1:14">
      <c r="A20" s="70" t="s">
        <v>192</v>
      </c>
      <c r="B20" s="58">
        <f>C20</f>
        <v>18</v>
      </c>
      <c r="C20" s="58">
        <f>D20-1</f>
        <v>18</v>
      </c>
      <c r="D20" s="58">
        <v>19</v>
      </c>
      <c r="E20" s="58">
        <f>D20</f>
        <v>19</v>
      </c>
      <c r="F20" s="58">
        <f>E20+1.5</f>
        <v>20.5</v>
      </c>
      <c r="G20" s="58">
        <f>F20</f>
        <v>20.5</v>
      </c>
      <c r="H20" s="58"/>
      <c r="I20" s="58" t="s">
        <v>160</v>
      </c>
      <c r="J20" s="58" t="s">
        <v>160</v>
      </c>
      <c r="K20" s="58" t="s">
        <v>160</v>
      </c>
      <c r="L20" s="58" t="s">
        <v>160</v>
      </c>
      <c r="M20" s="58" t="s">
        <v>160</v>
      </c>
      <c r="N20" s="58" t="s">
        <v>160</v>
      </c>
    </row>
    <row r="21" s="55" customFormat="1" ht="21" customHeight="1" spans="1:14">
      <c r="A21" s="70" t="s">
        <v>193</v>
      </c>
      <c r="B21" s="58">
        <v>19</v>
      </c>
      <c r="C21" s="58">
        <v>19</v>
      </c>
      <c r="D21" s="58">
        <v>20</v>
      </c>
      <c r="E21" s="58">
        <v>20</v>
      </c>
      <c r="F21" s="58">
        <v>21</v>
      </c>
      <c r="G21" s="58">
        <v>21</v>
      </c>
      <c r="H21" s="58"/>
      <c r="I21" s="58" t="s">
        <v>160</v>
      </c>
      <c r="J21" s="58" t="s">
        <v>160</v>
      </c>
      <c r="K21" s="58" t="s">
        <v>160</v>
      </c>
      <c r="L21" s="58" t="s">
        <v>160</v>
      </c>
      <c r="M21" s="58" t="s">
        <v>160</v>
      </c>
      <c r="N21" s="58" t="s">
        <v>160</v>
      </c>
    </row>
    <row r="22" ht="29" customHeight="1" spans="1:14">
      <c r="A22" s="71"/>
      <c r="B22" s="72"/>
      <c r="C22" s="73"/>
      <c r="D22" s="73"/>
      <c r="E22" s="74"/>
      <c r="F22" s="74"/>
      <c r="G22" s="75"/>
      <c r="H22" s="76"/>
      <c r="I22" s="72"/>
      <c r="J22" s="73"/>
      <c r="K22" s="73"/>
      <c r="L22" s="74"/>
      <c r="M22" s="74"/>
      <c r="N22" s="75"/>
    </row>
    <row r="23" ht="15" spans="1:14">
      <c r="A23" s="77" t="s">
        <v>125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ht="14.25" spans="1:14">
      <c r="A24" s="54" t="s">
        <v>194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ht="14.25" spans="1:14">
      <c r="A25" s="78"/>
      <c r="B25" s="78"/>
      <c r="C25" s="78"/>
      <c r="D25" s="78"/>
      <c r="E25" s="78"/>
      <c r="F25" s="78"/>
      <c r="G25" s="78"/>
      <c r="H25" s="78"/>
      <c r="I25" s="77" t="s">
        <v>195</v>
      </c>
      <c r="J25" s="85"/>
      <c r="K25" s="77" t="s">
        <v>196</v>
      </c>
      <c r="L25" s="77"/>
      <c r="M25" s="77" t="s">
        <v>197</v>
      </c>
      <c r="N25" s="5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90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71" customWidth="1"/>
    <col min="2" max="16384" width="10" style="171"/>
  </cols>
  <sheetData>
    <row r="1" ht="22.5" customHeight="1" spans="1:11">
      <c r="A1" s="172" t="s">
        <v>198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ht="17.25" customHeight="1" spans="1:11">
      <c r="A2" s="173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176" t="s">
        <v>57</v>
      </c>
      <c r="I2" s="249" t="s">
        <v>58</v>
      </c>
      <c r="J2" s="249"/>
      <c r="K2" s="250"/>
    </row>
    <row r="3" customHeight="1" spans="1:11">
      <c r="A3" s="177" t="s">
        <v>59</v>
      </c>
      <c r="B3" s="178"/>
      <c r="C3" s="179"/>
      <c r="D3" s="180" t="s">
        <v>60</v>
      </c>
      <c r="E3" s="181"/>
      <c r="F3" s="181"/>
      <c r="G3" s="182"/>
      <c r="H3" s="180" t="s">
        <v>61</v>
      </c>
      <c r="I3" s="181"/>
      <c r="J3" s="181"/>
      <c r="K3" s="182"/>
    </row>
    <row r="4" customHeight="1" spans="1:11">
      <c r="A4" s="183" t="s">
        <v>62</v>
      </c>
      <c r="B4" s="184" t="s">
        <v>63</v>
      </c>
      <c r="C4" s="185"/>
      <c r="D4" s="183" t="s">
        <v>64</v>
      </c>
      <c r="E4" s="186"/>
      <c r="F4" s="187">
        <v>44895</v>
      </c>
      <c r="G4" s="188"/>
      <c r="H4" s="183" t="s">
        <v>199</v>
      </c>
      <c r="I4" s="186"/>
      <c r="J4" s="184" t="s">
        <v>66</v>
      </c>
      <c r="K4" s="185" t="s">
        <v>67</v>
      </c>
    </row>
    <row r="5" customHeight="1" spans="1:11">
      <c r="A5" s="189" t="s">
        <v>68</v>
      </c>
      <c r="B5" s="184" t="s">
        <v>69</v>
      </c>
      <c r="C5" s="185"/>
      <c r="D5" s="183" t="s">
        <v>200</v>
      </c>
      <c r="E5" s="186"/>
      <c r="F5" s="190">
        <v>1781</v>
      </c>
      <c r="G5" s="191"/>
      <c r="H5" s="183" t="s">
        <v>201</v>
      </c>
      <c r="I5" s="186"/>
      <c r="J5" s="184" t="s">
        <v>66</v>
      </c>
      <c r="K5" s="185" t="s">
        <v>67</v>
      </c>
    </row>
    <row r="6" customHeight="1" spans="1:11">
      <c r="A6" s="183" t="s">
        <v>72</v>
      </c>
      <c r="B6" s="184">
        <v>3</v>
      </c>
      <c r="C6" s="185">
        <v>6</v>
      </c>
      <c r="D6" s="183" t="s">
        <v>202</v>
      </c>
      <c r="E6" s="186"/>
      <c r="F6" s="190">
        <v>760</v>
      </c>
      <c r="G6" s="191"/>
      <c r="H6" s="192" t="s">
        <v>203</v>
      </c>
      <c r="I6" s="226"/>
      <c r="J6" s="226"/>
      <c r="K6" s="251"/>
    </row>
    <row r="7" customHeight="1" spans="1:11">
      <c r="A7" s="183" t="s">
        <v>75</v>
      </c>
      <c r="B7" s="193">
        <v>4544</v>
      </c>
      <c r="C7" s="194"/>
      <c r="D7" s="183" t="s">
        <v>204</v>
      </c>
      <c r="E7" s="186"/>
      <c r="F7" s="190">
        <v>120</v>
      </c>
      <c r="G7" s="191"/>
      <c r="H7" s="195"/>
      <c r="I7" s="184"/>
      <c r="J7" s="184"/>
      <c r="K7" s="185"/>
    </row>
    <row r="8" ht="34" customHeight="1" spans="1:11">
      <c r="A8" s="196" t="s">
        <v>78</v>
      </c>
      <c r="B8" s="197" t="s">
        <v>79</v>
      </c>
      <c r="C8" s="198"/>
      <c r="D8" s="199" t="s">
        <v>80</v>
      </c>
      <c r="E8" s="200"/>
      <c r="F8" s="201">
        <v>44894</v>
      </c>
      <c r="G8" s="202"/>
      <c r="H8" s="199"/>
      <c r="I8" s="200"/>
      <c r="J8" s="200"/>
      <c r="K8" s="252"/>
    </row>
    <row r="9" customHeight="1" spans="1:11">
      <c r="A9" s="203" t="s">
        <v>205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</row>
    <row r="10" customHeight="1" spans="1:11">
      <c r="A10" s="204" t="s">
        <v>84</v>
      </c>
      <c r="B10" s="205" t="s">
        <v>85</v>
      </c>
      <c r="C10" s="206" t="s">
        <v>86</v>
      </c>
      <c r="D10" s="207"/>
      <c r="E10" s="208" t="s">
        <v>89</v>
      </c>
      <c r="F10" s="205" t="s">
        <v>85</v>
      </c>
      <c r="G10" s="206" t="s">
        <v>86</v>
      </c>
      <c r="H10" s="205"/>
      <c r="I10" s="208" t="s">
        <v>87</v>
      </c>
      <c r="J10" s="205" t="s">
        <v>85</v>
      </c>
      <c r="K10" s="253" t="s">
        <v>86</v>
      </c>
    </row>
    <row r="11" customHeight="1" spans="1:11">
      <c r="A11" s="189" t="s">
        <v>90</v>
      </c>
      <c r="B11" s="209" t="s">
        <v>85</v>
      </c>
      <c r="C11" s="184" t="s">
        <v>86</v>
      </c>
      <c r="D11" s="210"/>
      <c r="E11" s="211" t="s">
        <v>92</v>
      </c>
      <c r="F11" s="209" t="s">
        <v>85</v>
      </c>
      <c r="G11" s="184" t="s">
        <v>86</v>
      </c>
      <c r="H11" s="209"/>
      <c r="I11" s="211" t="s">
        <v>97</v>
      </c>
      <c r="J11" s="209" t="s">
        <v>85</v>
      </c>
      <c r="K11" s="185" t="s">
        <v>86</v>
      </c>
    </row>
    <row r="12" customHeight="1" spans="1:11">
      <c r="A12" s="199" t="s">
        <v>125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52"/>
    </row>
    <row r="13" customHeight="1" spans="1:11">
      <c r="A13" s="212" t="s">
        <v>206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customHeight="1" spans="1:11">
      <c r="A14" s="213"/>
      <c r="B14" s="214"/>
      <c r="C14" s="214"/>
      <c r="D14" s="214"/>
      <c r="E14" s="214"/>
      <c r="F14" s="214"/>
      <c r="G14" s="214"/>
      <c r="H14" s="214"/>
      <c r="I14" s="254"/>
      <c r="J14" s="254"/>
      <c r="K14" s="255"/>
    </row>
    <row r="15" customHeight="1" spans="1:11">
      <c r="A15" s="215"/>
      <c r="B15" s="216"/>
      <c r="C15" s="216"/>
      <c r="D15" s="217"/>
      <c r="E15" s="218"/>
      <c r="F15" s="216"/>
      <c r="G15" s="216"/>
      <c r="H15" s="217"/>
      <c r="I15" s="256"/>
      <c r="J15" s="257"/>
      <c r="K15" s="258"/>
    </row>
    <row r="16" customHeight="1" spans="1:11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59"/>
    </row>
    <row r="17" customHeight="1" spans="1:11">
      <c r="A17" s="212" t="s">
        <v>207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  <row r="18" customHeight="1" spans="1:11">
      <c r="A18" s="213"/>
      <c r="B18" s="214"/>
      <c r="C18" s="214"/>
      <c r="D18" s="214"/>
      <c r="E18" s="214"/>
      <c r="F18" s="214"/>
      <c r="G18" s="214"/>
      <c r="H18" s="214"/>
      <c r="I18" s="254"/>
      <c r="J18" s="254"/>
      <c r="K18" s="255"/>
    </row>
    <row r="19" customHeight="1" spans="1:11">
      <c r="A19" s="215"/>
      <c r="B19" s="216"/>
      <c r="C19" s="216"/>
      <c r="D19" s="217"/>
      <c r="E19" s="218"/>
      <c r="F19" s="216"/>
      <c r="G19" s="216"/>
      <c r="H19" s="217"/>
      <c r="I19" s="256"/>
      <c r="J19" s="257"/>
      <c r="K19" s="258"/>
    </row>
    <row r="20" customHeight="1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59"/>
    </row>
    <row r="21" customHeight="1" spans="1:11">
      <c r="A21" s="221" t="s">
        <v>122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</row>
    <row r="22" customHeight="1" spans="1:11">
      <c r="A22" s="90" t="s">
        <v>123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53"/>
    </row>
    <row r="23" customHeight="1" spans="1:11">
      <c r="A23" s="101" t="s">
        <v>124</v>
      </c>
      <c r="B23" s="103"/>
      <c r="C23" s="184" t="s">
        <v>66</v>
      </c>
      <c r="D23" s="184" t="s">
        <v>67</v>
      </c>
      <c r="E23" s="100"/>
      <c r="F23" s="100"/>
      <c r="G23" s="100"/>
      <c r="H23" s="100"/>
      <c r="I23" s="100"/>
      <c r="J23" s="100"/>
      <c r="K23" s="147"/>
    </row>
    <row r="24" customHeight="1" spans="1:11">
      <c r="A24" s="222" t="s">
        <v>208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60"/>
    </row>
    <row r="25" customHeight="1" spans="1:11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61"/>
    </row>
    <row r="26" customHeight="1" spans="1:11">
      <c r="A26" s="203" t="s">
        <v>132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customHeight="1" spans="1:11">
      <c r="A27" s="177" t="s">
        <v>133</v>
      </c>
      <c r="B27" s="206" t="s">
        <v>95</v>
      </c>
      <c r="C27" s="206" t="s">
        <v>96</v>
      </c>
      <c r="D27" s="206" t="s">
        <v>88</v>
      </c>
      <c r="E27" s="178" t="s">
        <v>134</v>
      </c>
      <c r="F27" s="206" t="s">
        <v>95</v>
      </c>
      <c r="G27" s="206" t="s">
        <v>96</v>
      </c>
      <c r="H27" s="206" t="s">
        <v>88</v>
      </c>
      <c r="I27" s="178" t="s">
        <v>135</v>
      </c>
      <c r="J27" s="206" t="s">
        <v>95</v>
      </c>
      <c r="K27" s="253" t="s">
        <v>96</v>
      </c>
    </row>
    <row r="28" customHeight="1" spans="1:11">
      <c r="A28" s="192" t="s">
        <v>87</v>
      </c>
      <c r="B28" s="184" t="s">
        <v>95</v>
      </c>
      <c r="C28" s="184" t="s">
        <v>96</v>
      </c>
      <c r="D28" s="184" t="s">
        <v>88</v>
      </c>
      <c r="E28" s="226" t="s">
        <v>94</v>
      </c>
      <c r="F28" s="184" t="s">
        <v>95</v>
      </c>
      <c r="G28" s="184" t="s">
        <v>96</v>
      </c>
      <c r="H28" s="184" t="s">
        <v>88</v>
      </c>
      <c r="I28" s="226" t="s">
        <v>105</v>
      </c>
      <c r="J28" s="184" t="s">
        <v>95</v>
      </c>
      <c r="K28" s="185" t="s">
        <v>96</v>
      </c>
    </row>
    <row r="29" customHeight="1" spans="1:11">
      <c r="A29" s="183" t="s">
        <v>98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62"/>
    </row>
    <row r="30" customHeight="1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63"/>
    </row>
    <row r="31" customHeight="1" spans="1:11">
      <c r="A31" s="230" t="s">
        <v>209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31"/>
      <c r="B32" s="232"/>
      <c r="C32" s="232"/>
      <c r="D32" s="232"/>
      <c r="E32" s="232"/>
      <c r="F32" s="232"/>
      <c r="G32" s="232"/>
      <c r="H32" s="232"/>
      <c r="I32" s="232"/>
      <c r="J32" s="232"/>
      <c r="K32" s="264"/>
    </row>
    <row r="33" ht="17.25" customHeight="1" spans="1:11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65"/>
    </row>
    <row r="34" ht="17.25" customHeight="1" spans="1:1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65"/>
    </row>
    <row r="35" ht="17.25" customHeight="1" spans="1:1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65"/>
    </row>
    <row r="36" ht="17.25" customHeight="1" spans="1:11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65"/>
    </row>
    <row r="37" ht="17.25" customHeight="1" spans="1:1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65"/>
    </row>
    <row r="38" ht="17.25" customHeight="1" spans="1:1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65"/>
    </row>
    <row r="39" ht="17.25" customHeight="1" spans="1:1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65"/>
    </row>
    <row r="40" ht="17.25" customHeight="1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65"/>
    </row>
    <row r="41" ht="17.25" customHeight="1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65"/>
    </row>
    <row r="42" ht="17.25" customHeight="1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65"/>
    </row>
    <row r="43" ht="17.25" customHeight="1" spans="1:11">
      <c r="A43" s="228" t="s">
        <v>131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63"/>
    </row>
    <row r="44" customHeight="1" spans="1:11">
      <c r="A44" s="230" t="s">
        <v>210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235" t="s">
        <v>125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66"/>
    </row>
    <row r="46" ht="18" customHeight="1" spans="1:11">
      <c r="A46" s="235"/>
      <c r="B46" s="236"/>
      <c r="C46" s="236"/>
      <c r="D46" s="236"/>
      <c r="E46" s="236"/>
      <c r="F46" s="236"/>
      <c r="G46" s="236"/>
      <c r="H46" s="236"/>
      <c r="I46" s="236"/>
      <c r="J46" s="236"/>
      <c r="K46" s="266"/>
    </row>
    <row r="47" ht="18" customHeight="1" spans="1:1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61"/>
    </row>
    <row r="48" ht="21" customHeight="1" spans="1:11">
      <c r="A48" s="237" t="s">
        <v>137</v>
      </c>
      <c r="B48" s="238" t="s">
        <v>138</v>
      </c>
      <c r="C48" s="238"/>
      <c r="D48" s="239" t="s">
        <v>139</v>
      </c>
      <c r="E48" s="240" t="s">
        <v>211</v>
      </c>
      <c r="F48" s="239" t="s">
        <v>141</v>
      </c>
      <c r="G48" s="241">
        <v>44699</v>
      </c>
      <c r="H48" s="242" t="s">
        <v>142</v>
      </c>
      <c r="I48" s="242"/>
      <c r="J48" s="238" t="s">
        <v>143</v>
      </c>
      <c r="K48" s="267"/>
    </row>
    <row r="49" customHeight="1" spans="1:11">
      <c r="A49" s="243" t="s">
        <v>144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68"/>
    </row>
    <row r="50" customHeight="1" spans="1:11">
      <c r="A50" s="245"/>
      <c r="B50" s="246"/>
      <c r="C50" s="246"/>
      <c r="D50" s="246"/>
      <c r="E50" s="246"/>
      <c r="F50" s="246"/>
      <c r="G50" s="246"/>
      <c r="H50" s="246"/>
      <c r="I50" s="246"/>
      <c r="J50" s="246"/>
      <c r="K50" s="269"/>
    </row>
    <row r="51" customHeight="1" spans="1:11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70"/>
    </row>
    <row r="52" ht="21" customHeight="1" spans="1:11">
      <c r="A52" s="237" t="s">
        <v>137</v>
      </c>
      <c r="B52" s="238" t="s">
        <v>138</v>
      </c>
      <c r="C52" s="238"/>
      <c r="D52" s="239" t="s">
        <v>139</v>
      </c>
      <c r="E52" s="239"/>
      <c r="F52" s="239" t="s">
        <v>141</v>
      </c>
      <c r="G52" s="239"/>
      <c r="H52" s="242" t="s">
        <v>142</v>
      </c>
      <c r="I52" s="242"/>
      <c r="J52" s="271"/>
      <c r="K52" s="27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topLeftCell="A4" workbookViewId="0">
      <selection activeCell="I18" sqref="I18:J18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12.175" style="54" customWidth="1"/>
    <col min="10" max="10" width="10.375" style="54" customWidth="1"/>
    <col min="11" max="11" width="16" style="54" customWidth="1"/>
    <col min="12" max="12" width="16.0916666666667" style="54" customWidth="1"/>
    <col min="13" max="13" width="14.625" style="54" customWidth="1"/>
    <col min="14" max="14" width="15" style="54" customWidth="1"/>
    <col min="15" max="16384" width="9" style="54"/>
  </cols>
  <sheetData>
    <row r="1" s="54" customFormat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147</v>
      </c>
      <c r="E2" s="62" t="s">
        <v>148</v>
      </c>
      <c r="F2" s="62"/>
      <c r="G2" s="62"/>
      <c r="H2" s="63"/>
      <c r="I2" s="79" t="s">
        <v>57</v>
      </c>
      <c r="J2" s="80" t="s">
        <v>58</v>
      </c>
      <c r="K2" s="81"/>
      <c r="L2" s="81"/>
      <c r="M2" s="81"/>
      <c r="N2" s="82"/>
    </row>
    <row r="3" s="55" customFormat="1" ht="23" customHeight="1" spans="1:14">
      <c r="A3" s="64" t="s">
        <v>149</v>
      </c>
      <c r="B3" s="65" t="s">
        <v>150</v>
      </c>
      <c r="C3" s="66"/>
      <c r="D3" s="66"/>
      <c r="E3" s="66"/>
      <c r="F3" s="66"/>
      <c r="G3" s="66"/>
      <c r="H3" s="58"/>
      <c r="I3" s="65" t="s">
        <v>151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58"/>
      <c r="I4" s="162" t="s">
        <v>212</v>
      </c>
      <c r="J4" s="162"/>
      <c r="K4" s="162"/>
      <c r="L4" s="162"/>
      <c r="M4" s="162"/>
      <c r="N4" s="163"/>
    </row>
    <row r="5" s="55" customFormat="1" ht="23" customHeight="1" spans="1:14">
      <c r="A5" s="64"/>
      <c r="B5" s="69" t="s">
        <v>152</v>
      </c>
      <c r="C5" s="58" t="s">
        <v>153</v>
      </c>
      <c r="D5" s="58" t="s">
        <v>154</v>
      </c>
      <c r="E5" s="58" t="s">
        <v>155</v>
      </c>
      <c r="F5" s="58" t="s">
        <v>156</v>
      </c>
      <c r="G5" s="58" t="s">
        <v>157</v>
      </c>
      <c r="H5" s="58"/>
      <c r="I5" s="164" t="s">
        <v>213</v>
      </c>
      <c r="J5" s="164" t="s">
        <v>214</v>
      </c>
      <c r="K5" s="164" t="s">
        <v>215</v>
      </c>
      <c r="L5" s="164" t="s">
        <v>216</v>
      </c>
      <c r="M5" s="164"/>
      <c r="N5" s="165"/>
    </row>
    <row r="6" s="55" customFormat="1" ht="21" customHeight="1" spans="1:14">
      <c r="A6" s="70" t="s">
        <v>158</v>
      </c>
      <c r="B6" s="58">
        <f>C6-1</f>
        <v>71</v>
      </c>
      <c r="C6" s="58">
        <f>D6-2</f>
        <v>72</v>
      </c>
      <c r="D6" s="58">
        <v>74</v>
      </c>
      <c r="E6" s="58">
        <f>D6+2</f>
        <v>76</v>
      </c>
      <c r="F6" s="58">
        <f>E6+2</f>
        <v>78</v>
      </c>
      <c r="G6" s="58">
        <f>F6+1</f>
        <v>79</v>
      </c>
      <c r="H6" s="58"/>
      <c r="I6" s="166" t="s">
        <v>217</v>
      </c>
      <c r="J6" s="166" t="s">
        <v>218</v>
      </c>
      <c r="K6" s="166" t="s">
        <v>219</v>
      </c>
      <c r="L6" s="166" t="s">
        <v>220</v>
      </c>
      <c r="M6" s="167"/>
      <c r="N6" s="168"/>
    </row>
    <row r="7" s="55" customFormat="1" ht="21" customHeight="1" spans="1:14">
      <c r="A7" s="70" t="s">
        <v>163</v>
      </c>
      <c r="B7" s="58">
        <f>C7-1</f>
        <v>70</v>
      </c>
      <c r="C7" s="58">
        <f>D7-2</f>
        <v>71</v>
      </c>
      <c r="D7" s="58">
        <v>73</v>
      </c>
      <c r="E7" s="58">
        <f>D7+2</f>
        <v>75</v>
      </c>
      <c r="F7" s="58">
        <f>E7+2</f>
        <v>77</v>
      </c>
      <c r="G7" s="58">
        <f>F7+1</f>
        <v>78</v>
      </c>
      <c r="H7" s="58"/>
      <c r="I7" s="166" t="s">
        <v>221</v>
      </c>
      <c r="J7" s="166" t="s">
        <v>222</v>
      </c>
      <c r="K7" s="166" t="s">
        <v>223</v>
      </c>
      <c r="L7" s="166" t="s">
        <v>224</v>
      </c>
      <c r="M7" s="166"/>
      <c r="N7" s="166"/>
    </row>
    <row r="8" s="55" customFormat="1" ht="21" customHeight="1" spans="1:14">
      <c r="A8" s="70" t="s">
        <v>167</v>
      </c>
      <c r="B8" s="58">
        <f t="shared" ref="B8:B10" si="0">C8-4</f>
        <v>110</v>
      </c>
      <c r="C8" s="58">
        <f t="shared" ref="C8:C10" si="1">D8-4</f>
        <v>114</v>
      </c>
      <c r="D8" s="58">
        <v>118</v>
      </c>
      <c r="E8" s="58">
        <f t="shared" ref="E8:E10" si="2">D8+4</f>
        <v>122</v>
      </c>
      <c r="F8" s="58">
        <f>E8+4</f>
        <v>126</v>
      </c>
      <c r="G8" s="58">
        <f t="shared" ref="G8:G10" si="3">F8+6</f>
        <v>132</v>
      </c>
      <c r="H8" s="58"/>
      <c r="I8" s="169" t="s">
        <v>225</v>
      </c>
      <c r="J8" s="169" t="s">
        <v>175</v>
      </c>
      <c r="K8" s="169" t="s">
        <v>175</v>
      </c>
      <c r="L8" s="169" t="s">
        <v>226</v>
      </c>
      <c r="M8" s="169"/>
      <c r="N8" s="169"/>
    </row>
    <row r="9" s="55" customFormat="1" ht="21" customHeight="1" spans="1:14">
      <c r="A9" s="70" t="s">
        <v>168</v>
      </c>
      <c r="B9" s="58">
        <f t="shared" si="0"/>
        <v>106</v>
      </c>
      <c r="C9" s="58">
        <f t="shared" si="1"/>
        <v>110</v>
      </c>
      <c r="D9" s="58">
        <v>114</v>
      </c>
      <c r="E9" s="58">
        <f t="shared" si="2"/>
        <v>118</v>
      </c>
      <c r="F9" s="58">
        <f>E9+5</f>
        <v>123</v>
      </c>
      <c r="G9" s="58">
        <f t="shared" si="3"/>
        <v>129</v>
      </c>
      <c r="H9" s="58"/>
      <c r="I9" s="169" t="s">
        <v>217</v>
      </c>
      <c r="J9" s="169" t="s">
        <v>227</v>
      </c>
      <c r="K9" s="166" t="s">
        <v>180</v>
      </c>
      <c r="L9" s="166" t="s">
        <v>228</v>
      </c>
      <c r="M9" s="166"/>
      <c r="N9" s="166"/>
    </row>
    <row r="10" s="55" customFormat="1" ht="21" customHeight="1" spans="1:14">
      <c r="A10" s="70" t="s">
        <v>170</v>
      </c>
      <c r="B10" s="58">
        <f t="shared" si="0"/>
        <v>106</v>
      </c>
      <c r="C10" s="58">
        <f t="shared" si="1"/>
        <v>110</v>
      </c>
      <c r="D10" s="58">
        <v>114</v>
      </c>
      <c r="E10" s="58">
        <f t="shared" si="2"/>
        <v>118</v>
      </c>
      <c r="F10" s="58">
        <f>E10+5</f>
        <v>123</v>
      </c>
      <c r="G10" s="58">
        <f t="shared" si="3"/>
        <v>129</v>
      </c>
      <c r="H10" s="58"/>
      <c r="I10" s="169" t="s">
        <v>169</v>
      </c>
      <c r="J10" s="169" t="s">
        <v>169</v>
      </c>
      <c r="K10" s="166" t="s">
        <v>229</v>
      </c>
      <c r="L10" s="166" t="s">
        <v>229</v>
      </c>
      <c r="M10" s="169"/>
      <c r="N10" s="169"/>
    </row>
    <row r="11" s="55" customFormat="1" ht="21" customHeight="1" spans="1:14">
      <c r="A11" s="70" t="s">
        <v>171</v>
      </c>
      <c r="B11" s="58">
        <f>C11-1.2</f>
        <v>47.6</v>
      </c>
      <c r="C11" s="58">
        <f>D11-1.2</f>
        <v>48.8</v>
      </c>
      <c r="D11" s="58">
        <v>50</v>
      </c>
      <c r="E11" s="58">
        <f>D11+1.2</f>
        <v>51.2</v>
      </c>
      <c r="F11" s="58">
        <f>E11+1.2</f>
        <v>52.4</v>
      </c>
      <c r="G11" s="58">
        <f>F11+1.4</f>
        <v>53.8</v>
      </c>
      <c r="H11" s="58"/>
      <c r="I11" s="169" t="s">
        <v>160</v>
      </c>
      <c r="J11" s="169" t="s">
        <v>160</v>
      </c>
      <c r="K11" s="169" t="s">
        <v>160</v>
      </c>
      <c r="L11" s="169" t="s">
        <v>160</v>
      </c>
      <c r="M11" s="169"/>
      <c r="N11" s="169"/>
    </row>
    <row r="12" s="55" customFormat="1" ht="21" customHeight="1" spans="1:14">
      <c r="A12" s="70" t="s">
        <v>177</v>
      </c>
      <c r="B12" s="58">
        <f>C12</f>
        <v>12</v>
      </c>
      <c r="C12" s="58">
        <f>D12</f>
        <v>12</v>
      </c>
      <c r="D12" s="58">
        <v>12</v>
      </c>
      <c r="E12" s="58">
        <f t="shared" ref="E12:G12" si="4">D12</f>
        <v>12</v>
      </c>
      <c r="F12" s="58">
        <f t="shared" si="4"/>
        <v>12</v>
      </c>
      <c r="G12" s="58">
        <f t="shared" si="4"/>
        <v>12</v>
      </c>
      <c r="H12" s="58"/>
      <c r="I12" s="169" t="s">
        <v>160</v>
      </c>
      <c r="J12" s="169" t="s">
        <v>169</v>
      </c>
      <c r="K12" s="169" t="s">
        <v>160</v>
      </c>
      <c r="L12" s="169" t="s">
        <v>160</v>
      </c>
      <c r="M12" s="169"/>
      <c r="N12" s="169"/>
    </row>
    <row r="13" s="55" customFormat="1" ht="21" customHeight="1" spans="1:14">
      <c r="A13" s="70" t="s">
        <v>181</v>
      </c>
      <c r="B13" s="58">
        <f>C13-1</f>
        <v>56</v>
      </c>
      <c r="C13" s="58">
        <f>D13-1</f>
        <v>57</v>
      </c>
      <c r="D13" s="58">
        <v>58</v>
      </c>
      <c r="E13" s="58">
        <f>D13+1</f>
        <v>59</v>
      </c>
      <c r="F13" s="58">
        <f>E13+1</f>
        <v>60</v>
      </c>
      <c r="G13" s="58">
        <f>F13+1.5</f>
        <v>61.5</v>
      </c>
      <c r="H13" s="58"/>
      <c r="I13" s="169" t="s">
        <v>223</v>
      </c>
      <c r="J13" s="169" t="s">
        <v>223</v>
      </c>
      <c r="K13" s="169" t="s">
        <v>230</v>
      </c>
      <c r="L13" s="169" t="s">
        <v>230</v>
      </c>
      <c r="M13" s="169"/>
      <c r="N13" s="169"/>
    </row>
    <row r="14" s="55" customFormat="1" ht="21" customHeight="1" spans="1:14">
      <c r="A14" s="70" t="s">
        <v>184</v>
      </c>
      <c r="B14" s="58">
        <f>C14-0.6</f>
        <v>62.7</v>
      </c>
      <c r="C14" s="58">
        <f>D14-1.2</f>
        <v>63.3</v>
      </c>
      <c r="D14" s="58">
        <v>64.5</v>
      </c>
      <c r="E14" s="58">
        <f>D14+1.2</f>
        <v>65.7</v>
      </c>
      <c r="F14" s="58">
        <f>E14+1.2</f>
        <v>66.9</v>
      </c>
      <c r="G14" s="58">
        <f>F14+0.6</f>
        <v>67.5</v>
      </c>
      <c r="H14" s="58"/>
      <c r="I14" s="169" t="s">
        <v>231</v>
      </c>
      <c r="J14" s="169" t="s">
        <v>231</v>
      </c>
      <c r="K14" s="169" t="s">
        <v>160</v>
      </c>
      <c r="L14" s="169" t="s">
        <v>160</v>
      </c>
      <c r="M14" s="169"/>
      <c r="N14" s="169"/>
    </row>
    <row r="15" s="55" customFormat="1" ht="21" customHeight="1" spans="1:14">
      <c r="A15" s="70" t="s">
        <v>185</v>
      </c>
      <c r="B15" s="58">
        <f>C15-0.8</f>
        <v>20.9</v>
      </c>
      <c r="C15" s="58">
        <f>D15-0.8</f>
        <v>21.7</v>
      </c>
      <c r="D15" s="58">
        <v>22.5</v>
      </c>
      <c r="E15" s="58">
        <f>D15+0.8</f>
        <v>23.3</v>
      </c>
      <c r="F15" s="58">
        <f>E15+0.8</f>
        <v>24.1</v>
      </c>
      <c r="G15" s="58">
        <f>F15+1.3</f>
        <v>25.4</v>
      </c>
      <c r="H15" s="58"/>
      <c r="I15" s="169" t="s">
        <v>232</v>
      </c>
      <c r="J15" s="169" t="s">
        <v>232</v>
      </c>
      <c r="K15" s="169" t="s">
        <v>233</v>
      </c>
      <c r="L15" s="169" t="s">
        <v>234</v>
      </c>
      <c r="M15" s="169"/>
      <c r="N15" s="169"/>
    </row>
    <row r="16" s="55" customFormat="1" ht="21" customHeight="1" spans="1:14">
      <c r="A16" s="70" t="s">
        <v>186</v>
      </c>
      <c r="B16" s="58">
        <f>C16-0.7</f>
        <v>16.6</v>
      </c>
      <c r="C16" s="58">
        <f>D16-0.7</f>
        <v>17.3</v>
      </c>
      <c r="D16" s="58">
        <v>18</v>
      </c>
      <c r="E16" s="58">
        <f>D16+0.7</f>
        <v>18.7</v>
      </c>
      <c r="F16" s="58">
        <f>E16+0.7</f>
        <v>19.4</v>
      </c>
      <c r="G16" s="58">
        <f>F16+1</f>
        <v>20.4</v>
      </c>
      <c r="H16" s="58"/>
      <c r="I16" s="169" t="s">
        <v>235</v>
      </c>
      <c r="J16" s="169" t="s">
        <v>231</v>
      </c>
      <c r="K16" s="169" t="s">
        <v>236</v>
      </c>
      <c r="L16" s="169" t="s">
        <v>237</v>
      </c>
      <c r="M16" s="169"/>
      <c r="N16" s="169"/>
    </row>
    <row r="17" s="55" customFormat="1" ht="21" customHeight="1" spans="1:14">
      <c r="A17" s="70" t="s">
        <v>187</v>
      </c>
      <c r="B17" s="58">
        <f t="shared" ref="B17:B19" si="5">C17-0.5</f>
        <v>13</v>
      </c>
      <c r="C17" s="58">
        <f t="shared" ref="C17:C19" si="6">D17-0.5</f>
        <v>13.5</v>
      </c>
      <c r="D17" s="58">
        <v>14</v>
      </c>
      <c r="E17" s="58">
        <f>D17+0.5</f>
        <v>14.5</v>
      </c>
      <c r="F17" s="58">
        <f>E17+0.5</f>
        <v>15</v>
      </c>
      <c r="G17" s="58">
        <f>F17+0.7</f>
        <v>15.7</v>
      </c>
      <c r="H17" s="58"/>
      <c r="I17" s="169" t="s">
        <v>235</v>
      </c>
      <c r="J17" s="169" t="s">
        <v>231</v>
      </c>
      <c r="K17" s="169" t="s">
        <v>233</v>
      </c>
      <c r="L17" s="169" t="s">
        <v>224</v>
      </c>
      <c r="M17" s="169"/>
      <c r="N17" s="169"/>
    </row>
    <row r="18" s="55" customFormat="1" ht="21" customHeight="1" spans="1:14">
      <c r="A18" s="70" t="s">
        <v>188</v>
      </c>
      <c r="B18" s="58">
        <f t="shared" si="5"/>
        <v>35</v>
      </c>
      <c r="C18" s="58">
        <f t="shared" si="6"/>
        <v>35.5</v>
      </c>
      <c r="D18" s="58">
        <v>36</v>
      </c>
      <c r="E18" s="58">
        <f t="shared" ref="E18:G18" si="7">D18+0.5</f>
        <v>36.5</v>
      </c>
      <c r="F18" s="58">
        <f t="shared" si="7"/>
        <v>37</v>
      </c>
      <c r="G18" s="58">
        <f t="shared" si="7"/>
        <v>37.5</v>
      </c>
      <c r="H18" s="58"/>
      <c r="I18" s="169" t="s">
        <v>238</v>
      </c>
      <c r="J18" s="169" t="s">
        <v>239</v>
      </c>
      <c r="K18" s="169" t="s">
        <v>223</v>
      </c>
      <c r="L18" s="169" t="s">
        <v>240</v>
      </c>
      <c r="M18" s="169"/>
      <c r="N18" s="169"/>
    </row>
    <row r="19" s="55" customFormat="1" ht="21" customHeight="1" spans="1:14">
      <c r="A19" s="70" t="s">
        <v>191</v>
      </c>
      <c r="B19" s="58">
        <f t="shared" si="5"/>
        <v>24.5</v>
      </c>
      <c r="C19" s="58">
        <f t="shared" si="6"/>
        <v>25</v>
      </c>
      <c r="D19" s="58">
        <v>25.5</v>
      </c>
      <c r="E19" s="58">
        <f>D19+0.5</f>
        <v>26</v>
      </c>
      <c r="F19" s="58">
        <f>E19+0.5</f>
        <v>26.5</v>
      </c>
      <c r="G19" s="58">
        <f>F19+0.75</f>
        <v>27.25</v>
      </c>
      <c r="H19" s="58"/>
      <c r="I19" s="169" t="s">
        <v>241</v>
      </c>
      <c r="J19" s="169" t="s">
        <v>242</v>
      </c>
      <c r="K19" s="169" t="s">
        <v>231</v>
      </c>
      <c r="L19" s="169" t="s">
        <v>222</v>
      </c>
      <c r="M19" s="170"/>
      <c r="N19" s="170"/>
    </row>
    <row r="20" s="55" customFormat="1" ht="21" customHeight="1" spans="1:14">
      <c r="A20" s="70" t="s">
        <v>192</v>
      </c>
      <c r="B20" s="58">
        <f>C20</f>
        <v>18</v>
      </c>
      <c r="C20" s="58">
        <f>D20-1</f>
        <v>18</v>
      </c>
      <c r="D20" s="58">
        <v>19</v>
      </c>
      <c r="E20" s="58">
        <f>D20</f>
        <v>19</v>
      </c>
      <c r="F20" s="58">
        <f>E20+1.5</f>
        <v>20.5</v>
      </c>
      <c r="G20" s="58">
        <f>F20</f>
        <v>20.5</v>
      </c>
      <c r="H20" s="58"/>
      <c r="I20" s="169" t="s">
        <v>160</v>
      </c>
      <c r="J20" s="169" t="s">
        <v>160</v>
      </c>
      <c r="K20" s="169" t="s">
        <v>160</v>
      </c>
      <c r="L20" s="169" t="s">
        <v>160</v>
      </c>
      <c r="M20" s="170"/>
      <c r="N20" s="170"/>
    </row>
    <row r="21" s="55" customFormat="1" ht="21" customHeight="1" spans="1:14">
      <c r="A21" s="70" t="s">
        <v>193</v>
      </c>
      <c r="B21" s="58">
        <v>19</v>
      </c>
      <c r="C21" s="58">
        <v>19</v>
      </c>
      <c r="D21" s="58">
        <v>20</v>
      </c>
      <c r="E21" s="58">
        <v>20</v>
      </c>
      <c r="F21" s="58">
        <v>21</v>
      </c>
      <c r="G21" s="58">
        <v>21</v>
      </c>
      <c r="H21" s="58"/>
      <c r="I21" s="58" t="s">
        <v>160</v>
      </c>
      <c r="J21" s="58" t="s">
        <v>160</v>
      </c>
      <c r="K21" s="58" t="s">
        <v>160</v>
      </c>
      <c r="L21" s="58" t="s">
        <v>160</v>
      </c>
      <c r="M21" s="58"/>
      <c r="N21" s="58"/>
    </row>
    <row r="22" s="54" customFormat="1" ht="29" customHeight="1" spans="1:14">
      <c r="A22" s="71"/>
      <c r="B22" s="72"/>
      <c r="C22" s="73"/>
      <c r="D22" s="73"/>
      <c r="E22" s="74"/>
      <c r="F22" s="74"/>
      <c r="G22" s="75"/>
      <c r="H22" s="76"/>
      <c r="I22" s="72"/>
      <c r="J22" s="73"/>
      <c r="K22" s="73"/>
      <c r="L22" s="74"/>
      <c r="M22" s="74"/>
      <c r="N22" s="75"/>
    </row>
    <row r="23" s="54" customFormat="1" ht="15" spans="1:14">
      <c r="A23" s="77" t="s">
        <v>125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="54" customFormat="1" ht="14.25" spans="1:14">
      <c r="A24" s="54" t="s">
        <v>194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="54" customFormat="1" ht="14.25" spans="1:14">
      <c r="A25" s="78"/>
      <c r="B25" s="78"/>
      <c r="C25" s="78"/>
      <c r="D25" s="78"/>
      <c r="E25" s="78"/>
      <c r="F25" s="78"/>
      <c r="G25" s="78"/>
      <c r="H25" s="78"/>
      <c r="I25" s="77" t="s">
        <v>195</v>
      </c>
      <c r="J25" s="85"/>
      <c r="K25" s="77" t="s">
        <v>196</v>
      </c>
      <c r="L25" s="77"/>
      <c r="M25" s="77" t="s">
        <v>197</v>
      </c>
      <c r="N25" s="54" t="s">
        <v>143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1388888888889" right="0.751388888888889" top="1" bottom="1" header="0.5" footer="0.5"/>
  <pageSetup paperSize="9" scale="77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3" workbookViewId="0">
      <selection activeCell="B39" sqref="B39:K39"/>
    </sheetView>
  </sheetViews>
  <sheetFormatPr defaultColWidth="10.1666666666667" defaultRowHeight="14.2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25" spans="1:11">
      <c r="A1" s="89" t="s">
        <v>243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53</v>
      </c>
      <c r="B2" s="91" t="s">
        <v>54</v>
      </c>
      <c r="C2" s="91"/>
      <c r="D2" s="92" t="s">
        <v>62</v>
      </c>
      <c r="E2" s="93" t="s">
        <v>63</v>
      </c>
      <c r="F2" s="94" t="s">
        <v>244</v>
      </c>
      <c r="G2" s="95" t="s">
        <v>69</v>
      </c>
      <c r="H2" s="95"/>
      <c r="I2" s="124" t="s">
        <v>57</v>
      </c>
      <c r="J2" s="95" t="s">
        <v>58</v>
      </c>
      <c r="K2" s="146"/>
    </row>
    <row r="3" spans="1:11">
      <c r="A3" s="96" t="s">
        <v>75</v>
      </c>
      <c r="B3" s="97">
        <v>4544</v>
      </c>
      <c r="C3" s="97"/>
      <c r="D3" s="98" t="s">
        <v>245</v>
      </c>
      <c r="E3" s="99">
        <v>44895</v>
      </c>
      <c r="F3" s="99"/>
      <c r="G3" s="99"/>
      <c r="H3" s="100" t="s">
        <v>246</v>
      </c>
      <c r="I3" s="100"/>
      <c r="J3" s="100"/>
      <c r="K3" s="147"/>
    </row>
    <row r="4" spans="1:11">
      <c r="A4" s="101" t="s">
        <v>72</v>
      </c>
      <c r="B4" s="102">
        <v>3</v>
      </c>
      <c r="C4" s="102">
        <v>6</v>
      </c>
      <c r="D4" s="103" t="s">
        <v>247</v>
      </c>
      <c r="E4" s="104" t="s">
        <v>248</v>
      </c>
      <c r="F4" s="104"/>
      <c r="G4" s="104"/>
      <c r="H4" s="103" t="s">
        <v>249</v>
      </c>
      <c r="I4" s="103"/>
      <c r="J4" s="117" t="s">
        <v>66</v>
      </c>
      <c r="K4" s="148" t="s">
        <v>67</v>
      </c>
    </row>
    <row r="5" spans="1:11">
      <c r="A5" s="101" t="s">
        <v>250</v>
      </c>
      <c r="B5" s="97">
        <v>1</v>
      </c>
      <c r="C5" s="97"/>
      <c r="D5" s="98" t="s">
        <v>251</v>
      </c>
      <c r="E5" s="98" t="s">
        <v>252</v>
      </c>
      <c r="F5" s="98" t="s">
        <v>253</v>
      </c>
      <c r="G5" s="98" t="s">
        <v>254</v>
      </c>
      <c r="H5" s="103" t="s">
        <v>255</v>
      </c>
      <c r="I5" s="103"/>
      <c r="J5" s="117" t="s">
        <v>66</v>
      </c>
      <c r="K5" s="148" t="s">
        <v>67</v>
      </c>
    </row>
    <row r="6" ht="15" spans="1:11">
      <c r="A6" s="105" t="s">
        <v>256</v>
      </c>
      <c r="B6" s="106">
        <v>84</v>
      </c>
      <c r="C6" s="106"/>
      <c r="D6" s="107" t="s">
        <v>257</v>
      </c>
      <c r="E6" s="108">
        <v>887</v>
      </c>
      <c r="F6" s="109"/>
      <c r="G6" s="107">
        <v>258</v>
      </c>
      <c r="H6" s="110" t="s">
        <v>258</v>
      </c>
      <c r="I6" s="110"/>
      <c r="J6" s="109" t="s">
        <v>66</v>
      </c>
      <c r="K6" s="149" t="s">
        <v>67</v>
      </c>
    </row>
    <row r="7" ht="1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259</v>
      </c>
      <c r="B8" s="94" t="s">
        <v>260</v>
      </c>
      <c r="C8" s="94" t="s">
        <v>261</v>
      </c>
      <c r="D8" s="94" t="s">
        <v>262</v>
      </c>
      <c r="E8" s="94" t="s">
        <v>263</v>
      </c>
      <c r="F8" s="94" t="s">
        <v>264</v>
      </c>
      <c r="G8" s="115" t="s">
        <v>265</v>
      </c>
      <c r="H8" s="116"/>
      <c r="I8" s="116"/>
      <c r="J8" s="116"/>
      <c r="K8" s="150"/>
    </row>
    <row r="9" spans="1:11">
      <c r="A9" s="101" t="s">
        <v>266</v>
      </c>
      <c r="B9" s="103"/>
      <c r="C9" s="117" t="s">
        <v>66</v>
      </c>
      <c r="D9" s="117" t="s">
        <v>67</v>
      </c>
      <c r="E9" s="98" t="s">
        <v>267</v>
      </c>
      <c r="F9" s="118" t="s">
        <v>268</v>
      </c>
      <c r="G9" s="119"/>
      <c r="H9" s="120"/>
      <c r="I9" s="120"/>
      <c r="J9" s="120"/>
      <c r="K9" s="151"/>
    </row>
    <row r="10" spans="1:11">
      <c r="A10" s="101" t="s">
        <v>269</v>
      </c>
      <c r="B10" s="103"/>
      <c r="C10" s="117" t="s">
        <v>66</v>
      </c>
      <c r="D10" s="117" t="s">
        <v>67</v>
      </c>
      <c r="E10" s="98" t="s">
        <v>270</v>
      </c>
      <c r="F10" s="118" t="s">
        <v>271</v>
      </c>
      <c r="G10" s="119" t="s">
        <v>272</v>
      </c>
      <c r="H10" s="120"/>
      <c r="I10" s="120"/>
      <c r="J10" s="120"/>
      <c r="K10" s="151"/>
    </row>
    <row r="11" spans="1:11">
      <c r="A11" s="121" t="s">
        <v>205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89</v>
      </c>
      <c r="B12" s="117" t="s">
        <v>85</v>
      </c>
      <c r="C12" s="117" t="s">
        <v>86</v>
      </c>
      <c r="D12" s="118"/>
      <c r="E12" s="98" t="s">
        <v>87</v>
      </c>
      <c r="F12" s="117" t="s">
        <v>85</v>
      </c>
      <c r="G12" s="117" t="s">
        <v>86</v>
      </c>
      <c r="H12" s="117"/>
      <c r="I12" s="98" t="s">
        <v>273</v>
      </c>
      <c r="J12" s="117" t="s">
        <v>85</v>
      </c>
      <c r="K12" s="148" t="s">
        <v>86</v>
      </c>
    </row>
    <row r="13" spans="1:11">
      <c r="A13" s="96" t="s">
        <v>92</v>
      </c>
      <c r="B13" s="117" t="s">
        <v>85</v>
      </c>
      <c r="C13" s="117" t="s">
        <v>86</v>
      </c>
      <c r="D13" s="118"/>
      <c r="E13" s="98" t="s">
        <v>97</v>
      </c>
      <c r="F13" s="117" t="s">
        <v>85</v>
      </c>
      <c r="G13" s="117" t="s">
        <v>86</v>
      </c>
      <c r="H13" s="117"/>
      <c r="I13" s="98" t="s">
        <v>274</v>
      </c>
      <c r="J13" s="117" t="s">
        <v>85</v>
      </c>
      <c r="K13" s="148" t="s">
        <v>86</v>
      </c>
    </row>
    <row r="14" ht="15" spans="1:11">
      <c r="A14" s="105" t="s">
        <v>275</v>
      </c>
      <c r="B14" s="109" t="s">
        <v>85</v>
      </c>
      <c r="C14" s="109" t="s">
        <v>86</v>
      </c>
      <c r="D14" s="108"/>
      <c r="E14" s="107" t="s">
        <v>276</v>
      </c>
      <c r="F14" s="109" t="s">
        <v>85</v>
      </c>
      <c r="G14" s="109" t="s">
        <v>86</v>
      </c>
      <c r="H14" s="109"/>
      <c r="I14" s="107" t="s">
        <v>277</v>
      </c>
      <c r="J14" s="109" t="s">
        <v>85</v>
      </c>
      <c r="K14" s="149" t="s">
        <v>86</v>
      </c>
    </row>
    <row r="15" ht="1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6" customFormat="1" spans="1:11">
      <c r="A16" s="90" t="s">
        <v>278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3"/>
    </row>
    <row r="17" spans="1:11">
      <c r="A17" s="101" t="s">
        <v>279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4"/>
    </row>
    <row r="18" spans="1:11">
      <c r="A18" s="101" t="s">
        <v>280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4"/>
    </row>
    <row r="19" spans="1:11">
      <c r="A19" s="125" t="s">
        <v>281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6" t="s">
        <v>282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5"/>
    </row>
    <row r="21" spans="1:11">
      <c r="A21" s="126" t="s">
        <v>283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5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6"/>
    </row>
    <row r="24" spans="1:11">
      <c r="A24" s="101" t="s">
        <v>124</v>
      </c>
      <c r="B24" s="103"/>
      <c r="C24" s="117" t="s">
        <v>66</v>
      </c>
      <c r="D24" s="117" t="s">
        <v>67</v>
      </c>
      <c r="E24" s="100"/>
      <c r="F24" s="100"/>
      <c r="G24" s="100"/>
      <c r="H24" s="100"/>
      <c r="I24" s="100"/>
      <c r="J24" s="100"/>
      <c r="K24" s="147"/>
    </row>
    <row r="25" ht="15" spans="1:11">
      <c r="A25" s="130" t="s">
        <v>284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7"/>
    </row>
    <row r="26" ht="1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285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34" t="s">
        <v>286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11">
      <c r="A29" s="134" t="s">
        <v>287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58"/>
    </row>
    <row r="30" spans="1:11">
      <c r="A30" s="134" t="s">
        <v>288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58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8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8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5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5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9"/>
    </row>
    <row r="37" ht="18.75" customHeight="1" spans="1:11">
      <c r="A37" s="139" t="s">
        <v>289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0"/>
    </row>
    <row r="38" s="87" customFormat="1" ht="18.75" customHeight="1" spans="1:11">
      <c r="A38" s="101" t="s">
        <v>290</v>
      </c>
      <c r="B38" s="103"/>
      <c r="C38" s="103"/>
      <c r="D38" s="100" t="s">
        <v>291</v>
      </c>
      <c r="E38" s="100"/>
      <c r="F38" s="141" t="s">
        <v>292</v>
      </c>
      <c r="G38" s="142"/>
      <c r="H38" s="103" t="s">
        <v>293</v>
      </c>
      <c r="I38" s="103"/>
      <c r="J38" s="103" t="s">
        <v>294</v>
      </c>
      <c r="K38" s="154"/>
    </row>
    <row r="39" ht="18.75" customHeight="1" spans="1:13">
      <c r="A39" s="101" t="s">
        <v>125</v>
      </c>
      <c r="B39" s="103" t="s">
        <v>295</v>
      </c>
      <c r="C39" s="103"/>
      <c r="D39" s="103"/>
      <c r="E39" s="103"/>
      <c r="F39" s="103"/>
      <c r="G39" s="103"/>
      <c r="H39" s="103"/>
      <c r="I39" s="103"/>
      <c r="J39" s="103"/>
      <c r="K39" s="154"/>
      <c r="M39" s="87"/>
    </row>
    <row r="40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4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4"/>
    </row>
    <row r="42" ht="32" customHeight="1" spans="1:11">
      <c r="A42" s="105" t="s">
        <v>137</v>
      </c>
      <c r="B42" s="143" t="s">
        <v>296</v>
      </c>
      <c r="C42" s="143"/>
      <c r="D42" s="107" t="s">
        <v>297</v>
      </c>
      <c r="E42" s="108" t="s">
        <v>298</v>
      </c>
      <c r="F42" s="107" t="s">
        <v>141</v>
      </c>
      <c r="G42" s="144">
        <v>44894</v>
      </c>
      <c r="H42" s="145" t="s">
        <v>142</v>
      </c>
      <c r="I42" s="145"/>
      <c r="J42" s="143" t="s">
        <v>143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I13" sqref="I13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3" width="9.33333333333333" style="54" customWidth="1"/>
    <col min="4" max="4" width="11.4083333333333" style="54" customWidth="1"/>
    <col min="5" max="7" width="9.33333333333333" style="54" customWidth="1"/>
    <col min="8" max="8" width="1.33333333333333" style="54" customWidth="1"/>
    <col min="9" max="9" width="20.75" style="54" customWidth="1"/>
    <col min="10" max="10" width="15.15" style="54" customWidth="1"/>
    <col min="11" max="11" width="16" style="54" customWidth="1"/>
    <col min="12" max="12" width="14.6833333333333" style="54" customWidth="1"/>
    <col min="13" max="13" width="14.625" style="54" customWidth="1"/>
    <col min="14" max="14" width="13.4333333333333" style="54" customWidth="1"/>
    <col min="15" max="16384" width="9" style="54"/>
  </cols>
  <sheetData>
    <row r="1" s="54" customFormat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147</v>
      </c>
      <c r="E2" s="62" t="s">
        <v>148</v>
      </c>
      <c r="F2" s="62"/>
      <c r="G2" s="62"/>
      <c r="H2" s="63"/>
      <c r="I2" s="79" t="s">
        <v>57</v>
      </c>
      <c r="J2" s="80" t="s">
        <v>58</v>
      </c>
      <c r="K2" s="81"/>
      <c r="L2" s="81"/>
      <c r="M2" s="81"/>
      <c r="N2" s="82"/>
    </row>
    <row r="3" s="55" customFormat="1" ht="23" customHeight="1" spans="1:14">
      <c r="A3" s="64" t="s">
        <v>149</v>
      </c>
      <c r="B3" s="65" t="s">
        <v>150</v>
      </c>
      <c r="C3" s="66"/>
      <c r="D3" s="66"/>
      <c r="E3" s="66"/>
      <c r="F3" s="66"/>
      <c r="G3" s="66"/>
      <c r="H3" s="58"/>
      <c r="I3" s="65" t="s">
        <v>151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58"/>
      <c r="I4" s="67" t="s">
        <v>110</v>
      </c>
      <c r="J4" s="68" t="s">
        <v>111</v>
      </c>
      <c r="K4" s="68" t="s">
        <v>112</v>
      </c>
      <c r="L4" s="68" t="s">
        <v>113</v>
      </c>
      <c r="M4" s="68" t="s">
        <v>114</v>
      </c>
      <c r="N4" s="68" t="s">
        <v>115</v>
      </c>
    </row>
    <row r="5" s="55" customFormat="1" ht="23" customHeight="1" spans="1:14">
      <c r="A5" s="64"/>
      <c r="B5" s="69" t="s">
        <v>152</v>
      </c>
      <c r="C5" s="58" t="s">
        <v>153</v>
      </c>
      <c r="D5" s="58" t="s">
        <v>154</v>
      </c>
      <c r="E5" s="58" t="s">
        <v>155</v>
      </c>
      <c r="F5" s="58" t="s">
        <v>156</v>
      </c>
      <c r="G5" s="58" t="s">
        <v>157</v>
      </c>
      <c r="H5" s="58"/>
      <c r="I5" s="83" t="s">
        <v>152</v>
      </c>
      <c r="J5" s="84" t="s">
        <v>153</v>
      </c>
      <c r="K5" s="84" t="s">
        <v>154</v>
      </c>
      <c r="L5" s="84" t="s">
        <v>155</v>
      </c>
      <c r="M5" s="84" t="s">
        <v>156</v>
      </c>
      <c r="N5" s="84" t="s">
        <v>157</v>
      </c>
    </row>
    <row r="6" s="55" customFormat="1" ht="21" customHeight="1" spans="1:14">
      <c r="A6" s="70" t="s">
        <v>158</v>
      </c>
      <c r="B6" s="58">
        <f>C6-1</f>
        <v>71</v>
      </c>
      <c r="C6" s="58">
        <f>D6-2</f>
        <v>72</v>
      </c>
      <c r="D6" s="58">
        <v>74</v>
      </c>
      <c r="E6" s="58">
        <f>D6+2</f>
        <v>76</v>
      </c>
      <c r="F6" s="58">
        <f>E6+2</f>
        <v>78</v>
      </c>
      <c r="G6" s="58">
        <f>F6+1</f>
        <v>79</v>
      </c>
      <c r="H6" s="58"/>
      <c r="I6" s="84" t="s">
        <v>299</v>
      </c>
      <c r="J6" s="84" t="s">
        <v>160</v>
      </c>
      <c r="K6" s="84" t="s">
        <v>161</v>
      </c>
      <c r="L6" s="84" t="s">
        <v>160</v>
      </c>
      <c r="M6" s="84" t="s">
        <v>233</v>
      </c>
      <c r="N6" s="84" t="s">
        <v>162</v>
      </c>
    </row>
    <row r="7" s="55" customFormat="1" ht="21" customHeight="1" spans="1:14">
      <c r="A7" s="70" t="s">
        <v>163</v>
      </c>
      <c r="B7" s="58">
        <f>C7-1</f>
        <v>70</v>
      </c>
      <c r="C7" s="58">
        <f>D7-2</f>
        <v>71</v>
      </c>
      <c r="D7" s="58">
        <v>73</v>
      </c>
      <c r="E7" s="58">
        <f>D7+2</f>
        <v>75</v>
      </c>
      <c r="F7" s="58">
        <f>E7+2</f>
        <v>77</v>
      </c>
      <c r="G7" s="58">
        <f>F7+1</f>
        <v>78</v>
      </c>
      <c r="H7" s="58"/>
      <c r="I7" s="84" t="s">
        <v>300</v>
      </c>
      <c r="J7" s="84" t="s">
        <v>160</v>
      </c>
      <c r="K7" s="84" t="s">
        <v>164</v>
      </c>
      <c r="L7" s="84" t="s">
        <v>161</v>
      </c>
      <c r="M7" s="84" t="s">
        <v>165</v>
      </c>
      <c r="N7" s="84" t="s">
        <v>166</v>
      </c>
    </row>
    <row r="8" s="55" customFormat="1" ht="21" customHeight="1" spans="1:14">
      <c r="A8" s="70" t="s">
        <v>167</v>
      </c>
      <c r="B8" s="58">
        <f t="shared" ref="B8:B10" si="0">C8-4</f>
        <v>110</v>
      </c>
      <c r="C8" s="58">
        <f t="shared" ref="C8:C10" si="1">D8-4</f>
        <v>114</v>
      </c>
      <c r="D8" s="58">
        <v>118</v>
      </c>
      <c r="E8" s="58">
        <f t="shared" ref="E8:E10" si="2">D8+4</f>
        <v>122</v>
      </c>
      <c r="F8" s="58">
        <f>E8+4</f>
        <v>126</v>
      </c>
      <c r="G8" s="58">
        <f t="shared" ref="G8:G10" si="3">F8+6</f>
        <v>132</v>
      </c>
      <c r="H8" s="58"/>
      <c r="I8" s="84" t="s">
        <v>166</v>
      </c>
      <c r="J8" s="84" t="s">
        <v>301</v>
      </c>
      <c r="K8" s="84" t="s">
        <v>238</v>
      </c>
      <c r="L8" s="84" t="s">
        <v>302</v>
      </c>
      <c r="M8" s="84" t="s">
        <v>303</v>
      </c>
      <c r="N8" s="84" t="s">
        <v>304</v>
      </c>
    </row>
    <row r="9" s="55" customFormat="1" ht="21" customHeight="1" spans="1:14">
      <c r="A9" s="70" t="s">
        <v>168</v>
      </c>
      <c r="B9" s="58">
        <f t="shared" si="0"/>
        <v>106</v>
      </c>
      <c r="C9" s="58">
        <f t="shared" si="1"/>
        <v>110</v>
      </c>
      <c r="D9" s="58">
        <v>114</v>
      </c>
      <c r="E9" s="58">
        <f t="shared" si="2"/>
        <v>118</v>
      </c>
      <c r="F9" s="58">
        <f>E9+5</f>
        <v>123</v>
      </c>
      <c r="G9" s="58">
        <f t="shared" si="3"/>
        <v>129</v>
      </c>
      <c r="H9" s="58"/>
      <c r="I9" s="84" t="s">
        <v>299</v>
      </c>
      <c r="J9" s="84" t="s">
        <v>222</v>
      </c>
      <c r="K9" s="84" t="s">
        <v>305</v>
      </c>
      <c r="L9" s="84" t="s">
        <v>302</v>
      </c>
      <c r="M9" s="84" t="s">
        <v>303</v>
      </c>
      <c r="N9" s="84" t="s">
        <v>304</v>
      </c>
    </row>
    <row r="10" s="55" customFormat="1" ht="21" customHeight="1" spans="1:14">
      <c r="A10" s="70" t="s">
        <v>170</v>
      </c>
      <c r="B10" s="58">
        <f t="shared" si="0"/>
        <v>106</v>
      </c>
      <c r="C10" s="58">
        <f t="shared" si="1"/>
        <v>110</v>
      </c>
      <c r="D10" s="58">
        <v>114</v>
      </c>
      <c r="E10" s="58">
        <f t="shared" si="2"/>
        <v>118</v>
      </c>
      <c r="F10" s="58">
        <f>E10+5</f>
        <v>123</v>
      </c>
      <c r="G10" s="58">
        <f t="shared" si="3"/>
        <v>129</v>
      </c>
      <c r="H10" s="58"/>
      <c r="I10" s="84" t="s">
        <v>299</v>
      </c>
      <c r="J10" s="84" t="s">
        <v>306</v>
      </c>
      <c r="K10" s="84" t="s">
        <v>305</v>
      </c>
      <c r="L10" s="84" t="s">
        <v>217</v>
      </c>
      <c r="M10" s="84" t="s">
        <v>303</v>
      </c>
      <c r="N10" s="84" t="s">
        <v>304</v>
      </c>
    </row>
    <row r="11" s="55" customFormat="1" ht="21" customHeight="1" spans="1:14">
      <c r="A11" s="70" t="s">
        <v>171</v>
      </c>
      <c r="B11" s="58">
        <f>C11-1.2</f>
        <v>47.6</v>
      </c>
      <c r="C11" s="58">
        <f>D11-1.2</f>
        <v>48.8</v>
      </c>
      <c r="D11" s="58">
        <v>50</v>
      </c>
      <c r="E11" s="58">
        <f>D11+1.2</f>
        <v>51.2</v>
      </c>
      <c r="F11" s="58">
        <f>E11+1.2</f>
        <v>52.4</v>
      </c>
      <c r="G11" s="58">
        <f>F11+1.4</f>
        <v>53.8</v>
      </c>
      <c r="H11" s="58"/>
      <c r="I11" s="84" t="s">
        <v>172</v>
      </c>
      <c r="J11" s="84" t="s">
        <v>173</v>
      </c>
      <c r="K11" s="84" t="s">
        <v>174</v>
      </c>
      <c r="L11" s="84" t="s">
        <v>175</v>
      </c>
      <c r="M11" s="84" t="s">
        <v>173</v>
      </c>
      <c r="N11" s="84" t="s">
        <v>176</v>
      </c>
    </row>
    <row r="12" s="55" customFormat="1" ht="21" customHeight="1" spans="1:14">
      <c r="A12" s="70" t="s">
        <v>177</v>
      </c>
      <c r="B12" s="58">
        <f>C12</f>
        <v>12</v>
      </c>
      <c r="C12" s="58">
        <f>D12</f>
        <v>12</v>
      </c>
      <c r="D12" s="58">
        <v>12</v>
      </c>
      <c r="E12" s="58">
        <f t="shared" ref="E12:G12" si="4">D12</f>
        <v>12</v>
      </c>
      <c r="F12" s="58">
        <f t="shared" si="4"/>
        <v>12</v>
      </c>
      <c r="G12" s="58">
        <f t="shared" si="4"/>
        <v>12</v>
      </c>
      <c r="H12" s="58"/>
      <c r="I12" s="84" t="s">
        <v>178</v>
      </c>
      <c r="J12" s="84" t="s">
        <v>179</v>
      </c>
      <c r="K12" s="84" t="s">
        <v>160</v>
      </c>
      <c r="L12" s="84" t="s">
        <v>169</v>
      </c>
      <c r="M12" s="84" t="s">
        <v>160</v>
      </c>
      <c r="N12" s="84" t="s">
        <v>180</v>
      </c>
    </row>
    <row r="13" s="55" customFormat="1" ht="21" customHeight="1" spans="1:14">
      <c r="A13" s="70" t="s">
        <v>181</v>
      </c>
      <c r="B13" s="58">
        <f>C13-1</f>
        <v>56</v>
      </c>
      <c r="C13" s="58">
        <f>D13-1</f>
        <v>57</v>
      </c>
      <c r="D13" s="58">
        <v>58</v>
      </c>
      <c r="E13" s="58">
        <f>D13+1</f>
        <v>59</v>
      </c>
      <c r="F13" s="58">
        <f>E13+1</f>
        <v>60</v>
      </c>
      <c r="G13" s="58">
        <f>F13+1.5</f>
        <v>61.5</v>
      </c>
      <c r="H13" s="58"/>
      <c r="I13" s="84" t="s">
        <v>182</v>
      </c>
      <c r="J13" s="84" t="s">
        <v>183</v>
      </c>
      <c r="K13" s="84" t="s">
        <v>307</v>
      </c>
      <c r="L13" s="84" t="s">
        <v>307</v>
      </c>
      <c r="M13" s="84" t="s">
        <v>303</v>
      </c>
      <c r="N13" s="84" t="s">
        <v>183</v>
      </c>
    </row>
    <row r="14" s="55" customFormat="1" ht="21" customHeight="1" spans="1:14">
      <c r="A14" s="70" t="s">
        <v>184</v>
      </c>
      <c r="B14" s="58">
        <f>C14-0.6</f>
        <v>62.7</v>
      </c>
      <c r="C14" s="58">
        <f>D14-1.2</f>
        <v>63.3</v>
      </c>
      <c r="D14" s="58">
        <v>64.5</v>
      </c>
      <c r="E14" s="58">
        <f>D14+1.2</f>
        <v>65.7</v>
      </c>
      <c r="F14" s="58">
        <f>E14+1.2</f>
        <v>66.9</v>
      </c>
      <c r="G14" s="58">
        <f>F14+0.6</f>
        <v>67.5</v>
      </c>
      <c r="H14" s="58"/>
      <c r="I14" s="84" t="s">
        <v>161</v>
      </c>
      <c r="J14" s="84" t="s">
        <v>160</v>
      </c>
      <c r="K14" s="84" t="s">
        <v>308</v>
      </c>
      <c r="L14" s="84" t="s">
        <v>308</v>
      </c>
      <c r="M14" s="84" t="s">
        <v>303</v>
      </c>
      <c r="N14" s="84" t="s">
        <v>183</v>
      </c>
    </row>
    <row r="15" s="55" customFormat="1" ht="21" customHeight="1" spans="1:14">
      <c r="A15" s="70" t="s">
        <v>185</v>
      </c>
      <c r="B15" s="58">
        <f>C15-0.8</f>
        <v>20.9</v>
      </c>
      <c r="C15" s="58">
        <f>D15-0.8</f>
        <v>21.7</v>
      </c>
      <c r="D15" s="58">
        <v>22.5</v>
      </c>
      <c r="E15" s="58">
        <f>D15+0.8</f>
        <v>23.3</v>
      </c>
      <c r="F15" s="58">
        <f>E15+0.8</f>
        <v>24.1</v>
      </c>
      <c r="G15" s="58">
        <f>F15+1.3</f>
        <v>25.4</v>
      </c>
      <c r="H15" s="58"/>
      <c r="I15" s="84" t="s">
        <v>309</v>
      </c>
      <c r="J15" s="84" t="s">
        <v>160</v>
      </c>
      <c r="K15" s="84" t="s">
        <v>160</v>
      </c>
      <c r="L15" s="84" t="s">
        <v>160</v>
      </c>
      <c r="M15" s="84" t="s">
        <v>160</v>
      </c>
      <c r="N15" s="84" t="s">
        <v>160</v>
      </c>
    </row>
    <row r="16" s="55" customFormat="1" ht="21" customHeight="1" spans="1:14">
      <c r="A16" s="70" t="s">
        <v>186</v>
      </c>
      <c r="B16" s="58">
        <f>C16-0.7</f>
        <v>16.6</v>
      </c>
      <c r="C16" s="58">
        <f>D16-0.7</f>
        <v>17.3</v>
      </c>
      <c r="D16" s="58">
        <v>18</v>
      </c>
      <c r="E16" s="58">
        <f>D16+0.7</f>
        <v>18.7</v>
      </c>
      <c r="F16" s="58">
        <f>E16+0.7</f>
        <v>19.4</v>
      </c>
      <c r="G16" s="58">
        <f>F16+1</f>
        <v>20.4</v>
      </c>
      <c r="H16" s="58"/>
      <c r="I16" s="84" t="s">
        <v>307</v>
      </c>
      <c r="J16" s="84" t="s">
        <v>160</v>
      </c>
      <c r="K16" s="84" t="s">
        <v>160</v>
      </c>
      <c r="L16" s="84" t="s">
        <v>160</v>
      </c>
      <c r="M16" s="84" t="s">
        <v>160</v>
      </c>
      <c r="N16" s="84" t="s">
        <v>160</v>
      </c>
    </row>
    <row r="17" s="55" customFormat="1" ht="21" customHeight="1" spans="1:14">
      <c r="A17" s="70" t="s">
        <v>187</v>
      </c>
      <c r="B17" s="58">
        <f t="shared" ref="B17:B19" si="5">C17-0.5</f>
        <v>13</v>
      </c>
      <c r="C17" s="58">
        <f t="shared" ref="C17:C19" si="6">D17-0.5</f>
        <v>13.5</v>
      </c>
      <c r="D17" s="58">
        <v>14</v>
      </c>
      <c r="E17" s="58">
        <f>D17+0.5</f>
        <v>14.5</v>
      </c>
      <c r="F17" s="58">
        <f>E17+0.5</f>
        <v>15</v>
      </c>
      <c r="G17" s="58">
        <f>F17+0.7</f>
        <v>15.7</v>
      </c>
      <c r="H17" s="58"/>
      <c r="I17" s="84" t="s">
        <v>161</v>
      </c>
      <c r="J17" s="84" t="s">
        <v>160</v>
      </c>
      <c r="K17" s="84" t="s">
        <v>183</v>
      </c>
      <c r="L17" s="84" t="s">
        <v>310</v>
      </c>
      <c r="M17" s="84" t="s">
        <v>308</v>
      </c>
      <c r="N17" s="84" t="s">
        <v>160</v>
      </c>
    </row>
    <row r="18" s="55" customFormat="1" ht="21" customHeight="1" spans="1:14">
      <c r="A18" s="70" t="s">
        <v>188</v>
      </c>
      <c r="B18" s="58">
        <f t="shared" si="5"/>
        <v>35</v>
      </c>
      <c r="C18" s="58">
        <f t="shared" si="6"/>
        <v>35.5</v>
      </c>
      <c r="D18" s="58">
        <v>36</v>
      </c>
      <c r="E18" s="58">
        <f t="shared" ref="E18:G18" si="7">D18+0.5</f>
        <v>36.5</v>
      </c>
      <c r="F18" s="58">
        <f t="shared" si="7"/>
        <v>37</v>
      </c>
      <c r="G18" s="58">
        <f t="shared" si="7"/>
        <v>37.5</v>
      </c>
      <c r="H18" s="58"/>
      <c r="I18" s="84" t="s">
        <v>311</v>
      </c>
      <c r="J18" s="84" t="s">
        <v>183</v>
      </c>
      <c r="K18" s="84" t="s">
        <v>183</v>
      </c>
      <c r="L18" s="84" t="s">
        <v>190</v>
      </c>
      <c r="M18" s="84">
        <f>0.2/0.2</f>
        <v>1</v>
      </c>
      <c r="N18" s="84" t="s">
        <v>159</v>
      </c>
    </row>
    <row r="19" s="55" customFormat="1" ht="21" customHeight="1" spans="1:14">
      <c r="A19" s="70" t="s">
        <v>191</v>
      </c>
      <c r="B19" s="58">
        <f t="shared" si="5"/>
        <v>24.5</v>
      </c>
      <c r="C19" s="58">
        <f t="shared" si="6"/>
        <v>25</v>
      </c>
      <c r="D19" s="58">
        <v>25.5</v>
      </c>
      <c r="E19" s="58">
        <f>D19+0.5</f>
        <v>26</v>
      </c>
      <c r="F19" s="58">
        <f>E19+0.5</f>
        <v>26.5</v>
      </c>
      <c r="G19" s="58">
        <f>F19+0.75</f>
        <v>27.25</v>
      </c>
      <c r="H19" s="58"/>
      <c r="I19" s="84" t="s">
        <v>161</v>
      </c>
      <c r="J19" s="84" t="s">
        <v>160</v>
      </c>
      <c r="K19" s="84" t="s">
        <v>183</v>
      </c>
      <c r="L19" s="84" t="s">
        <v>182</v>
      </c>
      <c r="M19" s="84">
        <f>0.2/0.2</f>
        <v>1</v>
      </c>
      <c r="N19" s="84" t="s">
        <v>183</v>
      </c>
    </row>
    <row r="20" s="55" customFormat="1" ht="21" customHeight="1" spans="1:14">
      <c r="A20" s="70" t="s">
        <v>192</v>
      </c>
      <c r="B20" s="58">
        <f>C20</f>
        <v>18</v>
      </c>
      <c r="C20" s="58">
        <f>D20-1</f>
        <v>18</v>
      </c>
      <c r="D20" s="58">
        <v>19</v>
      </c>
      <c r="E20" s="58">
        <f>D20</f>
        <v>19</v>
      </c>
      <c r="F20" s="58">
        <f>E20+1.5</f>
        <v>20.5</v>
      </c>
      <c r="G20" s="58">
        <f>F20</f>
        <v>20.5</v>
      </c>
      <c r="H20" s="58"/>
      <c r="I20" s="84" t="s">
        <v>160</v>
      </c>
      <c r="J20" s="84" t="s">
        <v>160</v>
      </c>
      <c r="K20" s="84" t="s">
        <v>160</v>
      </c>
      <c r="L20" s="84" t="s">
        <v>160</v>
      </c>
      <c r="M20" s="84" t="s">
        <v>160</v>
      </c>
      <c r="N20" s="84" t="s">
        <v>160</v>
      </c>
    </row>
    <row r="21" s="55" customFormat="1" ht="21" customHeight="1" spans="1:14">
      <c r="A21" s="70" t="s">
        <v>193</v>
      </c>
      <c r="B21" s="58">
        <v>19</v>
      </c>
      <c r="C21" s="58">
        <v>19</v>
      </c>
      <c r="D21" s="58">
        <v>20</v>
      </c>
      <c r="E21" s="58">
        <v>20</v>
      </c>
      <c r="F21" s="58">
        <v>21</v>
      </c>
      <c r="G21" s="58">
        <v>21</v>
      </c>
      <c r="H21" s="58"/>
      <c r="I21" s="84" t="s">
        <v>160</v>
      </c>
      <c r="J21" s="84" t="s">
        <v>160</v>
      </c>
      <c r="K21" s="84" t="s">
        <v>160</v>
      </c>
      <c r="L21" s="84" t="s">
        <v>160</v>
      </c>
      <c r="M21" s="84" t="s">
        <v>160</v>
      </c>
      <c r="N21" s="84" t="s">
        <v>160</v>
      </c>
    </row>
    <row r="22" s="54" customFormat="1" ht="29" customHeight="1" spans="1:14">
      <c r="A22" s="71"/>
      <c r="B22" s="72"/>
      <c r="C22" s="73"/>
      <c r="D22" s="73"/>
      <c r="E22" s="74"/>
      <c r="F22" s="74"/>
      <c r="G22" s="75"/>
      <c r="H22" s="76"/>
      <c r="I22" s="72"/>
      <c r="J22" s="73"/>
      <c r="K22" s="73"/>
      <c r="L22" s="74"/>
      <c r="M22" s="74"/>
      <c r="N22" s="75"/>
    </row>
    <row r="23" s="54" customFormat="1" ht="15" spans="1:14">
      <c r="A23" s="77" t="s">
        <v>125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="54" customFormat="1" ht="14.25" spans="1:14">
      <c r="A24" s="54" t="s">
        <v>312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="54" customFormat="1" ht="14.25" spans="1:14">
      <c r="A25" s="78"/>
      <c r="B25" s="78"/>
      <c r="C25" s="78"/>
      <c r="D25" s="78"/>
      <c r="E25" s="78"/>
      <c r="F25" s="78"/>
      <c r="G25" s="78"/>
      <c r="H25" s="78"/>
      <c r="I25" s="77" t="s">
        <v>313</v>
      </c>
      <c r="J25" s="85"/>
      <c r="K25" s="77" t="s">
        <v>314</v>
      </c>
      <c r="L25" s="77"/>
      <c r="M25" s="77" t="s">
        <v>197</v>
      </c>
      <c r="N25" s="5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E46" sqref="E46"/>
    </sheetView>
  </sheetViews>
  <sheetFormatPr defaultColWidth="10.1666666666667" defaultRowHeight="14.2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25" spans="1:11">
      <c r="A1" s="89" t="s">
        <v>243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53</v>
      </c>
      <c r="B2" s="91" t="s">
        <v>54</v>
      </c>
      <c r="C2" s="91"/>
      <c r="D2" s="92" t="s">
        <v>62</v>
      </c>
      <c r="E2" s="93" t="s">
        <v>63</v>
      </c>
      <c r="F2" s="94" t="s">
        <v>244</v>
      </c>
      <c r="G2" s="95" t="s">
        <v>69</v>
      </c>
      <c r="H2" s="95"/>
      <c r="I2" s="124" t="s">
        <v>57</v>
      </c>
      <c r="J2" s="95" t="s">
        <v>58</v>
      </c>
      <c r="K2" s="146"/>
    </row>
    <row r="3" spans="1:11">
      <c r="A3" s="96" t="s">
        <v>75</v>
      </c>
      <c r="B3" s="97">
        <v>4544</v>
      </c>
      <c r="C3" s="97"/>
      <c r="D3" s="98" t="s">
        <v>245</v>
      </c>
      <c r="E3" s="99">
        <v>44895</v>
      </c>
      <c r="F3" s="99"/>
      <c r="G3" s="99"/>
      <c r="H3" s="100" t="s">
        <v>246</v>
      </c>
      <c r="I3" s="100"/>
      <c r="J3" s="100"/>
      <c r="K3" s="147"/>
    </row>
    <row r="4" spans="1:11">
      <c r="A4" s="101" t="s">
        <v>72</v>
      </c>
      <c r="B4" s="102">
        <v>3</v>
      </c>
      <c r="C4" s="102">
        <v>6</v>
      </c>
      <c r="D4" s="103" t="s">
        <v>247</v>
      </c>
      <c r="E4" s="104" t="s">
        <v>248</v>
      </c>
      <c r="F4" s="104"/>
      <c r="G4" s="104"/>
      <c r="H4" s="103" t="s">
        <v>249</v>
      </c>
      <c r="I4" s="103"/>
      <c r="J4" s="117" t="s">
        <v>66</v>
      </c>
      <c r="K4" s="148" t="s">
        <v>67</v>
      </c>
    </row>
    <row r="5" spans="1:11">
      <c r="A5" s="101" t="s">
        <v>250</v>
      </c>
      <c r="B5" s="97">
        <v>1</v>
      </c>
      <c r="C5" s="97"/>
      <c r="D5" s="98" t="s">
        <v>251</v>
      </c>
      <c r="E5" s="98" t="s">
        <v>252</v>
      </c>
      <c r="F5" s="98" t="s">
        <v>253</v>
      </c>
      <c r="G5" s="98" t="s">
        <v>254</v>
      </c>
      <c r="H5" s="103" t="s">
        <v>255</v>
      </c>
      <c r="I5" s="103"/>
      <c r="J5" s="117" t="s">
        <v>66</v>
      </c>
      <c r="K5" s="148" t="s">
        <v>67</v>
      </c>
    </row>
    <row r="6" ht="15" spans="1:11">
      <c r="A6" s="105" t="s">
        <v>256</v>
      </c>
      <c r="B6" s="106">
        <v>120</v>
      </c>
      <c r="C6" s="106"/>
      <c r="D6" s="107" t="s">
        <v>257</v>
      </c>
      <c r="E6" s="108"/>
      <c r="F6" s="109">
        <v>1870</v>
      </c>
      <c r="G6" s="107"/>
      <c r="H6" s="110" t="s">
        <v>258</v>
      </c>
      <c r="I6" s="110"/>
      <c r="J6" s="109" t="s">
        <v>66</v>
      </c>
      <c r="K6" s="149" t="s">
        <v>67</v>
      </c>
    </row>
    <row r="7" ht="1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259</v>
      </c>
      <c r="B8" s="94" t="s">
        <v>260</v>
      </c>
      <c r="C8" s="94" t="s">
        <v>261</v>
      </c>
      <c r="D8" s="94" t="s">
        <v>262</v>
      </c>
      <c r="E8" s="94" t="s">
        <v>263</v>
      </c>
      <c r="F8" s="94" t="s">
        <v>264</v>
      </c>
      <c r="G8" s="115" t="s">
        <v>315</v>
      </c>
      <c r="H8" s="116"/>
      <c r="I8" s="116"/>
      <c r="J8" s="116"/>
      <c r="K8" s="150"/>
    </row>
    <row r="9" spans="1:11">
      <c r="A9" s="101" t="s">
        <v>266</v>
      </c>
      <c r="B9" s="103"/>
      <c r="C9" s="117" t="s">
        <v>66</v>
      </c>
      <c r="D9" s="117" t="s">
        <v>67</v>
      </c>
      <c r="E9" s="98" t="s">
        <v>267</v>
      </c>
      <c r="F9" s="118" t="s">
        <v>268</v>
      </c>
      <c r="G9" s="119"/>
      <c r="H9" s="120"/>
      <c r="I9" s="120"/>
      <c r="J9" s="120"/>
      <c r="K9" s="151"/>
    </row>
    <row r="10" spans="1:11">
      <c r="A10" s="101" t="s">
        <v>269</v>
      </c>
      <c r="B10" s="103"/>
      <c r="C10" s="117" t="s">
        <v>66</v>
      </c>
      <c r="D10" s="117" t="s">
        <v>67</v>
      </c>
      <c r="E10" s="98" t="s">
        <v>270</v>
      </c>
      <c r="F10" s="118" t="s">
        <v>271</v>
      </c>
      <c r="G10" s="119" t="s">
        <v>272</v>
      </c>
      <c r="H10" s="120"/>
      <c r="I10" s="120"/>
      <c r="J10" s="120"/>
      <c r="K10" s="151"/>
    </row>
    <row r="11" spans="1:11">
      <c r="A11" s="121" t="s">
        <v>205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89</v>
      </c>
      <c r="B12" s="117" t="s">
        <v>85</v>
      </c>
      <c r="C12" s="117" t="s">
        <v>86</v>
      </c>
      <c r="D12" s="118"/>
      <c r="E12" s="98" t="s">
        <v>87</v>
      </c>
      <c r="F12" s="117" t="s">
        <v>85</v>
      </c>
      <c r="G12" s="117" t="s">
        <v>86</v>
      </c>
      <c r="H12" s="117"/>
      <c r="I12" s="98" t="s">
        <v>273</v>
      </c>
      <c r="J12" s="117" t="s">
        <v>85</v>
      </c>
      <c r="K12" s="148" t="s">
        <v>86</v>
      </c>
    </row>
    <row r="13" spans="1:11">
      <c r="A13" s="96" t="s">
        <v>92</v>
      </c>
      <c r="B13" s="117" t="s">
        <v>85</v>
      </c>
      <c r="C13" s="117" t="s">
        <v>86</v>
      </c>
      <c r="D13" s="118"/>
      <c r="E13" s="98" t="s">
        <v>97</v>
      </c>
      <c r="F13" s="117" t="s">
        <v>85</v>
      </c>
      <c r="G13" s="117" t="s">
        <v>86</v>
      </c>
      <c r="H13" s="117"/>
      <c r="I13" s="98" t="s">
        <v>274</v>
      </c>
      <c r="J13" s="117" t="s">
        <v>85</v>
      </c>
      <c r="K13" s="148" t="s">
        <v>86</v>
      </c>
    </row>
    <row r="14" ht="15" spans="1:11">
      <c r="A14" s="105" t="s">
        <v>275</v>
      </c>
      <c r="B14" s="109" t="s">
        <v>85</v>
      </c>
      <c r="C14" s="109" t="s">
        <v>86</v>
      </c>
      <c r="D14" s="108"/>
      <c r="E14" s="107" t="s">
        <v>276</v>
      </c>
      <c r="F14" s="109" t="s">
        <v>85</v>
      </c>
      <c r="G14" s="109" t="s">
        <v>86</v>
      </c>
      <c r="H14" s="109"/>
      <c r="I14" s="107" t="s">
        <v>277</v>
      </c>
      <c r="J14" s="109" t="s">
        <v>85</v>
      </c>
      <c r="K14" s="149" t="s">
        <v>86</v>
      </c>
    </row>
    <row r="15" ht="1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6" customFormat="1" spans="1:11">
      <c r="A16" s="90" t="s">
        <v>278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3"/>
    </row>
    <row r="17" spans="1:11">
      <c r="A17" s="101" t="s">
        <v>279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4"/>
    </row>
    <row r="18" spans="1:11">
      <c r="A18" s="101" t="s">
        <v>316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4"/>
    </row>
    <row r="19" spans="1:11">
      <c r="A19" s="125" t="s">
        <v>317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6" t="s">
        <v>318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5"/>
    </row>
    <row r="21" spans="1:11">
      <c r="A21" s="126" t="s">
        <v>319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5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6"/>
    </row>
    <row r="24" spans="1:11">
      <c r="A24" s="101" t="s">
        <v>124</v>
      </c>
      <c r="B24" s="103"/>
      <c r="C24" s="117" t="s">
        <v>66</v>
      </c>
      <c r="D24" s="117" t="s">
        <v>67</v>
      </c>
      <c r="E24" s="100"/>
      <c r="F24" s="100"/>
      <c r="G24" s="100"/>
      <c r="H24" s="100"/>
      <c r="I24" s="100"/>
      <c r="J24" s="100"/>
      <c r="K24" s="147"/>
    </row>
    <row r="25" ht="15" spans="1:11">
      <c r="A25" s="130" t="s">
        <v>284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7"/>
    </row>
    <row r="26" ht="1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285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34" t="s">
        <v>320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11">
      <c r="A29" s="134" t="s">
        <v>321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58"/>
    </row>
    <row r="30" spans="1:11">
      <c r="A30" s="134" t="s">
        <v>322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58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8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8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5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5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9"/>
    </row>
    <row r="37" ht="18.75" customHeight="1" spans="1:11">
      <c r="A37" s="139" t="s">
        <v>289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0"/>
    </row>
    <row r="38" s="87" customFormat="1" ht="18.75" customHeight="1" spans="1:11">
      <c r="A38" s="101" t="s">
        <v>290</v>
      </c>
      <c r="B38" s="103"/>
      <c r="C38" s="103"/>
      <c r="D38" s="100" t="s">
        <v>291</v>
      </c>
      <c r="E38" s="100"/>
      <c r="F38" s="141" t="s">
        <v>292</v>
      </c>
      <c r="G38" s="142"/>
      <c r="H38" s="103" t="s">
        <v>293</v>
      </c>
      <c r="I38" s="103"/>
      <c r="J38" s="103" t="s">
        <v>294</v>
      </c>
      <c r="K38" s="154"/>
    </row>
    <row r="39" ht="18.75" customHeight="1" spans="1:13">
      <c r="A39" s="101" t="s">
        <v>125</v>
      </c>
      <c r="B39" s="103" t="s">
        <v>295</v>
      </c>
      <c r="C39" s="103"/>
      <c r="D39" s="103"/>
      <c r="E39" s="103"/>
      <c r="F39" s="103"/>
      <c r="G39" s="103"/>
      <c r="H39" s="103"/>
      <c r="I39" s="103"/>
      <c r="J39" s="103"/>
      <c r="K39" s="154"/>
      <c r="M39" s="87"/>
    </row>
    <row r="40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4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4"/>
    </row>
    <row r="42" ht="32" customHeight="1" spans="1:11">
      <c r="A42" s="105" t="s">
        <v>137</v>
      </c>
      <c r="B42" s="143" t="s">
        <v>296</v>
      </c>
      <c r="C42" s="143"/>
      <c r="D42" s="107" t="s">
        <v>297</v>
      </c>
      <c r="E42" s="108" t="s">
        <v>298</v>
      </c>
      <c r="F42" s="107" t="s">
        <v>141</v>
      </c>
      <c r="G42" s="144">
        <v>44897</v>
      </c>
      <c r="H42" s="145" t="s">
        <v>142</v>
      </c>
      <c r="I42" s="145"/>
      <c r="J42" s="143" t="s">
        <v>143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付汝亮</cp:lastModifiedBy>
  <dcterms:created xsi:type="dcterms:W3CDTF">2020-03-11T01:34:00Z</dcterms:created>
  <dcterms:modified xsi:type="dcterms:W3CDTF">2022-12-02T07:21:41Z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