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4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<sst xmlns="http://schemas.openxmlformats.org/spreadsheetml/2006/main" count="892" uniqueCount="350">
  <si>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</si>
  <si>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</si>
  <si>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</si>
  <si>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</si>
  <si>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</si>
  <si>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</si>
  <si>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</si>
  <si>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</si>
  <si>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</si>
  <si>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</si>
  <si>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</si>
  <si>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</si>
  <si>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</si>
  <si>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</si>
  <si>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</si>
  <si>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</si>
  <si>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</si>
  <si>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</si>
  <si>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</si>
  <si>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</si>
  <si>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</si>
  <si>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</si>
  <si>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</si>
  <si>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</si>
  <si>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</si>
  <si>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</si>
  <si>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</si>
  <si>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</si>
  <si>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</si>
  <si>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</si>
  <si>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</si>
  <si>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</si>
  <si>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</si>
  <si>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</si>
  <si>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</si>
  <si>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</si>
  <si>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</si>
  <si>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</si>
  <si>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</si>
  <si>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</si>
  <si>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</si>
  <si>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</si>
  <si>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</si>
  <si>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</si>
  <si>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</si>
  <si>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</si>
  <si>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</si>
  <si>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</si>
  <si>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</si>
  <si>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</si>
  <si>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</si>
  <si>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</si>
  <si>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</si>
  <si>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</si>
  <si>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</si>
  <si>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</si>
  <si>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</si>
  <si>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</si>
  <si>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</si>
  <si>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</si>
  <si>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TAEECK92922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</si>
  <si>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</si>
  <si>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</si>
  <si>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</si>
  <si>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</si>
  <si>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</si>
  <si>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</si>
  <si>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</si>
  <si>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</si>
  <si>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</si>
  <si>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</si>
  <si>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</si>
  <si>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</si>
  <si>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</si>
  <si>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</si>
  <si>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</si>
  <si>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</si>
  <si>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</si>
  <si>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</si>
  <si>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</si>
  <si>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</si>
  <si>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</si>
  <si>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</si>
  <si>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</si>
  <si>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</si>
  <si>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</si>
  <si>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</si>
  <si>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</si>
  <si>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</si>
  <si>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</si>
  <si>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</si>
  <si>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</si>
  <si>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</si>
  <si>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</si>
  <si>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</si>
  <si>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</si>
  <si>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</si>
  <si>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</si>
  <si>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</si>
  <si>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</si>
  <si>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</si>
  <si>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</si>
  <si>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</si>
  <si>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</si>
  <si>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</si>
  <si>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</si>
  <si>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</si>
  <si>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</si>
  <si>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</si>
  <si>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</si>
  <si>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</si>
  <si>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</si>
  <si>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</si>
  <si>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</si>
  <si>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</si>
  <si>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</si>
  <si>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</si>
  <si>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</si>
  <si>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冷灰紫XXL/3件。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</si>
  <si>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</si>
  <si>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</si>
  <si>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</si>
  <si>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</si>
  <si>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</si>
  <si>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</si>
  <si>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</si>
  <si>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</si>
  <si>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</si>
  <si>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</si>
  <si>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</si>
  <si>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</si>
  <si>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</si>
  <si>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</si>
  <si>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</si>
  <si>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</si>
  <si>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</si>
  <si>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</si>
  <si>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</si>
  <si>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</si>
  <si>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</si>
  <si>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</si>
  <si>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</si>
  <si>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</si>
  <si>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</si>
  <si>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</si>
  <si>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冷灰紫洗前XXL</t>
  </si>
  <si>
    <t>冷灰紫洗后XXL</t>
  </si>
  <si>
    <t>后中长</t>
  </si>
  <si>
    <t>155/84B</t>
  </si>
  <si>
    <t>160/88B</t>
  </si>
  <si>
    <t>165/92B</t>
  </si>
  <si>
    <t>170/96B</t>
  </si>
  <si>
    <t>175/100B</t>
  </si>
  <si>
    <t>190/108B</t>
  </si>
  <si>
    <t>前中长</t>
  </si>
  <si>
    <t>-0.8</t>
  </si>
  <si>
    <t>-1</t>
  </si>
  <si>
    <t>前中拉链长</t>
  </si>
  <si>
    <t>√</t>
  </si>
  <si>
    <t>胸围</t>
  </si>
  <si>
    <t>+0.5</t>
  </si>
  <si>
    <t>腰围</t>
  </si>
  <si>
    <t>摆围</t>
  </si>
  <si>
    <t>1</t>
  </si>
  <si>
    <t>肩宽</t>
  </si>
  <si>
    <t>下领围</t>
  </si>
  <si>
    <t>肩点袖长</t>
  </si>
  <si>
    <t>-0.5</t>
  </si>
  <si>
    <t>袖肥/2（参考值）</t>
  </si>
  <si>
    <t>袖肘围/2</t>
  </si>
  <si>
    <t>袖口围/2</t>
  </si>
  <si>
    <t>帽高</t>
  </si>
  <si>
    <t>帽宽</t>
  </si>
  <si>
    <t xml:space="preserve">     初期请洗测2-3件，有问题的另加测量数量。</t>
  </si>
  <si>
    <t>验货时间：2022-11-5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</si>
  <si>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</si>
  <si>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</si>
  <si>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</si>
  <si>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</si>
  <si>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</si>
  <si>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</si>
  <si>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</si>
  <si>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</si>
  <si>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</si>
  <si>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</si>
  <si>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</si>
  <si>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</si>
  <si>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</si>
  <si>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1.结子不良，</t>
  </si>
  <si>
    <t>2.线头多。</t>
  </si>
  <si>
    <t>【整改的严重缺陷及整改复核时间】</t>
  </si>
  <si>
    <t>【整改结果】</t>
  </si>
  <si>
    <t>喜益祥</t>
  </si>
  <si>
    <t>冷灰紫S</t>
  </si>
  <si>
    <t>冷灰紫M</t>
  </si>
  <si>
    <t>冷灰紫L</t>
  </si>
  <si>
    <t>冷灰紫XL</t>
  </si>
  <si>
    <t>冷灰紫XXL</t>
  </si>
  <si>
    <t>号型</t>
  </si>
  <si>
    <t>-0.8-1.5√</t>
  </si>
  <si>
    <t>-1-0.8-1.2</t>
  </si>
  <si>
    <t>-0.2-0.3-1</t>
  </si>
  <si>
    <t>√-1.-1</t>
  </si>
  <si>
    <t>-1√√</t>
  </si>
  <si>
    <t>√√√</t>
  </si>
  <si>
    <t>√√</t>
  </si>
  <si>
    <t>1√√</t>
  </si>
  <si>
    <t>√-0.6</t>
  </si>
  <si>
    <t>1+0.6</t>
  </si>
  <si>
    <t>√+1.2+3</t>
  </si>
  <si>
    <t>√+0.6+0.7</t>
  </si>
  <si>
    <t>QC出货报告书</t>
  </si>
  <si>
    <t>定制款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</si>
  <si>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</si>
  <si>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</si>
  <si>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</si>
  <si>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</si>
  <si>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</si>
  <si>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</si>
  <si>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</si>
  <si>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</si>
  <si>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</si>
  <si>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</si>
  <si>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</si>
  <si>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</si>
  <si>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</si>
  <si>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</si>
  <si>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</si>
  <si>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</si>
  <si>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</si>
  <si>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</si>
  <si>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</si>
  <si>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</si>
  <si>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</si>
  <si>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</si>
  <si>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</si>
  <si>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</si>
  <si>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</si>
  <si>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</si>
  <si>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</si>
  <si>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</si>
  <si>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</si>
  <si>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</si>
  <si>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</si>
  <si>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</si>
  <si>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</si>
  <si>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</si>
  <si>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</si>
  <si>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</si>
  <si>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</si>
  <si>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</si>
  <si>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1.开线1</t>
  </si>
  <si>
    <t>2.脏污1件，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</si>
  <si>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</si>
  <si>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</si>
  <si>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</si>
  <si>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</si>
  <si>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</si>
  <si>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</si>
  <si>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</si>
  <si>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</si>
  <si>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</si>
  <si>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</si>
  <si>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</si>
  <si>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</si>
  <si>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</si>
  <si>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</si>
  <si>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</si>
  <si>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</si>
  <si>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</si>
  <si>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</si>
  <si>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</si>
  <si>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</si>
  <si>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</si>
  <si>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</si>
  <si>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</si>
  <si>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</si>
  <si>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</si>
  <si>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</si>
  <si>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</si>
  <si>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YES</t>
  </si>
  <si>
    <t>G17FW0650</t>
  </si>
  <si>
    <t>22FW冷灰紫/19SS高级灰</t>
  </si>
  <si>
    <t>制表时间：2022-10-26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</si>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</sst>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仿宋_GB2312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61" fillId="0" borderId="0" applyProtection="0">
      <alignment vertical="center"/>
    </xf>
    <xf numFmtId="0" fontId="60" fillId="0" borderId="0">
      <alignment horizontal="center" vertical="center"/>
    </xf>
    <xf numFmtId="0" fontId="57" fillId="0" borderId="0">
      <alignment horizontal="center" vertical="center"/>
    </xf>
    <xf numFmtId="0" fontId="21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9" fillId="37" borderId="77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6" fillId="21" borderId="77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8" fillId="36" borderId="78" applyNumberFormat="0" applyAlignment="0" applyProtection="0">
      <alignment vertical="center"/>
    </xf>
    <xf numFmtId="0" fontId="50" fillId="21" borderId="76" applyNumberFormat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4" fillId="15" borderId="73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4" fillId="0" borderId="0"/>
    <xf numFmtId="0" fontId="39" fillId="0" borderId="71" applyNumberFormat="0" applyFill="0" applyAlignment="0" applyProtection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9" fillId="0" borderId="10" xfId="3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12" fillId="4" borderId="0" xfId="55" applyFont="1" applyFill="1"/>
    <xf numFmtId="0" fontId="13" fillId="4" borderId="11" xfId="6" applyFont="1" applyFill="1" applyBorder="1" applyAlignment="1">
      <alignment horizontal="left" vertical="center"/>
    </xf>
    <xf numFmtId="0" fontId="12" fillId="4" borderId="12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vertical="center"/>
    </xf>
    <xf numFmtId="0" fontId="13" fillId="4" borderId="13" xfId="55" applyFont="1" applyFill="1" applyBorder="1" applyAlignment="1" applyProtection="1">
      <alignment horizontal="center" vertical="center"/>
    </xf>
    <xf numFmtId="0" fontId="13" fillId="4" borderId="2" xfId="55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8" fillId="0" borderId="2" xfId="0" applyFont="1" applyFill="1" applyBorder="1" applyAlignment="1"/>
    <xf numFmtId="177" fontId="19" fillId="0" borderId="2" xfId="0" applyNumberFormat="1" applyFont="1" applyFill="1" applyBorder="1" applyAlignment="1">
      <alignment horizontal="center"/>
    </xf>
    <xf numFmtId="177" fontId="19" fillId="5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/>
    <xf numFmtId="177" fontId="19" fillId="6" borderId="2" xfId="0" applyNumberFormat="1" applyFont="1" applyFill="1" applyBorder="1" applyAlignment="1">
      <alignment horizontal="center"/>
    </xf>
    <xf numFmtId="177" fontId="18" fillId="5" borderId="2" xfId="0" applyNumberFormat="1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0" fontId="12" fillId="4" borderId="12" xfId="55" applyFont="1" applyFill="1" applyBorder="1" applyAlignment="1">
      <alignment horizontal="center"/>
    </xf>
    <xf numFmtId="0" fontId="13" fillId="4" borderId="12" xfId="6" applyFont="1" applyFill="1" applyBorder="1" applyAlignment="1">
      <alignment horizontal="left" vertical="center"/>
    </xf>
    <xf numFmtId="0" fontId="12" fillId="4" borderId="2" xfId="55" applyFont="1" applyFill="1" applyBorder="1" applyAlignment="1">
      <alignment horizontal="center"/>
    </xf>
    <xf numFmtId="0" fontId="13" fillId="4" borderId="2" xfId="55" applyFont="1" applyFill="1" applyBorder="1" applyAlignment="1" applyProtection="1">
      <alignment horizontal="center" vertical="center"/>
    </xf>
    <xf numFmtId="177" fontId="21" fillId="4" borderId="2" xfId="0" applyNumberFormat="1" applyFont="1" applyFill="1" applyBorder="1" applyAlignment="1">
      <alignment horizontal="center"/>
    </xf>
    <xf numFmtId="49" fontId="22" fillId="0" borderId="2" xfId="4" applyNumberFormat="1" applyFont="1" applyFill="1" applyBorder="1" applyAlignment="1">
      <alignment horizontal="center"/>
    </xf>
    <xf numFmtId="176" fontId="19" fillId="0" borderId="2" xfId="0" applyNumberFormat="1" applyFont="1" applyFill="1" applyBorder="1" applyAlignment="1">
      <alignment horizontal="center"/>
    </xf>
    <xf numFmtId="0" fontId="0" fillId="4" borderId="0" xfId="5" applyFont="1" applyFill="1">
      <alignment vertical="center"/>
    </xf>
    <xf numFmtId="177" fontId="13" fillId="4" borderId="2" xfId="0" applyNumberFormat="1" applyFont="1" applyFill="1" applyBorder="1" applyAlignment="1">
      <alignment horizontal="center"/>
    </xf>
    <xf numFmtId="0" fontId="14" fillId="0" borderId="0" xfId="6" applyFill="1" applyBorder="1" applyAlignment="1">
      <alignment horizontal="left" vertical="center"/>
    </xf>
    <xf numFmtId="0" fontId="14" fillId="0" borderId="0" xfId="6" applyFont="1" applyFill="1" applyAlignment="1">
      <alignment horizontal="left" vertical="center"/>
    </xf>
    <xf numFmtId="0" fontId="14" fillId="0" borderId="0" xfId="6" applyFill="1" applyAlignment="1">
      <alignment horizontal="left" vertical="center"/>
    </xf>
    <xf numFmtId="0" fontId="23" fillId="0" borderId="14" xfId="6" applyFont="1" applyFill="1" applyBorder="1" applyAlignment="1">
      <alignment horizontal="center" vertical="top"/>
    </xf>
    <xf numFmtId="0" fontId="24" fillId="0" borderId="15" xfId="6" applyFont="1" applyFill="1" applyBorder="1" applyAlignment="1">
      <alignment horizontal="left" vertical="center"/>
    </xf>
    <xf numFmtId="0" fontId="19" fillId="0" borderId="16" xfId="6" applyFont="1" applyFill="1" applyBorder="1" applyAlignment="1">
      <alignment horizontal="center" vertical="center"/>
    </xf>
    <xf numFmtId="0" fontId="24" fillId="0" borderId="16" xfId="6" applyFont="1" applyFill="1" applyBorder="1" applyAlignment="1">
      <alignment horizontal="center" vertical="center"/>
    </xf>
    <xf numFmtId="0" fontId="24" fillId="0" borderId="17" xfId="6" applyFont="1" applyFill="1" applyBorder="1" applyAlignment="1">
      <alignment vertical="center"/>
    </xf>
    <xf numFmtId="0" fontId="19" fillId="0" borderId="18" xfId="6" applyFont="1" applyFill="1" applyBorder="1" applyAlignment="1">
      <alignment horizontal="center" vertical="center"/>
    </xf>
    <xf numFmtId="0" fontId="24" fillId="0" borderId="18" xfId="6" applyFont="1" applyFill="1" applyBorder="1" applyAlignment="1">
      <alignment vertical="center"/>
    </xf>
    <xf numFmtId="0" fontId="24" fillId="0" borderId="17" xfId="6" applyFont="1" applyFill="1" applyBorder="1" applyAlignment="1">
      <alignment horizontal="left" vertical="center"/>
    </xf>
    <xf numFmtId="0" fontId="19" fillId="0" borderId="18" xfId="6" applyFont="1" applyBorder="1" applyAlignment="1">
      <alignment vertical="center"/>
    </xf>
    <xf numFmtId="0" fontId="19" fillId="0" borderId="19" xfId="6" applyFont="1" applyBorder="1" applyAlignment="1">
      <alignment vertical="center"/>
    </xf>
    <xf numFmtId="0" fontId="24" fillId="0" borderId="18" xfId="6" applyFont="1" applyFill="1" applyBorder="1" applyAlignment="1">
      <alignment horizontal="left" vertical="center"/>
    </xf>
    <xf numFmtId="0" fontId="24" fillId="0" borderId="20" xfId="6" applyFont="1" applyFill="1" applyBorder="1" applyAlignment="1">
      <alignment vertical="center"/>
    </xf>
    <xf numFmtId="0" fontId="19" fillId="0" borderId="21" xfId="6" applyFont="1" applyFill="1" applyBorder="1" applyAlignment="1">
      <alignment horizontal="right" vertical="center"/>
    </xf>
    <xf numFmtId="0" fontId="24" fillId="0" borderId="21" xfId="6" applyFont="1" applyFill="1" applyBorder="1" applyAlignment="1">
      <alignment vertical="center"/>
    </xf>
    <xf numFmtId="0" fontId="24" fillId="0" borderId="0" xfId="6" applyFont="1" applyFill="1" applyBorder="1" applyAlignment="1">
      <alignment vertical="center"/>
    </xf>
    <xf numFmtId="0" fontId="25" fillId="0" borderId="0" xfId="6" applyFont="1" applyFill="1" applyBorder="1" applyAlignment="1">
      <alignment vertical="center"/>
    </xf>
    <xf numFmtId="0" fontId="24" fillId="0" borderId="15" xfId="6" applyFont="1" applyFill="1" applyBorder="1" applyAlignment="1">
      <alignment vertical="center"/>
    </xf>
    <xf numFmtId="0" fontId="24" fillId="0" borderId="16" xfId="6" applyFont="1" applyFill="1" applyBorder="1" applyAlignment="1">
      <alignment vertical="center"/>
    </xf>
    <xf numFmtId="0" fontId="25" fillId="0" borderId="18" xfId="6" applyFont="1" applyFill="1" applyBorder="1" applyAlignment="1">
      <alignment horizontal="left" vertical="center"/>
    </xf>
    <xf numFmtId="0" fontId="17" fillId="0" borderId="22" xfId="6" applyFont="1" applyFill="1" applyBorder="1" applyAlignment="1">
      <alignment horizontal="left" vertical="center"/>
    </xf>
    <xf numFmtId="0" fontId="17" fillId="0" borderId="23" xfId="6" applyFont="1" applyFill="1" applyBorder="1" applyAlignment="1">
      <alignment horizontal="left" vertical="center"/>
    </xf>
    <xf numFmtId="0" fontId="25" fillId="0" borderId="18" xfId="6" applyFont="1" applyFill="1" applyBorder="1" applyAlignment="1">
      <alignment vertical="center"/>
    </xf>
    <xf numFmtId="0" fontId="25" fillId="0" borderId="21" xfId="6" applyFont="1" applyFill="1" applyBorder="1" applyAlignment="1">
      <alignment horizontal="left" vertical="center"/>
    </xf>
    <xf numFmtId="0" fontId="25" fillId="0" borderId="21" xfId="6" applyFont="1" applyFill="1" applyBorder="1" applyAlignment="1">
      <alignment vertical="center"/>
    </xf>
    <xf numFmtId="0" fontId="25" fillId="0" borderId="0" xfId="6" applyFont="1" applyFill="1" applyBorder="1" applyAlignment="1">
      <alignment horizontal="left" vertical="center"/>
    </xf>
    <xf numFmtId="0" fontId="24" fillId="0" borderId="16" xfId="6" applyFont="1" applyFill="1" applyBorder="1" applyAlignment="1">
      <alignment horizontal="left" vertical="center"/>
    </xf>
    <xf numFmtId="0" fontId="25" fillId="0" borderId="17" xfId="6" applyFont="1" applyFill="1" applyBorder="1" applyAlignment="1">
      <alignment horizontal="left" vertical="center"/>
    </xf>
    <xf numFmtId="0" fontId="25" fillId="0" borderId="22" xfId="6" applyFont="1" applyFill="1" applyBorder="1" applyAlignment="1">
      <alignment horizontal="left" vertical="center"/>
    </xf>
    <xf numFmtId="0" fontId="25" fillId="0" borderId="23" xfId="6" applyFont="1" applyFill="1" applyBorder="1" applyAlignment="1">
      <alignment horizontal="left" vertical="center"/>
    </xf>
    <xf numFmtId="0" fontId="25" fillId="0" borderId="17" xfId="6" applyFont="1" applyFill="1" applyBorder="1" applyAlignment="1">
      <alignment horizontal="left" vertical="center" wrapText="1"/>
    </xf>
    <xf numFmtId="0" fontId="25" fillId="0" borderId="18" xfId="6" applyFont="1" applyFill="1" applyBorder="1" applyAlignment="1">
      <alignment horizontal="left" vertical="center" wrapText="1"/>
    </xf>
    <xf numFmtId="0" fontId="24" fillId="0" borderId="20" xfId="6" applyFont="1" applyFill="1" applyBorder="1" applyAlignment="1">
      <alignment horizontal="left" vertical="center"/>
    </xf>
    <xf numFmtId="0" fontId="14" fillId="0" borderId="21" xfId="6" applyFill="1" applyBorder="1" applyAlignment="1">
      <alignment horizontal="center" vertical="center"/>
    </xf>
    <xf numFmtId="0" fontId="24" fillId="0" borderId="24" xfId="6" applyFont="1" applyFill="1" applyBorder="1" applyAlignment="1">
      <alignment horizontal="center" vertical="center"/>
    </xf>
    <xf numFmtId="0" fontId="24" fillId="0" borderId="25" xfId="6" applyFont="1" applyFill="1" applyBorder="1" applyAlignment="1">
      <alignment horizontal="left" vertical="center"/>
    </xf>
    <xf numFmtId="0" fontId="24" fillId="0" borderId="26" xfId="6" applyFont="1" applyFill="1" applyBorder="1" applyAlignment="1">
      <alignment horizontal="left" vertical="center"/>
    </xf>
    <xf numFmtId="0" fontId="14" fillId="0" borderId="22" xfId="6" applyFont="1" applyFill="1" applyBorder="1" applyAlignment="1">
      <alignment horizontal="left" vertical="center"/>
    </xf>
    <xf numFmtId="0" fontId="14" fillId="0" borderId="23" xfId="6" applyFont="1" applyFill="1" applyBorder="1" applyAlignment="1">
      <alignment horizontal="left" vertical="center"/>
    </xf>
    <xf numFmtId="0" fontId="15" fillId="0" borderId="22" xfId="6" applyFont="1" applyFill="1" applyBorder="1" applyAlignment="1">
      <alignment horizontal="left" vertical="center"/>
    </xf>
    <xf numFmtId="0" fontId="25" fillId="0" borderId="27" xfId="6" applyFont="1" applyFill="1" applyBorder="1" applyAlignment="1">
      <alignment horizontal="left" vertical="center"/>
    </xf>
    <xf numFmtId="0" fontId="25" fillId="0" borderId="28" xfId="6" applyFont="1" applyFill="1" applyBorder="1" applyAlignment="1">
      <alignment horizontal="left" vertical="center"/>
    </xf>
    <xf numFmtId="0" fontId="17" fillId="0" borderId="15" xfId="6" applyFont="1" applyFill="1" applyBorder="1" applyAlignment="1">
      <alignment horizontal="left" vertical="center"/>
    </xf>
    <xf numFmtId="0" fontId="17" fillId="0" borderId="16" xfId="6" applyFont="1" applyFill="1" applyBorder="1" applyAlignment="1">
      <alignment horizontal="left" vertical="center"/>
    </xf>
    <xf numFmtId="0" fontId="24" fillId="0" borderId="18" xfId="6" applyFont="1" applyFill="1" applyBorder="1" applyAlignment="1">
      <alignment horizontal="center" vertical="center"/>
    </xf>
    <xf numFmtId="0" fontId="25" fillId="0" borderId="21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vertical="center"/>
    </xf>
    <xf numFmtId="0" fontId="25" fillId="0" borderId="16" xfId="6" applyFont="1" applyFill="1" applyBorder="1" applyAlignment="1">
      <alignment horizontal="center" vertical="center"/>
    </xf>
    <xf numFmtId="58" fontId="25" fillId="0" borderId="18" xfId="6" applyNumberFormat="1" applyFont="1" applyFill="1" applyBorder="1" applyAlignment="1">
      <alignment horizontal="center" vertical="center"/>
    </xf>
    <xf numFmtId="0" fontId="25" fillId="0" borderId="18" xfId="6" applyFont="1" applyFill="1" applyBorder="1" applyAlignment="1">
      <alignment horizontal="center" vertical="center"/>
    </xf>
    <xf numFmtId="0" fontId="24" fillId="0" borderId="21" xfId="6" applyFont="1" applyFill="1" applyBorder="1" applyAlignment="1">
      <alignment horizontal="left" vertical="center"/>
    </xf>
    <xf numFmtId="0" fontId="25" fillId="0" borderId="0" xfId="6" applyFont="1" applyFill="1" applyAlignment="1">
      <alignment horizontal="left" vertical="center"/>
    </xf>
    <xf numFmtId="0" fontId="24" fillId="0" borderId="29" xfId="6" applyFont="1" applyFill="1" applyBorder="1" applyAlignment="1">
      <alignment horizontal="left" vertical="center"/>
    </xf>
    <xf numFmtId="0" fontId="25" fillId="0" borderId="30" xfId="6" applyFont="1" applyFill="1" applyBorder="1" applyAlignment="1">
      <alignment horizontal="center" vertical="center"/>
    </xf>
    <xf numFmtId="0" fontId="25" fillId="0" borderId="23" xfId="6" applyFont="1" applyFill="1" applyBorder="1" applyAlignment="1">
      <alignment horizontal="center" vertical="center"/>
    </xf>
    <xf numFmtId="0" fontId="24" fillId="0" borderId="30" xfId="6" applyFont="1" applyFill="1" applyBorder="1" applyAlignment="1">
      <alignment horizontal="left" vertical="center"/>
    </xf>
    <xf numFmtId="0" fontId="24" fillId="0" borderId="31" xfId="6" applyFont="1" applyFill="1" applyBorder="1" applyAlignment="1">
      <alignment horizontal="left" vertical="center"/>
    </xf>
    <xf numFmtId="58" fontId="25" fillId="0" borderId="21" xfId="6" applyNumberFormat="1" applyFont="1" applyFill="1" applyBorder="1" applyAlignment="1">
      <alignment vertical="center"/>
    </xf>
    <xf numFmtId="0" fontId="24" fillId="0" borderId="21" xfId="6" applyFont="1" applyFill="1" applyBorder="1" applyAlignment="1">
      <alignment horizontal="center" vertical="center"/>
    </xf>
    <xf numFmtId="0" fontId="25" fillId="0" borderId="32" xfId="6" applyFont="1" applyFill="1" applyBorder="1" applyAlignment="1">
      <alignment horizontal="center" vertical="center"/>
    </xf>
    <xf numFmtId="0" fontId="24" fillId="0" borderId="19" xfId="6" applyFont="1" applyFill="1" applyBorder="1" applyAlignment="1">
      <alignment horizontal="center" vertical="center"/>
    </xf>
    <xf numFmtId="0" fontId="25" fillId="0" borderId="19" xfId="6" applyFont="1" applyFill="1" applyBorder="1" applyAlignment="1">
      <alignment horizontal="left" vertical="center"/>
    </xf>
    <xf numFmtId="0" fontId="25" fillId="0" borderId="33" xfId="6" applyFont="1" applyFill="1" applyBorder="1" applyAlignment="1">
      <alignment horizontal="left" vertical="center"/>
    </xf>
    <xf numFmtId="0" fontId="24" fillId="0" borderId="34" xfId="6" applyFont="1" applyFill="1" applyBorder="1" applyAlignment="1">
      <alignment horizontal="left" vertical="center"/>
    </xf>
    <xf numFmtId="0" fontId="25" fillId="0" borderId="35" xfId="6" applyFont="1" applyFill="1" applyBorder="1" applyAlignment="1">
      <alignment horizontal="center" vertical="center"/>
    </xf>
    <xf numFmtId="0" fontId="17" fillId="0" borderId="35" xfId="6" applyFont="1" applyFill="1" applyBorder="1" applyAlignment="1">
      <alignment horizontal="left" vertical="center"/>
    </xf>
    <xf numFmtId="0" fontId="24" fillId="0" borderId="32" xfId="6" applyFont="1" applyFill="1" applyBorder="1" applyAlignment="1">
      <alignment horizontal="left" vertical="center"/>
    </xf>
    <xf numFmtId="0" fontId="24" fillId="0" borderId="19" xfId="6" applyFont="1" applyFill="1" applyBorder="1" applyAlignment="1">
      <alignment horizontal="left" vertical="center"/>
    </xf>
    <xf numFmtId="0" fontId="25" fillId="0" borderId="35" xfId="6" applyFont="1" applyFill="1" applyBorder="1" applyAlignment="1">
      <alignment horizontal="left" vertical="center"/>
    </xf>
    <xf numFmtId="0" fontId="25" fillId="0" borderId="19" xfId="6" applyFont="1" applyFill="1" applyBorder="1" applyAlignment="1">
      <alignment horizontal="left" vertical="center" wrapText="1"/>
    </xf>
    <xf numFmtId="0" fontId="14" fillId="0" borderId="33" xfId="6" applyFill="1" applyBorder="1" applyAlignment="1">
      <alignment horizontal="center" vertical="center"/>
    </xf>
    <xf numFmtId="0" fontId="14" fillId="0" borderId="35" xfId="6" applyFont="1" applyFill="1" applyBorder="1" applyAlignment="1">
      <alignment horizontal="left" vertical="center"/>
    </xf>
    <xf numFmtId="0" fontId="25" fillId="0" borderId="36" xfId="6" applyFont="1" applyFill="1" applyBorder="1" applyAlignment="1">
      <alignment horizontal="left" vertical="center"/>
    </xf>
    <xf numFmtId="0" fontId="17" fillId="0" borderId="32" xfId="6" applyFont="1" applyFill="1" applyBorder="1" applyAlignment="1">
      <alignment horizontal="left" vertical="center"/>
    </xf>
    <xf numFmtId="0" fontId="25" fillId="0" borderId="33" xfId="6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8" fillId="4" borderId="2" xfId="0" applyFont="1" applyFill="1" applyBorder="1" applyAlignment="1"/>
    <xf numFmtId="177" fontId="19" fillId="4" borderId="2" xfId="0" applyNumberFormat="1" applyFont="1" applyFill="1" applyBorder="1" applyAlignment="1">
      <alignment horizontal="center"/>
    </xf>
    <xf numFmtId="0" fontId="20" fillId="4" borderId="2" xfId="0" applyFont="1" applyFill="1" applyBorder="1" applyAlignment="1"/>
    <xf numFmtId="177" fontId="18" fillId="4" borderId="2" xfId="0" applyNumberFormat="1" applyFont="1" applyFill="1" applyBorder="1" applyAlignment="1">
      <alignment horizontal="center"/>
    </xf>
    <xf numFmtId="49" fontId="22" fillId="4" borderId="2" xfId="4" applyNumberFormat="1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0" fontId="14" fillId="0" borderId="0" xfId="6" applyFont="1" applyAlignment="1">
      <alignment horizontal="left" vertical="center"/>
    </xf>
    <xf numFmtId="0" fontId="26" fillId="0" borderId="14" xfId="6" applyFont="1" applyBorder="1" applyAlignment="1">
      <alignment horizontal="center" vertical="top"/>
    </xf>
    <xf numFmtId="0" fontId="15" fillId="0" borderId="37" xfId="6" applyFont="1" applyBorder="1" applyAlignment="1">
      <alignment horizontal="left" vertical="center"/>
    </xf>
    <xf numFmtId="0" fontId="19" fillId="0" borderId="38" xfId="6" applyFont="1" applyBorder="1" applyAlignment="1">
      <alignment horizontal="center" vertical="center"/>
    </xf>
    <xf numFmtId="0" fontId="15" fillId="0" borderId="38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0" fontId="15" fillId="0" borderId="15" xfId="6" applyFont="1" applyBorder="1" applyAlignment="1">
      <alignment horizontal="center" vertical="center"/>
    </xf>
    <xf numFmtId="0" fontId="17" fillId="0" borderId="17" xfId="6" applyFont="1" applyBorder="1" applyAlignment="1">
      <alignment horizontal="left" vertical="center"/>
    </xf>
    <xf numFmtId="0" fontId="19" fillId="0" borderId="18" xfId="6" applyFont="1" applyBorder="1" applyAlignment="1">
      <alignment horizontal="left" vertical="center"/>
    </xf>
    <xf numFmtId="0" fontId="19" fillId="0" borderId="19" xfId="6" applyFont="1" applyBorder="1" applyAlignment="1">
      <alignment horizontal="left" vertical="center"/>
    </xf>
    <xf numFmtId="0" fontId="17" fillId="0" borderId="17" xfId="6" applyFont="1" applyBorder="1" applyAlignment="1">
      <alignment vertical="center"/>
    </xf>
    <xf numFmtId="0" fontId="19" fillId="0" borderId="30" xfId="6" applyFont="1" applyBorder="1" applyAlignment="1">
      <alignment horizontal="left" vertical="center"/>
    </xf>
    <xf numFmtId="0" fontId="19" fillId="0" borderId="35" xfId="6" applyFont="1" applyBorder="1" applyAlignment="1">
      <alignment horizontal="left" vertical="center"/>
    </xf>
    <xf numFmtId="0" fontId="27" fillId="0" borderId="20" xfId="6" applyFont="1" applyBorder="1" applyAlignment="1">
      <alignment vertical="center"/>
    </xf>
    <xf numFmtId="0" fontId="19" fillId="0" borderId="21" xfId="6" applyFont="1" applyBorder="1" applyAlignment="1">
      <alignment horizontal="center" vertical="center"/>
    </xf>
    <xf numFmtId="0" fontId="19" fillId="0" borderId="33" xfId="6" applyFont="1" applyBorder="1" applyAlignment="1">
      <alignment horizontal="center" vertical="center"/>
    </xf>
    <xf numFmtId="0" fontId="17" fillId="0" borderId="20" xfId="6" applyFont="1" applyBorder="1" applyAlignment="1">
      <alignment horizontal="left" vertical="center"/>
    </xf>
    <xf numFmtId="0" fontId="15" fillId="0" borderId="0" xfId="6" applyFont="1" applyBorder="1" applyAlignment="1">
      <alignment horizontal="left" vertical="center"/>
    </xf>
    <xf numFmtId="0" fontId="17" fillId="0" borderId="15" xfId="6" applyFont="1" applyBorder="1" applyAlignment="1">
      <alignment vertical="center"/>
    </xf>
    <xf numFmtId="0" fontId="14" fillId="0" borderId="16" xfId="6" applyFont="1" applyBorder="1" applyAlignment="1">
      <alignment horizontal="left" vertical="center"/>
    </xf>
    <xf numFmtId="0" fontId="19" fillId="0" borderId="16" xfId="6" applyFont="1" applyBorder="1" applyAlignment="1">
      <alignment horizontal="left" vertical="center"/>
    </xf>
    <xf numFmtId="0" fontId="14" fillId="0" borderId="16" xfId="6" applyFont="1" applyBorder="1" applyAlignment="1">
      <alignment vertical="center"/>
    </xf>
    <xf numFmtId="0" fontId="14" fillId="0" borderId="18" xfId="6" applyFont="1" applyBorder="1" applyAlignment="1">
      <alignment horizontal="left" vertical="center"/>
    </xf>
    <xf numFmtId="0" fontId="14" fillId="0" borderId="18" xfId="6" applyFont="1" applyBorder="1" applyAlignment="1">
      <alignment vertical="center"/>
    </xf>
    <xf numFmtId="0" fontId="17" fillId="0" borderId="21" xfId="6" applyFont="1" applyBorder="1" applyAlignment="1">
      <alignment horizontal="left" vertical="center"/>
    </xf>
    <xf numFmtId="0" fontId="17" fillId="0" borderId="0" xfId="6" applyFont="1" applyBorder="1" applyAlignment="1">
      <alignment horizontal="left" vertical="center"/>
    </xf>
    <xf numFmtId="0" fontId="25" fillId="0" borderId="15" xfId="6" applyFont="1" applyBorder="1" applyAlignment="1">
      <alignment horizontal="left" vertical="center"/>
    </xf>
    <xf numFmtId="0" fontId="25" fillId="0" borderId="16" xfId="6" applyFont="1" applyBorder="1" applyAlignment="1">
      <alignment horizontal="left" vertical="center"/>
    </xf>
    <xf numFmtId="0" fontId="25" fillId="0" borderId="22" xfId="6" applyFont="1" applyBorder="1" applyAlignment="1">
      <alignment horizontal="left" vertical="center"/>
    </xf>
    <xf numFmtId="0" fontId="25" fillId="0" borderId="23" xfId="6" applyFont="1" applyBorder="1" applyAlignment="1">
      <alignment horizontal="left" vertical="center"/>
    </xf>
    <xf numFmtId="0" fontId="25" fillId="0" borderId="31" xfId="6" applyFont="1" applyBorder="1" applyAlignment="1">
      <alignment horizontal="left" vertical="center"/>
    </xf>
    <xf numFmtId="0" fontId="19" fillId="0" borderId="20" xfId="6" applyFont="1" applyBorder="1" applyAlignment="1">
      <alignment horizontal="left" vertical="center"/>
    </xf>
    <xf numFmtId="0" fontId="19" fillId="0" borderId="21" xfId="6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7" fillId="0" borderId="17" xfId="6" applyFont="1" applyFill="1" applyBorder="1" applyAlignment="1">
      <alignment horizontal="left" vertical="center"/>
    </xf>
    <xf numFmtId="0" fontId="19" fillId="0" borderId="18" xfId="6" applyFont="1" applyFill="1" applyBorder="1" applyAlignment="1">
      <alignment horizontal="left" vertical="center"/>
    </xf>
    <xf numFmtId="0" fontId="17" fillId="0" borderId="20" xfId="6" applyFont="1" applyBorder="1" applyAlignment="1">
      <alignment horizontal="center" vertical="center"/>
    </xf>
    <xf numFmtId="0" fontId="17" fillId="0" borderId="21" xfId="6" applyFont="1" applyBorder="1" applyAlignment="1">
      <alignment horizontal="center" vertical="center"/>
    </xf>
    <xf numFmtId="0" fontId="17" fillId="0" borderId="17" xfId="6" applyFont="1" applyBorder="1" applyAlignment="1">
      <alignment horizontal="center" vertical="center"/>
    </xf>
    <xf numFmtId="0" fontId="24" fillId="0" borderId="18" xfId="6" applyFont="1" applyBorder="1" applyAlignment="1">
      <alignment horizontal="left" vertical="center"/>
    </xf>
    <xf numFmtId="0" fontId="17" fillId="0" borderId="27" xfId="6" applyFont="1" applyFill="1" applyBorder="1" applyAlignment="1">
      <alignment horizontal="left" vertical="center"/>
    </xf>
    <xf numFmtId="0" fontId="17" fillId="0" borderId="28" xfId="6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left" vertical="center"/>
    </xf>
    <xf numFmtId="0" fontId="19" fillId="0" borderId="25" xfId="6" applyFont="1" applyFill="1" applyBorder="1" applyAlignment="1">
      <alignment horizontal="left" vertical="center"/>
    </xf>
    <xf numFmtId="0" fontId="19" fillId="0" borderId="26" xfId="6" applyFont="1" applyFill="1" applyBorder="1" applyAlignment="1">
      <alignment horizontal="left" vertical="center"/>
    </xf>
    <xf numFmtId="0" fontId="19" fillId="0" borderId="22" xfId="6" applyFont="1" applyFill="1" applyBorder="1" applyAlignment="1">
      <alignment horizontal="left" vertical="center"/>
    </xf>
    <xf numFmtId="0" fontId="19" fillId="0" borderId="23" xfId="6" applyFont="1" applyFill="1" applyBorder="1" applyAlignment="1">
      <alignment horizontal="left" vertical="center"/>
    </xf>
    <xf numFmtId="0" fontId="17" fillId="0" borderId="22" xfId="6" applyFont="1" applyBorder="1" applyAlignment="1">
      <alignment horizontal="left" vertical="center"/>
    </xf>
    <xf numFmtId="0" fontId="17" fillId="0" borderId="23" xfId="6" applyFont="1" applyBorder="1" applyAlignment="1">
      <alignment horizontal="left" vertical="center"/>
    </xf>
    <xf numFmtId="0" fontId="15" fillId="0" borderId="39" xfId="6" applyFont="1" applyBorder="1" applyAlignment="1">
      <alignment vertical="center"/>
    </xf>
    <xf numFmtId="0" fontId="19" fillId="0" borderId="40" xfId="6" applyFont="1" applyBorder="1" applyAlignment="1">
      <alignment horizontal="center" vertical="center"/>
    </xf>
    <xf numFmtId="0" fontId="15" fillId="0" borderId="40" xfId="6" applyFont="1" applyBorder="1" applyAlignment="1">
      <alignment vertical="center"/>
    </xf>
    <xf numFmtId="0" fontId="15" fillId="0" borderId="41" xfId="6" applyFont="1" applyFill="1" applyBorder="1" applyAlignment="1">
      <alignment horizontal="left" vertical="center"/>
    </xf>
    <xf numFmtId="0" fontId="15" fillId="0" borderId="40" xfId="6" applyFont="1" applyFill="1" applyBorder="1" applyAlignment="1">
      <alignment horizontal="left" vertical="center"/>
    </xf>
    <xf numFmtId="0" fontId="15" fillId="0" borderId="42" xfId="6" applyFont="1" applyFill="1" applyBorder="1" applyAlignment="1">
      <alignment horizontal="center" vertical="center"/>
    </xf>
    <xf numFmtId="0" fontId="15" fillId="0" borderId="43" xfId="6" applyFont="1" applyFill="1" applyBorder="1" applyAlignment="1">
      <alignment horizontal="center" vertical="center"/>
    </xf>
    <xf numFmtId="0" fontId="15" fillId="0" borderId="20" xfId="6" applyFont="1" applyFill="1" applyBorder="1" applyAlignment="1">
      <alignment horizontal="center" vertical="center"/>
    </xf>
    <xf numFmtId="0" fontId="15" fillId="0" borderId="21" xfId="6" applyFont="1" applyFill="1" applyBorder="1" applyAlignment="1">
      <alignment horizontal="center" vertical="center"/>
    </xf>
    <xf numFmtId="0" fontId="17" fillId="0" borderId="38" xfId="6" applyFont="1" applyBorder="1" applyAlignment="1">
      <alignment horizontal="left" vertical="center"/>
    </xf>
    <xf numFmtId="0" fontId="15" fillId="0" borderId="16" xfId="6" applyFont="1" applyBorder="1" applyAlignment="1">
      <alignment horizontal="center" vertical="center"/>
    </xf>
    <xf numFmtId="0" fontId="15" fillId="0" borderId="32" xfId="6" applyFont="1" applyBorder="1" applyAlignment="1">
      <alignment horizontal="center" vertical="center"/>
    </xf>
    <xf numFmtId="0" fontId="17" fillId="0" borderId="18" xfId="6" applyFont="1" applyBorder="1" applyAlignment="1">
      <alignment horizontal="left" vertical="center"/>
    </xf>
    <xf numFmtId="14" fontId="19" fillId="0" borderId="18" xfId="6" applyNumberFormat="1" applyFont="1" applyBorder="1" applyAlignment="1">
      <alignment horizontal="center" vertical="center"/>
    </xf>
    <xf numFmtId="14" fontId="19" fillId="0" borderId="19" xfId="6" applyNumberFormat="1" applyFont="1" applyBorder="1" applyAlignment="1">
      <alignment horizontal="center" vertical="center"/>
    </xf>
    <xf numFmtId="0" fontId="17" fillId="0" borderId="18" xfId="6" applyFont="1" applyBorder="1" applyAlignment="1">
      <alignment vertical="center"/>
    </xf>
    <xf numFmtId="0" fontId="19" fillId="0" borderId="17" xfId="6" applyFont="1" applyBorder="1" applyAlignment="1">
      <alignment horizontal="left" vertical="center"/>
    </xf>
    <xf numFmtId="14" fontId="19" fillId="0" borderId="21" xfId="6" applyNumberFormat="1" applyFont="1" applyBorder="1" applyAlignment="1">
      <alignment horizontal="center" vertical="center"/>
    </xf>
    <xf numFmtId="14" fontId="19" fillId="0" borderId="33" xfId="6" applyNumberFormat="1" applyFont="1" applyBorder="1" applyAlignment="1">
      <alignment horizontal="center" vertical="center"/>
    </xf>
    <xf numFmtId="0" fontId="17" fillId="0" borderId="16" xfId="6" applyFont="1" applyBorder="1" applyAlignment="1">
      <alignment vertical="center"/>
    </xf>
    <xf numFmtId="0" fontId="25" fillId="0" borderId="30" xfId="6" applyFont="1" applyBorder="1" applyAlignment="1">
      <alignment horizontal="left" vertical="center"/>
    </xf>
    <xf numFmtId="0" fontId="17" fillId="0" borderId="18" xfId="6" applyFont="1" applyBorder="1" applyAlignment="1">
      <alignment horizontal="center" vertical="center"/>
    </xf>
    <xf numFmtId="0" fontId="19" fillId="0" borderId="40" xfId="6" applyFont="1" applyBorder="1" applyAlignment="1">
      <alignment vertical="center"/>
    </xf>
    <xf numFmtId="58" fontId="14" fillId="0" borderId="40" xfId="6" applyNumberFormat="1" applyFont="1" applyBorder="1" applyAlignment="1">
      <alignment vertical="center"/>
    </xf>
    <xf numFmtId="0" fontId="15" fillId="0" borderId="40" xfId="6" applyFont="1" applyBorder="1" applyAlignment="1">
      <alignment horizontal="center" vertical="center"/>
    </xf>
    <xf numFmtId="58" fontId="15" fillId="0" borderId="40" xfId="6" applyNumberFormat="1" applyFont="1" applyBorder="1" applyAlignment="1">
      <alignment vertical="center"/>
    </xf>
    <xf numFmtId="0" fontId="14" fillId="0" borderId="38" xfId="6" applyFont="1" applyBorder="1" applyAlignment="1">
      <alignment horizontal="center" vertical="center"/>
    </xf>
    <xf numFmtId="0" fontId="14" fillId="0" borderId="44" xfId="6" applyFont="1" applyBorder="1" applyAlignment="1">
      <alignment horizontal="center" vertical="center"/>
    </xf>
    <xf numFmtId="0" fontId="17" fillId="0" borderId="19" xfId="6" applyFont="1" applyBorder="1" applyAlignment="1">
      <alignment horizontal="center" vertical="center"/>
    </xf>
    <xf numFmtId="0" fontId="17" fillId="0" borderId="33" xfId="6" applyFont="1" applyBorder="1" applyAlignment="1">
      <alignment horizontal="left" vertical="center"/>
    </xf>
    <xf numFmtId="0" fontId="19" fillId="0" borderId="32" xfId="6" applyFont="1" applyBorder="1" applyAlignment="1">
      <alignment horizontal="left" vertical="center"/>
    </xf>
    <xf numFmtId="0" fontId="24" fillId="0" borderId="16" xfId="6" applyFont="1" applyBorder="1" applyAlignment="1">
      <alignment horizontal="left" vertical="center"/>
    </xf>
    <xf numFmtId="0" fontId="24" fillId="0" borderId="32" xfId="6" applyFont="1" applyBorder="1" applyAlignment="1">
      <alignment horizontal="left" vertical="center"/>
    </xf>
    <xf numFmtId="0" fontId="24" fillId="0" borderId="30" xfId="6" applyFont="1" applyBorder="1" applyAlignment="1">
      <alignment horizontal="left" vertical="center"/>
    </xf>
    <xf numFmtId="0" fontId="24" fillId="0" borderId="23" xfId="6" applyFont="1" applyBorder="1" applyAlignment="1">
      <alignment horizontal="left" vertical="center"/>
    </xf>
    <xf numFmtId="0" fontId="24" fillId="0" borderId="35" xfId="6" applyFont="1" applyBorder="1" applyAlignment="1">
      <alignment horizontal="left" vertical="center"/>
    </xf>
    <xf numFmtId="0" fontId="19" fillId="0" borderId="33" xfId="6" applyFont="1" applyBorder="1" applyAlignment="1">
      <alignment horizontal="left" vertical="center"/>
    </xf>
    <xf numFmtId="0" fontId="19" fillId="0" borderId="19" xfId="6" applyFont="1" applyFill="1" applyBorder="1" applyAlignment="1">
      <alignment horizontal="left" vertical="center"/>
    </xf>
    <xf numFmtId="0" fontId="17" fillId="0" borderId="33" xfId="6" applyFont="1" applyBorder="1" applyAlignment="1">
      <alignment horizontal="center" vertical="center"/>
    </xf>
    <xf numFmtId="0" fontId="24" fillId="0" borderId="19" xfId="6" applyFont="1" applyBorder="1" applyAlignment="1">
      <alignment horizontal="left" vertical="center"/>
    </xf>
    <xf numFmtId="0" fontId="17" fillId="0" borderId="36" xfId="6" applyFont="1" applyFill="1" applyBorder="1" applyAlignment="1">
      <alignment horizontal="left" vertical="center"/>
    </xf>
    <xf numFmtId="0" fontId="19" fillId="0" borderId="34" xfId="6" applyFont="1" applyFill="1" applyBorder="1" applyAlignment="1">
      <alignment horizontal="left" vertical="center"/>
    </xf>
    <xf numFmtId="0" fontId="19" fillId="0" borderId="35" xfId="6" applyFont="1" applyFill="1" applyBorder="1" applyAlignment="1">
      <alignment horizontal="left" vertical="center"/>
    </xf>
    <xf numFmtId="0" fontId="17" fillId="0" borderId="35" xfId="6" applyFont="1" applyBorder="1" applyAlignment="1">
      <alignment horizontal="left" vertical="center"/>
    </xf>
    <xf numFmtId="0" fontId="19" fillId="0" borderId="45" xfId="6" applyFont="1" applyBorder="1" applyAlignment="1">
      <alignment horizontal="center" vertical="center"/>
    </xf>
    <xf numFmtId="0" fontId="15" fillId="0" borderId="46" xfId="6" applyFont="1" applyFill="1" applyBorder="1" applyAlignment="1">
      <alignment horizontal="left" vertical="center"/>
    </xf>
    <xf numFmtId="0" fontId="15" fillId="0" borderId="47" xfId="6" applyFont="1" applyFill="1" applyBorder="1" applyAlignment="1">
      <alignment horizontal="center" vertical="center"/>
    </xf>
    <xf numFmtId="0" fontId="15" fillId="0" borderId="33" xfId="6" applyFont="1" applyFill="1" applyBorder="1" applyAlignment="1">
      <alignment horizontal="center" vertical="center"/>
    </xf>
    <xf numFmtId="0" fontId="14" fillId="0" borderId="40" xfId="6" applyFont="1" applyBorder="1" applyAlignment="1">
      <alignment horizontal="center" vertical="center"/>
    </xf>
    <xf numFmtId="0" fontId="14" fillId="0" borderId="45" xfId="6" applyFont="1" applyBorder="1" applyAlignment="1">
      <alignment horizontal="center" vertical="center"/>
    </xf>
    <xf numFmtId="0" fontId="13" fillId="4" borderId="0" xfId="55" applyFont="1" applyFill="1" applyBorder="1" applyAlignment="1">
      <alignment horizontal="center"/>
    </xf>
    <xf numFmtId="0" fontId="12" fillId="4" borderId="0" xfId="55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3" fillId="4" borderId="0" xfId="55" applyFont="1" applyFill="1"/>
    <xf numFmtId="177" fontId="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77" fontId="19" fillId="7" borderId="2" xfId="0" applyNumberFormat="1" applyFont="1" applyFill="1" applyBorder="1" applyAlignment="1">
      <alignment horizontal="center"/>
    </xf>
    <xf numFmtId="177" fontId="19" fillId="8" borderId="2" xfId="0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177" fontId="19" fillId="9" borderId="2" xfId="0" applyNumberFormat="1" applyFont="1" applyFill="1" applyBorder="1" applyAlignment="1">
      <alignment horizontal="center"/>
    </xf>
    <xf numFmtId="0" fontId="12" fillId="4" borderId="2" xfId="55" applyFont="1" applyFill="1" applyBorder="1" applyAlignment="1" applyProtection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14" fontId="13" fillId="4" borderId="0" xfId="55" applyNumberFormat="1" applyFont="1" applyFill="1"/>
    <xf numFmtId="0" fontId="12" fillId="4" borderId="48" xfId="6" applyFont="1" applyFill="1" applyBorder="1" applyAlignment="1">
      <alignment horizontal="center" vertical="center"/>
    </xf>
    <xf numFmtId="0" fontId="13" fillId="4" borderId="49" xfId="55" applyFont="1" applyFill="1" applyBorder="1" applyAlignment="1" applyProtection="1">
      <alignment horizontal="center" vertical="center"/>
    </xf>
    <xf numFmtId="0" fontId="12" fillId="4" borderId="7" xfId="55" applyFont="1" applyFill="1" applyBorder="1" applyAlignment="1" applyProtection="1">
      <alignment horizontal="center" vertical="center"/>
    </xf>
    <xf numFmtId="49" fontId="13" fillId="4" borderId="50" xfId="5" applyNumberFormat="1" applyFont="1" applyFill="1" applyBorder="1" applyAlignment="1">
      <alignment horizontal="center" vertical="center"/>
    </xf>
    <xf numFmtId="49" fontId="12" fillId="4" borderId="51" xfId="5" applyNumberFormat="1" applyFont="1" applyFill="1" applyBorder="1" applyAlignment="1">
      <alignment horizontal="center" vertical="center"/>
    </xf>
    <xf numFmtId="49" fontId="12" fillId="4" borderId="52" xfId="5" applyNumberFormat="1" applyFont="1" applyFill="1" applyBorder="1" applyAlignment="1">
      <alignment horizontal="center" vertical="center"/>
    </xf>
    <xf numFmtId="49" fontId="13" fillId="4" borderId="52" xfId="5" applyNumberFormat="1" applyFont="1" applyFill="1" applyBorder="1" applyAlignment="1">
      <alignment horizontal="center" vertical="center"/>
    </xf>
    <xf numFmtId="0" fontId="14" fillId="0" borderId="0" xfId="6" applyFont="1" applyBorder="1" applyAlignment="1">
      <alignment horizontal="left" vertical="center"/>
    </xf>
    <xf numFmtId="0" fontId="30" fillId="0" borderId="14" xfId="6" applyFont="1" applyBorder="1" applyAlignment="1">
      <alignment horizontal="center" vertical="top"/>
    </xf>
    <xf numFmtId="0" fontId="17" fillId="0" borderId="53" xfId="6" applyFont="1" applyBorder="1" applyAlignment="1">
      <alignment horizontal="left" vertical="center"/>
    </xf>
    <xf numFmtId="0" fontId="17" fillId="0" borderId="24" xfId="6" applyFont="1" applyBorder="1" applyAlignment="1">
      <alignment horizontal="left" vertical="center"/>
    </xf>
    <xf numFmtId="0" fontId="15" fillId="0" borderId="41" xfId="6" applyFont="1" applyBorder="1" applyAlignment="1">
      <alignment horizontal="left" vertical="center"/>
    </xf>
    <xf numFmtId="0" fontId="15" fillId="0" borderId="40" xfId="6" applyFont="1" applyBorder="1" applyAlignment="1">
      <alignment horizontal="left" vertical="center"/>
    </xf>
    <xf numFmtId="0" fontId="17" fillId="0" borderId="42" xfId="6" applyFont="1" applyBorder="1" applyAlignment="1">
      <alignment vertical="center"/>
    </xf>
    <xf numFmtId="0" fontId="14" fillId="0" borderId="43" xfId="6" applyFont="1" applyBorder="1" applyAlignment="1">
      <alignment horizontal="left" vertical="center"/>
    </xf>
    <xf numFmtId="0" fontId="19" fillId="0" borderId="43" xfId="6" applyFont="1" applyBorder="1" applyAlignment="1">
      <alignment horizontal="left" vertical="center"/>
    </xf>
    <xf numFmtId="0" fontId="14" fillId="0" borderId="43" xfId="6" applyFont="1" applyBorder="1" applyAlignment="1">
      <alignment vertical="center"/>
    </xf>
    <xf numFmtId="0" fontId="17" fillId="0" borderId="42" xfId="6" applyFont="1" applyBorder="1" applyAlignment="1">
      <alignment horizontal="center" vertical="center"/>
    </xf>
    <xf numFmtId="0" fontId="19" fillId="0" borderId="43" xfId="6" applyFont="1" applyBorder="1" applyAlignment="1">
      <alignment horizontal="center" vertical="center"/>
    </xf>
    <xf numFmtId="0" fontId="19" fillId="0" borderId="18" xfId="6" applyFont="1" applyBorder="1" applyAlignment="1">
      <alignment horizontal="center" vertical="center"/>
    </xf>
    <xf numFmtId="0" fontId="17" fillId="0" borderId="27" xfId="6" applyFont="1" applyBorder="1" applyAlignment="1">
      <alignment horizontal="left" vertical="center" wrapText="1"/>
    </xf>
    <xf numFmtId="0" fontId="17" fillId="0" borderId="28" xfId="6" applyFont="1" applyBorder="1" applyAlignment="1">
      <alignment horizontal="left" vertical="center" wrapText="1"/>
    </xf>
    <xf numFmtId="0" fontId="17" fillId="0" borderId="42" xfId="6" applyFont="1" applyBorder="1" applyAlignment="1">
      <alignment horizontal="left" vertical="center"/>
    </xf>
    <xf numFmtId="0" fontId="17" fillId="0" borderId="43" xfId="6" applyFont="1" applyBorder="1" applyAlignment="1">
      <alignment horizontal="left" vertical="center"/>
    </xf>
    <xf numFmtId="0" fontId="31" fillId="0" borderId="54" xfId="6" applyFont="1" applyBorder="1" applyAlignment="1">
      <alignment horizontal="left" vertical="center" wrapText="1"/>
    </xf>
    <xf numFmtId="9" fontId="19" fillId="0" borderId="18" xfId="6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5" fillId="0" borderId="41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9" fontId="19" fillId="0" borderId="25" xfId="6" applyNumberFormat="1" applyFont="1" applyBorder="1" applyAlignment="1">
      <alignment horizontal="left" vertical="center"/>
    </xf>
    <xf numFmtId="9" fontId="19" fillId="0" borderId="26" xfId="6" applyNumberFormat="1" applyFont="1" applyBorder="1" applyAlignment="1">
      <alignment horizontal="left" vertical="center"/>
    </xf>
    <xf numFmtId="9" fontId="19" fillId="0" borderId="27" xfId="6" applyNumberFormat="1" applyFont="1" applyBorder="1" applyAlignment="1">
      <alignment horizontal="left" vertical="center"/>
    </xf>
    <xf numFmtId="9" fontId="19" fillId="0" borderId="28" xfId="6" applyNumberFormat="1" applyFont="1" applyBorder="1" applyAlignment="1">
      <alignment horizontal="left" vertical="center"/>
    </xf>
    <xf numFmtId="0" fontId="24" fillId="0" borderId="42" xfId="6" applyFont="1" applyFill="1" applyBorder="1" applyAlignment="1">
      <alignment horizontal="left" vertical="center"/>
    </xf>
    <xf numFmtId="0" fontId="24" fillId="0" borderId="43" xfId="6" applyFont="1" applyFill="1" applyBorder="1" applyAlignment="1">
      <alignment horizontal="left" vertical="center"/>
    </xf>
    <xf numFmtId="0" fontId="15" fillId="0" borderId="24" xfId="6" applyFont="1" applyFill="1" applyBorder="1" applyAlignment="1">
      <alignment horizontal="left" vertical="center"/>
    </xf>
    <xf numFmtId="0" fontId="19" fillId="0" borderId="55" xfId="6" applyFont="1" applyFill="1" applyBorder="1" applyAlignment="1">
      <alignment horizontal="left" vertical="center"/>
    </xf>
    <xf numFmtId="0" fontId="19" fillId="0" borderId="56" xfId="6" applyFont="1" applyFill="1" applyBorder="1" applyAlignment="1">
      <alignment horizontal="left" vertical="center"/>
    </xf>
    <xf numFmtId="0" fontId="15" fillId="0" borderId="37" xfId="6" applyFont="1" applyBorder="1" applyAlignment="1">
      <alignment vertical="center"/>
    </xf>
    <xf numFmtId="0" fontId="28" fillId="0" borderId="40" xfId="6" applyFont="1" applyBorder="1" applyAlignment="1">
      <alignment horizontal="center" vertical="center"/>
    </xf>
    <xf numFmtId="0" fontId="15" fillId="0" borderId="38" xfId="6" applyFont="1" applyBorder="1" applyAlignment="1">
      <alignment vertical="center"/>
    </xf>
    <xf numFmtId="0" fontId="19" fillId="0" borderId="53" xfId="6" applyFont="1" applyFill="1" applyBorder="1" applyAlignment="1">
      <alignment horizontal="left" vertical="center"/>
    </xf>
    <xf numFmtId="0" fontId="19" fillId="0" borderId="24" xfId="6" applyFont="1" applyFill="1" applyBorder="1" applyAlignment="1">
      <alignment horizontal="left" vertical="center"/>
    </xf>
    <xf numFmtId="0" fontId="17" fillId="0" borderId="43" xfId="6" applyFont="1" applyBorder="1" applyAlignment="1">
      <alignment vertical="center"/>
    </xf>
    <xf numFmtId="0" fontId="17" fillId="0" borderId="43" xfId="6" applyFont="1" applyBorder="1" applyAlignment="1">
      <alignment horizontal="center" vertical="center"/>
    </xf>
    <xf numFmtId="0" fontId="14" fillId="0" borderId="43" xfId="6" applyFont="1" applyBorder="1" applyAlignment="1">
      <alignment horizontal="center" vertical="center"/>
    </xf>
    <xf numFmtId="0" fontId="14" fillId="0" borderId="18" xfId="6" applyFont="1" applyBorder="1" applyAlignment="1">
      <alignment horizontal="center" vertical="center"/>
    </xf>
    <xf numFmtId="0" fontId="24" fillId="0" borderId="57" xfId="6" applyFont="1" applyFill="1" applyBorder="1" applyAlignment="1">
      <alignment horizontal="left" vertical="center"/>
    </xf>
    <xf numFmtId="0" fontId="24" fillId="0" borderId="28" xfId="6" applyFont="1" applyFill="1" applyBorder="1" applyAlignment="1">
      <alignment horizontal="left" vertical="center"/>
    </xf>
    <xf numFmtId="0" fontId="19" fillId="0" borderId="58" xfId="6" applyFont="1" applyBorder="1" applyAlignment="1">
      <alignment vertical="center"/>
    </xf>
    <xf numFmtId="0" fontId="15" fillId="0" borderId="58" xfId="6" applyFont="1" applyBorder="1" applyAlignment="1">
      <alignment vertical="center"/>
    </xf>
    <xf numFmtId="58" fontId="14" fillId="0" borderId="38" xfId="6" applyNumberFormat="1" applyFont="1" applyBorder="1" applyAlignment="1">
      <alignment vertical="center"/>
    </xf>
    <xf numFmtId="0" fontId="15" fillId="0" borderId="24" xfId="6" applyFont="1" applyBorder="1" applyAlignment="1">
      <alignment horizontal="center" vertical="center"/>
    </xf>
    <xf numFmtId="0" fontId="14" fillId="0" borderId="58" xfId="6" applyFont="1" applyBorder="1" applyAlignment="1">
      <alignment vertical="center"/>
    </xf>
    <xf numFmtId="0" fontId="17" fillId="0" borderId="59" xfId="6" applyFont="1" applyBorder="1" applyAlignment="1">
      <alignment horizontal="left" vertical="center"/>
    </xf>
    <xf numFmtId="0" fontId="15" fillId="0" borderId="46" xfId="6" applyFont="1" applyBorder="1" applyAlignment="1">
      <alignment horizontal="left" vertical="center"/>
    </xf>
    <xf numFmtId="0" fontId="19" fillId="0" borderId="47" xfId="6" applyFont="1" applyBorder="1" applyAlignment="1">
      <alignment horizontal="left" vertical="center"/>
    </xf>
    <xf numFmtId="0" fontId="17" fillId="0" borderId="0" xfId="6" applyFont="1" applyBorder="1" applyAlignment="1">
      <alignment vertical="center"/>
    </xf>
    <xf numFmtId="0" fontId="17" fillId="0" borderId="36" xfId="6" applyFont="1" applyBorder="1" applyAlignment="1">
      <alignment horizontal="left" vertical="center" wrapText="1"/>
    </xf>
    <xf numFmtId="0" fontId="17" fillId="0" borderId="47" xfId="6" applyFont="1" applyBorder="1" applyAlignment="1">
      <alignment horizontal="left" vertical="center"/>
    </xf>
    <xf numFmtId="0" fontId="33" fillId="0" borderId="19" xfId="6" applyFont="1" applyBorder="1" applyAlignment="1">
      <alignment horizontal="left" vertical="center" wrapText="1"/>
    </xf>
    <xf numFmtId="0" fontId="33" fillId="0" borderId="19" xfId="6" applyFont="1" applyBorder="1" applyAlignment="1">
      <alignment horizontal="left" vertical="center"/>
    </xf>
    <xf numFmtId="0" fontId="25" fillId="0" borderId="19" xfId="6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9" fontId="19" fillId="0" borderId="34" xfId="6" applyNumberFormat="1" applyFont="1" applyBorder="1" applyAlignment="1">
      <alignment horizontal="left" vertical="center"/>
    </xf>
    <xf numFmtId="9" fontId="19" fillId="0" borderId="36" xfId="6" applyNumberFormat="1" applyFont="1" applyBorder="1" applyAlignment="1">
      <alignment horizontal="left" vertical="center"/>
    </xf>
    <xf numFmtId="0" fontId="24" fillId="0" borderId="47" xfId="6" applyFont="1" applyFill="1" applyBorder="1" applyAlignment="1">
      <alignment horizontal="left" vertical="center"/>
    </xf>
    <xf numFmtId="0" fontId="24" fillId="0" borderId="36" xfId="6" applyFont="1" applyFill="1" applyBorder="1" applyAlignment="1">
      <alignment horizontal="left" vertical="center"/>
    </xf>
    <xf numFmtId="0" fontId="19" fillId="0" borderId="60" xfId="6" applyFont="1" applyFill="1" applyBorder="1" applyAlignment="1">
      <alignment horizontal="left" vertical="center"/>
    </xf>
    <xf numFmtId="0" fontId="15" fillId="0" borderId="61" xfId="6" applyFont="1" applyBorder="1" applyAlignment="1">
      <alignment horizontal="center" vertical="center"/>
    </xf>
    <xf numFmtId="0" fontId="19" fillId="0" borderId="58" xfId="6" applyFont="1" applyBorder="1" applyAlignment="1">
      <alignment horizontal="center" vertical="center"/>
    </xf>
    <xf numFmtId="0" fontId="19" fillId="0" borderId="59" xfId="6" applyFont="1" applyBorder="1" applyAlignment="1">
      <alignment horizontal="center" vertical="center"/>
    </xf>
    <xf numFmtId="0" fontId="19" fillId="0" borderId="59" xfId="6" applyFont="1" applyFill="1" applyBorder="1" applyAlignment="1">
      <alignment horizontal="left"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10" borderId="0" xfId="0" applyFill="1"/>
    <xf numFmtId="0" fontId="35" fillId="0" borderId="7" xfId="0" applyFont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7" xfId="0" applyFont="1" applyFill="1" applyBorder="1" applyAlignment="1">
      <alignment horizontal="center" vertical="center"/>
    </xf>
    <xf numFmtId="0" fontId="35" fillId="11" borderId="2" xfId="0" applyFont="1" applyFill="1" applyBorder="1"/>
    <xf numFmtId="0" fontId="0" fillId="11" borderId="2" xfId="0" applyFill="1" applyBorder="1"/>
    <xf numFmtId="0" fontId="0" fillId="11" borderId="66" xfId="0" applyFill="1" applyBorder="1"/>
    <xf numFmtId="0" fontId="34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/>
    </xf>
    <xf numFmtId="0" fontId="3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2" borderId="2" xfId="0" applyFill="1" applyBorder="1"/>
    <xf numFmtId="0" fontId="36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12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11" fillId="0" borderId="0" xfId="2" applyFont="1" applyBorder="1" applyAlignment="1" quotePrefix="1">
      <alignment horizontal="center" vertical="center" wrapText="1"/>
    </xf>
    <xf numFmtId="0" fontId="11" fillId="0" borderId="8" xfId="2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常规_10AW核价-润懋(35款已核，单耗未减)" xfId="1"/>
    <cellStyle name="S10" xfId="2"/>
    <cellStyle name="S13" xfId="3"/>
    <cellStyle name="常规 10 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09435" y="1400810"/>
              <a:ext cx="386715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09435" y="1624330"/>
              <a:ext cx="386715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84035" y="71501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76910"/>
              <a:ext cx="3937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2050" y="140081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2050" y="16243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66421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247650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247650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0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247650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66421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0"/>
          <a:ext cx="4084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0"/>
          <a:ext cx="4160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0"/>
          <a:ext cx="4084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0"/>
          <a:ext cx="4160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03705" y="462280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777875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52905" y="2641600"/>
          <a:ext cx="4099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777875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76705" y="2641600"/>
          <a:ext cx="4175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777875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03705" y="297180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03705" y="462280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0"/>
          <a:ext cx="4004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0"/>
          <a:ext cx="40551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0"/>
          <a:ext cx="4131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0"/>
          <a:ext cx="4004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0"/>
          <a:ext cx="4004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149225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03705" y="4622800"/>
          <a:ext cx="4006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149225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52905" y="2641600"/>
          <a:ext cx="4057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149225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76705" y="2641600"/>
          <a:ext cx="4133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149225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03705" y="2971800"/>
          <a:ext cx="4006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149225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03705" y="4622800"/>
          <a:ext cx="4006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76" customWidth="1"/>
    <col min="3" max="3" width="10.1696428571429" customWidth="1"/>
  </cols>
  <sheetData>
    <row r="1" ht="21" customHeight="1" spans="1:2">
      <c r="A1" s="377"/>
      <c r="B1" s="378" t="s">
        <v>0</v>
      </c>
    </row>
    <row r="2" ht="18" spans="1:2">
      <c r="A2" s="7">
        <v>1</v>
      </c>
      <c r="B2" s="379" t="s">
        <v>1</v>
      </c>
    </row>
    <row r="3" ht="18" spans="1:2">
      <c r="A3" s="7">
        <v>2</v>
      </c>
      <c r="B3" s="379" t="s">
        <v>2</v>
      </c>
    </row>
    <row r="4" ht="18" spans="1:2">
      <c r="A4" s="7">
        <v>3</v>
      </c>
      <c r="B4" s="379" t="s">
        <v>3</v>
      </c>
    </row>
    <row r="5" ht="18" spans="1:2">
      <c r="A5" s="7">
        <v>4</v>
      </c>
      <c r="B5" s="379" t="s">
        <v>4</v>
      </c>
    </row>
    <row r="6" ht="18" spans="1:2">
      <c r="A6" s="7">
        <v>5</v>
      </c>
      <c r="B6" s="379" t="s">
        <v>5</v>
      </c>
    </row>
    <row r="7" ht="18" spans="1:2">
      <c r="A7" s="7">
        <v>6</v>
      </c>
      <c r="B7" s="379" t="s">
        <v>6</v>
      </c>
    </row>
    <row r="8" s="375" customFormat="1" ht="15" customHeight="1" spans="1:2">
      <c r="A8" s="380">
        <v>7</v>
      </c>
      <c r="B8" s="381" t="s">
        <v>7</v>
      </c>
    </row>
    <row r="9" ht="19" customHeight="1" spans="1:2">
      <c r="A9" s="377"/>
      <c r="B9" s="382" t="s">
        <v>8</v>
      </c>
    </row>
    <row r="10" ht="16" customHeight="1" spans="1:2">
      <c r="A10" s="7">
        <v>1</v>
      </c>
      <c r="B10" s="383" t="s">
        <v>9</v>
      </c>
    </row>
    <row r="11" ht="18" spans="1:2">
      <c r="A11" s="7">
        <v>2</v>
      </c>
      <c r="B11" s="379" t="s">
        <v>10</v>
      </c>
    </row>
    <row r="12" ht="36" spans="1:2">
      <c r="A12" s="7">
        <v>3</v>
      </c>
      <c r="B12" s="384" t="s">
        <v>11</v>
      </c>
    </row>
    <row r="13" ht="18" spans="1:2">
      <c r="A13" s="7">
        <v>4</v>
      </c>
      <c r="B13" s="385" t="s">
        <v>12</v>
      </c>
    </row>
    <row r="14" ht="18" spans="1:2">
      <c r="A14" s="7">
        <v>5</v>
      </c>
      <c r="B14" s="385" t="s">
        <v>13</v>
      </c>
    </row>
    <row r="15" ht="18" spans="1:2">
      <c r="A15" s="7">
        <v>6</v>
      </c>
      <c r="B15" s="385" t="s">
        <v>14</v>
      </c>
    </row>
    <row r="16" ht="18" spans="1:2">
      <c r="A16" s="7">
        <v>7</v>
      </c>
      <c r="B16" s="385" t="s">
        <v>15</v>
      </c>
    </row>
    <row r="17" ht="18" spans="1:2">
      <c r="A17" s="7">
        <v>8</v>
      </c>
      <c r="B17" s="385" t="s">
        <v>16</v>
      </c>
    </row>
    <row r="18" ht="18" spans="1:2">
      <c r="A18" s="7">
        <v>9</v>
      </c>
      <c r="B18" s="379" t="s">
        <v>17</v>
      </c>
    </row>
    <row r="19" spans="1:2">
      <c r="A19" s="7"/>
      <c r="B19" s="379"/>
    </row>
    <row r="20" ht="24" spans="1:2">
      <c r="A20" s="377"/>
      <c r="B20" s="378" t="s">
        <v>18</v>
      </c>
    </row>
    <row r="21" ht="18" spans="1:2">
      <c r="A21" s="7">
        <v>1</v>
      </c>
      <c r="B21" s="386" t="s">
        <v>19</v>
      </c>
    </row>
    <row r="22" ht="18" spans="1:2">
      <c r="A22" s="7">
        <v>2</v>
      </c>
      <c r="B22" s="379" t="s">
        <v>20</v>
      </c>
    </row>
    <row r="23" ht="18" spans="1:2">
      <c r="A23" s="7">
        <v>3</v>
      </c>
      <c r="B23" s="379" t="s">
        <v>21</v>
      </c>
    </row>
    <row r="24" ht="18" spans="1:2">
      <c r="A24" s="7">
        <v>4</v>
      </c>
      <c r="B24" s="379" t="s">
        <v>22</v>
      </c>
    </row>
    <row r="25" ht="36" spans="1:2">
      <c r="A25" s="7">
        <v>5</v>
      </c>
      <c r="B25" s="385" t="s">
        <v>23</v>
      </c>
    </row>
    <row r="26" ht="18" spans="1:2">
      <c r="A26" s="7">
        <v>6</v>
      </c>
      <c r="B26" s="385" t="s">
        <v>24</v>
      </c>
    </row>
    <row r="27" customFormat="1" ht="18" spans="1:2">
      <c r="A27" s="7">
        <v>7</v>
      </c>
      <c r="B27" s="379" t="s">
        <v>25</v>
      </c>
    </row>
    <row r="28" spans="1:2">
      <c r="A28" s="7"/>
      <c r="B28" s="379"/>
    </row>
    <row r="29" ht="24" spans="1:2">
      <c r="A29" s="377"/>
      <c r="B29" s="378" t="s">
        <v>26</v>
      </c>
    </row>
    <row r="30" ht="18" spans="1:2">
      <c r="A30" s="7">
        <v>1</v>
      </c>
      <c r="B30" s="386" t="s">
        <v>27</v>
      </c>
    </row>
    <row r="31" ht="18" spans="1:2">
      <c r="A31" s="7">
        <v>2</v>
      </c>
      <c r="B31" s="379" t="s">
        <v>28</v>
      </c>
    </row>
    <row r="32" ht="18" spans="1:2">
      <c r="A32" s="7">
        <v>3</v>
      </c>
      <c r="B32" s="379" t="s">
        <v>29</v>
      </c>
    </row>
    <row r="33" ht="36" spans="1:2">
      <c r="A33" s="7">
        <v>4</v>
      </c>
      <c r="B33" s="379" t="s">
        <v>30</v>
      </c>
    </row>
    <row r="34" ht="18" spans="1:2">
      <c r="A34" s="7">
        <v>5</v>
      </c>
      <c r="B34" s="379" t="s">
        <v>31</v>
      </c>
    </row>
    <row r="35" ht="18" spans="1:2">
      <c r="A35" s="7">
        <v>6</v>
      </c>
      <c r="B35" s="379" t="s">
        <v>32</v>
      </c>
    </row>
    <row r="36" customFormat="1" ht="18" spans="1:2">
      <c r="A36" s="7">
        <v>7</v>
      </c>
      <c r="B36" s="379" t="s">
        <v>33</v>
      </c>
    </row>
    <row r="37" spans="1:2">
      <c r="A37" s="7"/>
      <c r="B37" s="379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287</v>
      </c>
      <c r="H2" s="4"/>
      <c r="I2" s="4" t="s">
        <v>288</v>
      </c>
      <c r="J2" s="4"/>
      <c r="K2" s="15" t="s">
        <v>289</v>
      </c>
      <c r="L2" s="47" t="s">
        <v>290</v>
      </c>
      <c r="M2" s="18" t="s">
        <v>291</v>
      </c>
    </row>
    <row r="3" s="1" customFormat="1" ht="14.4" spans="1:13">
      <c r="A3" s="4"/>
      <c r="B3" s="6"/>
      <c r="C3" s="6"/>
      <c r="D3" s="6"/>
      <c r="E3" s="6"/>
      <c r="F3" s="6"/>
      <c r="G3" s="4" t="s">
        <v>292</v>
      </c>
      <c r="H3" s="4" t="s">
        <v>293</v>
      </c>
      <c r="I3" s="4" t="s">
        <v>292</v>
      </c>
      <c r="J3" s="4" t="s">
        <v>293</v>
      </c>
      <c r="K3" s="16"/>
      <c r="L3" s="48"/>
      <c r="M3" s="19"/>
    </row>
    <row r="4" spans="1:13">
      <c r="A4" s="7">
        <v>1</v>
      </c>
      <c r="B4" s="43"/>
      <c r="C4" s="8"/>
      <c r="D4" s="8"/>
      <c r="E4" s="39"/>
      <c r="F4" s="8"/>
      <c r="G4" s="8">
        <v>0.2</v>
      </c>
      <c r="H4" s="8">
        <v>0.2</v>
      </c>
      <c r="I4" s="8">
        <v>0.3</v>
      </c>
      <c r="J4" s="8">
        <v>0.5</v>
      </c>
      <c r="K4" s="8">
        <f t="shared" ref="K4:K9" si="0">SUM(G4:J4)</f>
        <v>1.2</v>
      </c>
      <c r="L4" s="8" t="s">
        <v>294</v>
      </c>
      <c r="M4" s="8" t="s">
        <v>280</v>
      </c>
    </row>
    <row r="5" spans="1:13">
      <c r="A5" s="7">
        <v>2</v>
      </c>
      <c r="B5" s="44"/>
      <c r="C5" s="8"/>
      <c r="D5" s="8"/>
      <c r="E5" s="40"/>
      <c r="F5" s="8"/>
      <c r="G5" s="8">
        <v>0.3</v>
      </c>
      <c r="H5" s="8">
        <v>0.2</v>
      </c>
      <c r="I5" s="8">
        <v>0.5</v>
      </c>
      <c r="J5" s="8">
        <v>0.5</v>
      </c>
      <c r="K5" s="8">
        <f t="shared" si="0"/>
        <v>1.5</v>
      </c>
      <c r="L5" s="8" t="s">
        <v>294</v>
      </c>
      <c r="M5" s="8" t="s">
        <v>280</v>
      </c>
    </row>
    <row r="6" ht="21" spans="1:13">
      <c r="A6" s="7">
        <v>3</v>
      </c>
      <c r="B6" s="389" t="s">
        <v>279</v>
      </c>
      <c r="C6" s="8">
        <v>20</v>
      </c>
      <c r="D6" s="8" t="s">
        <v>281</v>
      </c>
      <c r="E6" s="21" t="s">
        <v>282</v>
      </c>
      <c r="F6" s="8" t="s">
        <v>60</v>
      </c>
      <c r="G6" s="8">
        <v>0.2</v>
      </c>
      <c r="H6" s="8">
        <v>0.2</v>
      </c>
      <c r="I6" s="8">
        <v>0.2</v>
      </c>
      <c r="J6" s="8">
        <v>0.5</v>
      </c>
      <c r="K6" s="8">
        <f t="shared" si="0"/>
        <v>1.1</v>
      </c>
      <c r="L6" s="8" t="s">
        <v>294</v>
      </c>
      <c r="M6" s="8" t="s">
        <v>280</v>
      </c>
    </row>
    <row r="7" spans="1:13">
      <c r="A7" s="7"/>
      <c r="B7" s="44"/>
      <c r="C7" s="8"/>
      <c r="D7" s="8"/>
      <c r="E7" s="23"/>
      <c r="F7" s="8"/>
      <c r="G7" s="8"/>
      <c r="H7" s="8"/>
      <c r="I7" s="8"/>
      <c r="J7" s="8"/>
      <c r="K7" s="8"/>
      <c r="L7" s="8"/>
      <c r="M7" s="8"/>
    </row>
    <row r="8" spans="1:13">
      <c r="A8" s="7"/>
      <c r="B8" s="43"/>
      <c r="C8" s="8"/>
      <c r="D8" s="8"/>
      <c r="E8" s="22"/>
      <c r="F8" s="8"/>
      <c r="G8" s="8"/>
      <c r="H8" s="8"/>
      <c r="I8" s="8"/>
      <c r="J8" s="8"/>
      <c r="K8" s="7"/>
      <c r="L8" s="8"/>
      <c r="M8" s="7"/>
    </row>
    <row r="9" spans="1:13">
      <c r="A9" s="7"/>
      <c r="B9" s="44"/>
      <c r="C9" s="8"/>
      <c r="D9" s="8"/>
      <c r="E9" s="46"/>
      <c r="F9" s="8"/>
      <c r="G9" s="8"/>
      <c r="H9" s="8"/>
      <c r="I9" s="8"/>
      <c r="J9" s="8"/>
      <c r="K9" s="7"/>
      <c r="L9" s="8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10" t="s">
        <v>283</v>
      </c>
      <c r="B12" s="11"/>
      <c r="C12" s="11"/>
      <c r="D12" s="11"/>
      <c r="E12" s="12"/>
      <c r="F12" s="17"/>
      <c r="G12" s="24"/>
      <c r="H12" s="10" t="s">
        <v>295</v>
      </c>
      <c r="I12" s="11"/>
      <c r="J12" s="11"/>
      <c r="K12" s="12"/>
      <c r="L12" s="49"/>
      <c r="M12" s="20"/>
    </row>
    <row r="13" spans="1:13">
      <c r="A13" s="45" t="s">
        <v>296</v>
      </c>
      <c r="B13" s="4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F14" sqref="F1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37" t="s">
        <v>299</v>
      </c>
      <c r="H2" s="38"/>
      <c r="I2" s="41"/>
      <c r="J2" s="37" t="s">
        <v>300</v>
      </c>
      <c r="K2" s="38"/>
      <c r="L2" s="41"/>
      <c r="M2" s="37" t="s">
        <v>301</v>
      </c>
      <c r="N2" s="38"/>
      <c r="O2" s="41"/>
      <c r="P2" s="37" t="s">
        <v>302</v>
      </c>
      <c r="Q2" s="38"/>
      <c r="R2" s="41"/>
      <c r="S2" s="38" t="s">
        <v>303</v>
      </c>
      <c r="T2" s="38"/>
      <c r="U2" s="41"/>
      <c r="V2" s="26" t="s">
        <v>304</v>
      </c>
      <c r="W2" s="26" t="s">
        <v>277</v>
      </c>
    </row>
    <row r="3" s="1" customFormat="1" ht="14.4" spans="1:23">
      <c r="A3" s="6"/>
      <c r="B3" s="30"/>
      <c r="C3" s="30"/>
      <c r="D3" s="30"/>
      <c r="E3" s="30"/>
      <c r="F3" s="30"/>
      <c r="G3" s="4" t="s">
        <v>305</v>
      </c>
      <c r="H3" s="4" t="s">
        <v>65</v>
      </c>
      <c r="I3" s="4" t="s">
        <v>268</v>
      </c>
      <c r="J3" s="4" t="s">
        <v>305</v>
      </c>
      <c r="K3" s="4" t="s">
        <v>65</v>
      </c>
      <c r="L3" s="4" t="s">
        <v>268</v>
      </c>
      <c r="M3" s="4" t="s">
        <v>305</v>
      </c>
      <c r="N3" s="4" t="s">
        <v>65</v>
      </c>
      <c r="O3" s="4" t="s">
        <v>268</v>
      </c>
      <c r="P3" s="4" t="s">
        <v>305</v>
      </c>
      <c r="Q3" s="4" t="s">
        <v>65</v>
      </c>
      <c r="R3" s="4" t="s">
        <v>268</v>
      </c>
      <c r="S3" s="4" t="s">
        <v>305</v>
      </c>
      <c r="T3" s="4" t="s">
        <v>65</v>
      </c>
      <c r="U3" s="4" t="s">
        <v>268</v>
      </c>
      <c r="V3" s="42"/>
      <c r="W3" s="42"/>
    </row>
    <row r="4" spans="1:23">
      <c r="A4" s="31" t="s">
        <v>306</v>
      </c>
      <c r="B4" s="391" t="s">
        <v>279</v>
      </c>
      <c r="C4" s="8"/>
      <c r="D4" s="8"/>
      <c r="E4" s="39"/>
      <c r="F4" s="32" t="s">
        <v>60</v>
      </c>
      <c r="G4" s="392" t="s">
        <v>307</v>
      </c>
      <c r="H4" s="392" t="s">
        <v>308</v>
      </c>
      <c r="I4" s="392" t="s">
        <v>309</v>
      </c>
      <c r="J4" s="392" t="s">
        <v>310</v>
      </c>
      <c r="K4" s="8" t="s">
        <v>311</v>
      </c>
      <c r="L4" s="392" t="s">
        <v>312</v>
      </c>
      <c r="M4" s="392" t="s">
        <v>313</v>
      </c>
      <c r="N4" s="392" t="s">
        <v>314</v>
      </c>
      <c r="O4" s="392" t="s">
        <v>315</v>
      </c>
      <c r="P4" s="8"/>
      <c r="Q4" s="8"/>
      <c r="R4" s="8"/>
      <c r="S4" s="8"/>
      <c r="T4" s="8"/>
      <c r="U4" s="8"/>
      <c r="V4" s="8"/>
      <c r="W4" s="8"/>
    </row>
    <row r="5" spans="1:23">
      <c r="A5" s="33"/>
      <c r="B5" s="34"/>
      <c r="C5" s="8"/>
      <c r="D5" s="8"/>
      <c r="E5" s="40"/>
      <c r="F5" s="34"/>
      <c r="G5" s="37" t="s">
        <v>316</v>
      </c>
      <c r="H5" s="38"/>
      <c r="I5" s="41"/>
      <c r="J5" s="37" t="s">
        <v>317</v>
      </c>
      <c r="K5" s="38"/>
      <c r="L5" s="41"/>
      <c r="M5" s="37" t="s">
        <v>318</v>
      </c>
      <c r="N5" s="38"/>
      <c r="O5" s="41"/>
      <c r="P5" s="37" t="s">
        <v>319</v>
      </c>
      <c r="Q5" s="38"/>
      <c r="R5" s="41"/>
      <c r="S5" s="38" t="s">
        <v>320</v>
      </c>
      <c r="T5" s="38"/>
      <c r="U5" s="41"/>
      <c r="V5" s="8"/>
      <c r="W5" s="8"/>
    </row>
    <row r="6" ht="21" spans="1:23">
      <c r="A6" s="33"/>
      <c r="B6" s="34"/>
      <c r="C6" s="8">
        <v>20</v>
      </c>
      <c r="D6" s="8" t="s">
        <v>281</v>
      </c>
      <c r="E6" s="21" t="s">
        <v>282</v>
      </c>
      <c r="F6" s="34"/>
      <c r="G6" s="4" t="s">
        <v>305</v>
      </c>
      <c r="H6" s="4" t="s">
        <v>65</v>
      </c>
      <c r="I6" s="4" t="s">
        <v>268</v>
      </c>
      <c r="J6" s="4" t="s">
        <v>305</v>
      </c>
      <c r="K6" s="4" t="s">
        <v>65</v>
      </c>
      <c r="L6" s="4" t="s">
        <v>268</v>
      </c>
      <c r="M6" s="4" t="s">
        <v>305</v>
      </c>
      <c r="N6" s="4" t="s">
        <v>65</v>
      </c>
      <c r="O6" s="4" t="s">
        <v>268</v>
      </c>
      <c r="P6" s="4" t="s">
        <v>305</v>
      </c>
      <c r="Q6" s="4" t="s">
        <v>65</v>
      </c>
      <c r="R6" s="4" t="s">
        <v>268</v>
      </c>
      <c r="S6" s="4" t="s">
        <v>305</v>
      </c>
      <c r="T6" s="4" t="s">
        <v>65</v>
      </c>
      <c r="U6" s="4" t="s">
        <v>268</v>
      </c>
      <c r="V6" s="8"/>
      <c r="W6" s="8"/>
    </row>
    <row r="7" spans="1:23">
      <c r="A7" s="35"/>
      <c r="B7" s="36"/>
      <c r="C7" s="8"/>
      <c r="D7" s="8"/>
      <c r="E7" s="23"/>
      <c r="F7" s="3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2" t="s">
        <v>321</v>
      </c>
      <c r="B8" s="32"/>
      <c r="C8" s="32"/>
      <c r="D8" s="32"/>
      <c r="E8" s="32"/>
      <c r="F8" s="3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6"/>
      <c r="C9" s="36"/>
      <c r="D9" s="36"/>
      <c r="E9" s="36"/>
      <c r="F9" s="3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2" t="s">
        <v>322</v>
      </c>
      <c r="B10" s="32"/>
      <c r="C10" s="32"/>
      <c r="D10" s="32"/>
      <c r="E10" s="32"/>
      <c r="F10" s="3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2" t="s">
        <v>323</v>
      </c>
      <c r="B12" s="32"/>
      <c r="C12" s="32"/>
      <c r="D12" s="32"/>
      <c r="E12" s="32"/>
      <c r="F12" s="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6"/>
      <c r="B13" s="36"/>
      <c r="C13" s="36"/>
      <c r="D13" s="36"/>
      <c r="E13" s="36"/>
      <c r="F13" s="3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="2" customFormat="1" ht="20.4" spans="1:23">
      <c r="A15" s="10" t="s">
        <v>283</v>
      </c>
      <c r="B15" s="11"/>
      <c r="C15" s="11"/>
      <c r="D15" s="11"/>
      <c r="E15" s="12"/>
      <c r="F15" s="17"/>
      <c r="G15" s="24"/>
      <c r="H15" s="29"/>
      <c r="I15" s="29"/>
      <c r="J15" s="10" t="s">
        <v>295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1"/>
      <c r="W15" s="20"/>
    </row>
    <row r="16" spans="1:23">
      <c r="A16" s="13" t="s">
        <v>324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5" t="s">
        <v>326</v>
      </c>
      <c r="B2" s="26" t="s">
        <v>264</v>
      </c>
      <c r="C2" s="26" t="s">
        <v>265</v>
      </c>
      <c r="D2" s="26" t="s">
        <v>266</v>
      </c>
      <c r="E2" s="26" t="s">
        <v>267</v>
      </c>
      <c r="F2" s="26" t="s">
        <v>268</v>
      </c>
      <c r="G2" s="25" t="s">
        <v>327</v>
      </c>
      <c r="H2" s="25" t="s">
        <v>328</v>
      </c>
      <c r="I2" s="25" t="s">
        <v>329</v>
      </c>
      <c r="J2" s="25" t="s">
        <v>328</v>
      </c>
      <c r="K2" s="25" t="s">
        <v>330</v>
      </c>
      <c r="L2" s="25" t="s">
        <v>328</v>
      </c>
      <c r="M2" s="26" t="s">
        <v>304</v>
      </c>
      <c r="N2" s="26" t="s">
        <v>277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7" t="s">
        <v>326</v>
      </c>
      <c r="B4" s="28" t="s">
        <v>331</v>
      </c>
      <c r="C4" s="28" t="s">
        <v>305</v>
      </c>
      <c r="D4" s="28" t="s">
        <v>266</v>
      </c>
      <c r="E4" s="26" t="s">
        <v>267</v>
      </c>
      <c r="F4" s="26" t="s">
        <v>268</v>
      </c>
      <c r="G4" s="25" t="s">
        <v>327</v>
      </c>
      <c r="H4" s="25" t="s">
        <v>328</v>
      </c>
      <c r="I4" s="25" t="s">
        <v>329</v>
      </c>
      <c r="J4" s="25" t="s">
        <v>328</v>
      </c>
      <c r="K4" s="25" t="s">
        <v>330</v>
      </c>
      <c r="L4" s="25" t="s">
        <v>328</v>
      </c>
      <c r="M4" s="26" t="s">
        <v>304</v>
      </c>
      <c r="N4" s="26" t="s">
        <v>277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10" t="s">
        <v>332</v>
      </c>
      <c r="B11" s="11"/>
      <c r="C11" s="11"/>
      <c r="D11" s="12"/>
      <c r="E11" s="17"/>
      <c r="F11" s="29"/>
      <c r="G11" s="24"/>
      <c r="H11" s="29"/>
      <c r="I11" s="10" t="s">
        <v>333</v>
      </c>
      <c r="J11" s="11"/>
      <c r="K11" s="11"/>
      <c r="L11" s="11"/>
      <c r="M11" s="11"/>
      <c r="N11" s="20"/>
    </row>
    <row r="12" spans="1:14">
      <c r="A12" s="13" t="s">
        <v>334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4" sqref="E1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298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304</v>
      </c>
      <c r="L2" s="5" t="s">
        <v>277</v>
      </c>
    </row>
    <row r="3" ht="21" spans="1:12">
      <c r="A3" s="7" t="s">
        <v>321</v>
      </c>
      <c r="B3" s="7" t="s">
        <v>279</v>
      </c>
      <c r="C3" s="8">
        <v>20</v>
      </c>
      <c r="D3" s="8" t="s">
        <v>281</v>
      </c>
      <c r="E3" s="21" t="s">
        <v>282</v>
      </c>
      <c r="F3" s="8" t="s">
        <v>60</v>
      </c>
      <c r="G3" s="8" t="s">
        <v>340</v>
      </c>
      <c r="H3" s="8" t="s">
        <v>341</v>
      </c>
      <c r="I3" s="8"/>
      <c r="J3" s="8"/>
      <c r="K3" s="8"/>
      <c r="L3" s="8" t="s">
        <v>280</v>
      </c>
    </row>
    <row r="4" spans="1:12">
      <c r="A4" s="7" t="s">
        <v>322</v>
      </c>
      <c r="B4" s="7"/>
      <c r="C4" s="8"/>
      <c r="D4" s="8"/>
      <c r="E4" s="22"/>
      <c r="F4" s="8"/>
      <c r="G4" s="8"/>
      <c r="H4" s="8"/>
      <c r="I4" s="8"/>
      <c r="J4" s="8"/>
      <c r="K4" s="8"/>
      <c r="L4" s="8" t="s">
        <v>280</v>
      </c>
    </row>
    <row r="5" spans="1:12">
      <c r="A5" s="7" t="s">
        <v>323</v>
      </c>
      <c r="B5" s="7"/>
      <c r="C5" s="8"/>
      <c r="D5" s="8"/>
      <c r="E5" s="23"/>
      <c r="F5" s="8"/>
      <c r="G5" s="8"/>
      <c r="H5" s="8"/>
      <c r="I5" s="7"/>
      <c r="J5" s="7"/>
      <c r="K5" s="7"/>
      <c r="L5" s="7" t="s">
        <v>280</v>
      </c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="2" customFormat="1" ht="20.4" spans="1:12">
      <c r="A9" s="10" t="s">
        <v>283</v>
      </c>
      <c r="B9" s="11"/>
      <c r="C9" s="11"/>
      <c r="D9" s="11"/>
      <c r="E9" s="12"/>
      <c r="F9" s="17"/>
      <c r="G9" s="24"/>
      <c r="H9" s="10" t="s">
        <v>295</v>
      </c>
      <c r="I9" s="11"/>
      <c r="J9" s="11"/>
      <c r="K9" s="11"/>
      <c r="L9" s="20"/>
    </row>
    <row r="10" spans="1:12">
      <c r="A10" s="13" t="s">
        <v>342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E17" sqref="E1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263</v>
      </c>
      <c r="B2" s="5" t="s">
        <v>268</v>
      </c>
      <c r="C2" s="5" t="s">
        <v>305</v>
      </c>
      <c r="D2" s="5" t="s">
        <v>266</v>
      </c>
      <c r="E2" s="5" t="s">
        <v>267</v>
      </c>
      <c r="F2" s="4" t="s">
        <v>344</v>
      </c>
      <c r="G2" s="4" t="s">
        <v>288</v>
      </c>
      <c r="H2" s="15" t="s">
        <v>289</v>
      </c>
      <c r="I2" s="18" t="s">
        <v>291</v>
      </c>
    </row>
    <row r="3" s="1" customFormat="1" ht="14.4" spans="1:9">
      <c r="A3" s="4"/>
      <c r="B3" s="6"/>
      <c r="C3" s="6"/>
      <c r="D3" s="6"/>
      <c r="E3" s="6"/>
      <c r="F3" s="4" t="s">
        <v>345</v>
      </c>
      <c r="G3" s="4" t="s">
        <v>292</v>
      </c>
      <c r="H3" s="16"/>
      <c r="I3" s="19"/>
    </row>
    <row r="4" spans="1:9">
      <c r="A4" s="7"/>
      <c r="B4" s="393" t="s">
        <v>346</v>
      </c>
      <c r="C4" s="8" t="s">
        <v>347</v>
      </c>
      <c r="D4" s="9" t="s">
        <v>348</v>
      </c>
      <c r="E4" s="8" t="s">
        <v>60</v>
      </c>
      <c r="F4" s="8">
        <v>0.3</v>
      </c>
      <c r="G4" s="8">
        <v>0.5</v>
      </c>
      <c r="H4" s="8">
        <f>SUM(F4:G4)</f>
        <v>0.8</v>
      </c>
      <c r="I4" s="8" t="s">
        <v>280</v>
      </c>
    </row>
    <row r="5" spans="1:9">
      <c r="A5" s="7"/>
      <c r="B5" s="7"/>
      <c r="D5" s="8"/>
      <c r="E5" s="8"/>
      <c r="F5" s="8"/>
      <c r="G5" s="8"/>
      <c r="H5" s="8"/>
      <c r="I5" s="8"/>
    </row>
    <row r="6" spans="1:9">
      <c r="A6" s="7"/>
      <c r="B6" s="7"/>
      <c r="C6" s="7"/>
      <c r="D6" s="7"/>
      <c r="E6" s="7"/>
      <c r="F6" s="7"/>
      <c r="G6" s="7"/>
      <c r="H6" s="7"/>
      <c r="I6" s="7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="2" customFormat="1" ht="20.4" spans="1:9">
      <c r="A10" s="10" t="s">
        <v>283</v>
      </c>
      <c r="B10" s="11"/>
      <c r="C10" s="11"/>
      <c r="D10" s="12"/>
      <c r="E10" s="17"/>
      <c r="F10" s="10" t="s">
        <v>295</v>
      </c>
      <c r="G10" s="11"/>
      <c r="H10" s="12"/>
      <c r="I10" s="20"/>
    </row>
    <row r="11" spans="1:9">
      <c r="A11" s="13" t="s">
        <v>349</v>
      </c>
      <c r="B11" s="13"/>
      <c r="C11" s="14"/>
      <c r="D11" s="14"/>
      <c r="E11" s="14"/>
      <c r="F11" s="14"/>
      <c r="G11" s="14"/>
      <c r="H11" s="14"/>
      <c r="I11" s="14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55" t="s">
        <v>35</v>
      </c>
      <c r="C2" s="356"/>
      <c r="D2" s="356"/>
      <c r="E2" s="356"/>
      <c r="F2" s="356"/>
      <c r="G2" s="356"/>
      <c r="H2" s="356"/>
      <c r="I2" s="370"/>
    </row>
    <row r="3" ht="28" customHeight="1" spans="2:9">
      <c r="B3" s="357"/>
      <c r="C3" s="358"/>
      <c r="D3" s="359" t="s">
        <v>36</v>
      </c>
      <c r="E3" s="364"/>
      <c r="F3" s="365" t="s">
        <v>37</v>
      </c>
      <c r="G3" s="366"/>
      <c r="H3" s="359" t="s">
        <v>38</v>
      </c>
      <c r="I3" s="371"/>
    </row>
    <row r="4" ht="28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7" t="s">
        <v>41</v>
      </c>
      <c r="G4" s="367" t="s">
        <v>42</v>
      </c>
      <c r="H4" s="358" t="s">
        <v>41</v>
      </c>
      <c r="I4" s="372" t="s">
        <v>42</v>
      </c>
    </row>
    <row r="5" ht="28" customHeight="1" spans="2:9">
      <c r="B5" s="360" t="s">
        <v>43</v>
      </c>
      <c r="C5" s="7">
        <v>13</v>
      </c>
      <c r="D5" s="7">
        <v>0</v>
      </c>
      <c r="E5" s="7">
        <v>1</v>
      </c>
      <c r="F5" s="368">
        <v>0</v>
      </c>
      <c r="G5" s="368">
        <v>1</v>
      </c>
      <c r="H5" s="7">
        <v>1</v>
      </c>
      <c r="I5" s="373">
        <v>2</v>
      </c>
    </row>
    <row r="6" ht="28" customHeight="1" spans="2:9">
      <c r="B6" s="360" t="s">
        <v>44</v>
      </c>
      <c r="C6" s="7">
        <v>20</v>
      </c>
      <c r="D6" s="7">
        <v>0</v>
      </c>
      <c r="E6" s="7">
        <v>1</v>
      </c>
      <c r="F6" s="368">
        <v>1</v>
      </c>
      <c r="G6" s="368">
        <v>2</v>
      </c>
      <c r="H6" s="7">
        <v>2</v>
      </c>
      <c r="I6" s="373">
        <v>3</v>
      </c>
    </row>
    <row r="7" ht="28" customHeight="1" spans="2:9">
      <c r="B7" s="360" t="s">
        <v>45</v>
      </c>
      <c r="C7" s="7">
        <v>32</v>
      </c>
      <c r="D7" s="7">
        <v>0</v>
      </c>
      <c r="E7" s="7">
        <v>1</v>
      </c>
      <c r="F7" s="368">
        <v>2</v>
      </c>
      <c r="G7" s="368">
        <v>3</v>
      </c>
      <c r="H7" s="7">
        <v>3</v>
      </c>
      <c r="I7" s="373">
        <v>4</v>
      </c>
    </row>
    <row r="8" ht="28" customHeight="1" spans="2:9">
      <c r="B8" s="360" t="s">
        <v>46</v>
      </c>
      <c r="C8" s="7">
        <v>50</v>
      </c>
      <c r="D8" s="7">
        <v>1</v>
      </c>
      <c r="E8" s="7">
        <v>2</v>
      </c>
      <c r="F8" s="368">
        <v>3</v>
      </c>
      <c r="G8" s="368">
        <v>4</v>
      </c>
      <c r="H8" s="7">
        <v>5</v>
      </c>
      <c r="I8" s="373">
        <v>6</v>
      </c>
    </row>
    <row r="9" ht="28" customHeight="1" spans="2:9">
      <c r="B9" s="360" t="s">
        <v>47</v>
      </c>
      <c r="C9" s="7">
        <v>80</v>
      </c>
      <c r="D9" s="7">
        <v>2</v>
      </c>
      <c r="E9" s="7">
        <v>3</v>
      </c>
      <c r="F9" s="368">
        <v>5</v>
      </c>
      <c r="G9" s="368">
        <v>6</v>
      </c>
      <c r="H9" s="7">
        <v>7</v>
      </c>
      <c r="I9" s="373">
        <v>8</v>
      </c>
    </row>
    <row r="10" ht="28" customHeight="1" spans="2:9">
      <c r="B10" s="360" t="s">
        <v>48</v>
      </c>
      <c r="C10" s="7">
        <v>125</v>
      </c>
      <c r="D10" s="7">
        <v>3</v>
      </c>
      <c r="E10" s="7">
        <v>4</v>
      </c>
      <c r="F10" s="368">
        <v>7</v>
      </c>
      <c r="G10" s="368">
        <v>8</v>
      </c>
      <c r="H10" s="7">
        <v>10</v>
      </c>
      <c r="I10" s="373">
        <v>11</v>
      </c>
    </row>
    <row r="11" ht="28" customHeight="1" spans="2:9">
      <c r="B11" s="360" t="s">
        <v>49</v>
      </c>
      <c r="C11" s="7">
        <v>200</v>
      </c>
      <c r="D11" s="7">
        <v>5</v>
      </c>
      <c r="E11" s="7">
        <v>6</v>
      </c>
      <c r="F11" s="368">
        <v>10</v>
      </c>
      <c r="G11" s="368">
        <v>11</v>
      </c>
      <c r="H11" s="7">
        <v>14</v>
      </c>
      <c r="I11" s="373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9">
        <v>14</v>
      </c>
      <c r="G12" s="369">
        <v>15</v>
      </c>
      <c r="H12" s="362">
        <v>21</v>
      </c>
      <c r="I12" s="374">
        <v>22</v>
      </c>
    </row>
    <row r="14" spans="2:4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67" customWidth="1"/>
    <col min="2" max="9" width="10.3303571428571" style="167"/>
    <col min="10" max="10" width="8.83035714285714" style="167" customWidth="1"/>
    <col min="11" max="11" width="12" style="167" customWidth="1"/>
    <col min="12" max="16384" width="10.3303571428571" style="167"/>
  </cols>
  <sheetData>
    <row r="1" ht="23.95" spans="1:11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8.35" spans="1:11">
      <c r="A2" s="169" t="s">
        <v>53</v>
      </c>
      <c r="B2" s="170"/>
      <c r="C2" s="170"/>
      <c r="D2" s="171" t="s">
        <v>54</v>
      </c>
      <c r="E2" s="171"/>
      <c r="F2" s="170"/>
      <c r="G2" s="170"/>
      <c r="H2" s="227" t="s">
        <v>55</v>
      </c>
      <c r="I2" s="244"/>
      <c r="J2" s="244"/>
      <c r="K2" s="245"/>
    </row>
    <row r="3" ht="17.6" spans="1:11">
      <c r="A3" s="172" t="s">
        <v>56</v>
      </c>
      <c r="B3" s="173"/>
      <c r="C3" s="174"/>
      <c r="D3" s="175" t="s">
        <v>57</v>
      </c>
      <c r="E3" s="228"/>
      <c r="F3" s="228"/>
      <c r="G3" s="229"/>
      <c r="H3" s="175" t="s">
        <v>58</v>
      </c>
      <c r="I3" s="228"/>
      <c r="J3" s="228"/>
      <c r="K3" s="229"/>
    </row>
    <row r="4" ht="16.8" spans="1:11">
      <c r="A4" s="176" t="s">
        <v>59</v>
      </c>
      <c r="B4" s="177" t="s">
        <v>60</v>
      </c>
      <c r="C4" s="178"/>
      <c r="D4" s="176" t="s">
        <v>61</v>
      </c>
      <c r="E4" s="230"/>
      <c r="F4" s="231">
        <v>44895</v>
      </c>
      <c r="G4" s="232"/>
      <c r="H4" s="176" t="s">
        <v>62</v>
      </c>
      <c r="I4" s="230"/>
      <c r="J4" s="177" t="s">
        <v>63</v>
      </c>
      <c r="K4" s="178" t="s">
        <v>64</v>
      </c>
    </row>
    <row r="5" ht="16.8" spans="1:11">
      <c r="A5" s="179" t="s">
        <v>65</v>
      </c>
      <c r="B5" s="177" t="s">
        <v>66</v>
      </c>
      <c r="C5" s="178"/>
      <c r="D5" s="176" t="s">
        <v>67</v>
      </c>
      <c r="E5" s="230"/>
      <c r="F5" s="231">
        <v>44866</v>
      </c>
      <c r="G5" s="232"/>
      <c r="H5" s="176" t="s">
        <v>68</v>
      </c>
      <c r="I5" s="230"/>
      <c r="J5" s="177" t="s">
        <v>63</v>
      </c>
      <c r="K5" s="178" t="s">
        <v>64</v>
      </c>
    </row>
    <row r="6" ht="16.8" spans="1:11">
      <c r="A6" s="176" t="s">
        <v>69</v>
      </c>
      <c r="B6" s="91">
        <v>1</v>
      </c>
      <c r="C6" s="92">
        <v>5</v>
      </c>
      <c r="D6" s="179" t="s">
        <v>70</v>
      </c>
      <c r="E6" s="233"/>
      <c r="F6" s="231">
        <v>44888</v>
      </c>
      <c r="G6" s="232"/>
      <c r="H6" s="176" t="s">
        <v>71</v>
      </c>
      <c r="I6" s="230"/>
      <c r="J6" s="177" t="s">
        <v>63</v>
      </c>
      <c r="K6" s="178" t="s">
        <v>64</v>
      </c>
    </row>
    <row r="7" ht="17.6" spans="1:11">
      <c r="A7" s="176" t="s">
        <v>72</v>
      </c>
      <c r="B7" s="180">
        <v>800</v>
      </c>
      <c r="C7" s="181"/>
      <c r="D7" s="179" t="s">
        <v>73</v>
      </c>
      <c r="E7" s="192"/>
      <c r="F7" s="231">
        <v>44893</v>
      </c>
      <c r="G7" s="232"/>
      <c r="H7" s="176" t="s">
        <v>74</v>
      </c>
      <c r="I7" s="230"/>
      <c r="J7" s="177" t="s">
        <v>63</v>
      </c>
      <c r="K7" s="178" t="s">
        <v>64</v>
      </c>
    </row>
    <row r="8" ht="17.55" spans="1:11">
      <c r="A8" s="182" t="s">
        <v>75</v>
      </c>
      <c r="B8" s="183"/>
      <c r="C8" s="184"/>
      <c r="D8" s="185" t="s">
        <v>76</v>
      </c>
      <c r="E8" s="193"/>
      <c r="F8" s="235">
        <v>44894</v>
      </c>
      <c r="G8" s="236"/>
      <c r="H8" s="185" t="s">
        <v>77</v>
      </c>
      <c r="I8" s="193"/>
      <c r="J8" s="201" t="s">
        <v>63</v>
      </c>
      <c r="K8" s="254" t="s">
        <v>64</v>
      </c>
    </row>
    <row r="9" ht="17.55" spans="1:11">
      <c r="A9" s="291" t="s">
        <v>78</v>
      </c>
      <c r="B9" s="292"/>
      <c r="C9" s="292"/>
      <c r="D9" s="292"/>
      <c r="E9" s="292"/>
      <c r="F9" s="292"/>
      <c r="G9" s="292"/>
      <c r="H9" s="292"/>
      <c r="I9" s="292"/>
      <c r="J9" s="292"/>
      <c r="K9" s="336"/>
    </row>
    <row r="10" ht="18.35" spans="1:11">
      <c r="A10" s="293" t="s">
        <v>79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7"/>
    </row>
    <row r="11" ht="17.6" spans="1:11">
      <c r="A11" s="295" t="s">
        <v>80</v>
      </c>
      <c r="B11" s="296" t="s">
        <v>81</v>
      </c>
      <c r="C11" s="297" t="s">
        <v>82</v>
      </c>
      <c r="D11" s="298"/>
      <c r="E11" s="325" t="s">
        <v>83</v>
      </c>
      <c r="F11" s="296" t="s">
        <v>81</v>
      </c>
      <c r="G11" s="297" t="s">
        <v>82</v>
      </c>
      <c r="H11" s="297" t="s">
        <v>84</v>
      </c>
      <c r="I11" s="325" t="s">
        <v>85</v>
      </c>
      <c r="J11" s="296" t="s">
        <v>81</v>
      </c>
      <c r="K11" s="338" t="s">
        <v>82</v>
      </c>
    </row>
    <row r="12" ht="17.6" spans="1:11">
      <c r="A12" s="179" t="s">
        <v>86</v>
      </c>
      <c r="B12" s="191" t="s">
        <v>81</v>
      </c>
      <c r="C12" s="177" t="s">
        <v>82</v>
      </c>
      <c r="D12" s="192"/>
      <c r="E12" s="233" t="s">
        <v>87</v>
      </c>
      <c r="F12" s="191" t="s">
        <v>81</v>
      </c>
      <c r="G12" s="177" t="s">
        <v>82</v>
      </c>
      <c r="H12" s="177" t="s">
        <v>84</v>
      </c>
      <c r="I12" s="233" t="s">
        <v>88</v>
      </c>
      <c r="J12" s="191" t="s">
        <v>81</v>
      </c>
      <c r="K12" s="178" t="s">
        <v>82</v>
      </c>
    </row>
    <row r="13" ht="17.6" spans="1:11">
      <c r="A13" s="179" t="s">
        <v>89</v>
      </c>
      <c r="B13" s="191" t="s">
        <v>81</v>
      </c>
      <c r="C13" s="177" t="s">
        <v>82</v>
      </c>
      <c r="D13" s="192"/>
      <c r="E13" s="233" t="s">
        <v>90</v>
      </c>
      <c r="F13" s="177" t="s">
        <v>91</v>
      </c>
      <c r="G13" s="177" t="s">
        <v>92</v>
      </c>
      <c r="H13" s="177" t="s">
        <v>84</v>
      </c>
      <c r="I13" s="233" t="s">
        <v>93</v>
      </c>
      <c r="J13" s="191" t="s">
        <v>81</v>
      </c>
      <c r="K13" s="178" t="s">
        <v>82</v>
      </c>
    </row>
    <row r="14" ht="17.55" spans="1:11">
      <c r="A14" s="185" t="s">
        <v>94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7"/>
    </row>
    <row r="15" ht="18.35" spans="1:11">
      <c r="A15" s="293" t="s">
        <v>95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7"/>
    </row>
    <row r="16" ht="17.6" spans="1:11">
      <c r="A16" s="299" t="s">
        <v>96</v>
      </c>
      <c r="B16" s="297" t="s">
        <v>91</v>
      </c>
      <c r="C16" s="297" t="s">
        <v>92</v>
      </c>
      <c r="D16" s="300"/>
      <c r="E16" s="326" t="s">
        <v>97</v>
      </c>
      <c r="F16" s="297" t="s">
        <v>91</v>
      </c>
      <c r="G16" s="297" t="s">
        <v>92</v>
      </c>
      <c r="H16" s="327"/>
      <c r="I16" s="326" t="s">
        <v>98</v>
      </c>
      <c r="J16" s="297" t="s">
        <v>91</v>
      </c>
      <c r="K16" s="338" t="s">
        <v>92</v>
      </c>
    </row>
    <row r="17" customHeight="1" spans="1:22">
      <c r="A17" s="207" t="s">
        <v>99</v>
      </c>
      <c r="B17" s="177" t="s">
        <v>91</v>
      </c>
      <c r="C17" s="177" t="s">
        <v>92</v>
      </c>
      <c r="D17" s="301"/>
      <c r="E17" s="239" t="s">
        <v>100</v>
      </c>
      <c r="F17" s="177" t="s">
        <v>91</v>
      </c>
      <c r="G17" s="177" t="s">
        <v>92</v>
      </c>
      <c r="H17" s="328"/>
      <c r="I17" s="239" t="s">
        <v>101</v>
      </c>
      <c r="J17" s="177" t="s">
        <v>91</v>
      </c>
      <c r="K17" s="178" t="s">
        <v>92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302" t="s">
        <v>102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0"/>
    </row>
    <row r="19" s="289" customFormat="1" ht="18" customHeight="1" spans="1:11">
      <c r="A19" s="293" t="s">
        <v>103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7"/>
    </row>
    <row r="20" customHeight="1" spans="1:11">
      <c r="A20" s="304" t="s">
        <v>104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1"/>
    </row>
    <row r="21" ht="21.75" customHeight="1" spans="1:11">
      <c r="A21" s="306" t="s">
        <v>105</v>
      </c>
      <c r="B21" s="239" t="s">
        <v>106</v>
      </c>
      <c r="C21" s="239" t="s">
        <v>107</v>
      </c>
      <c r="D21" s="239" t="s">
        <v>108</v>
      </c>
      <c r="E21" s="239" t="s">
        <v>109</v>
      </c>
      <c r="F21" s="239" t="s">
        <v>110</v>
      </c>
      <c r="G21" s="239" t="s">
        <v>111</v>
      </c>
      <c r="H21" s="239" t="s">
        <v>112</v>
      </c>
      <c r="I21" s="239" t="s">
        <v>113</v>
      </c>
      <c r="J21" s="239" t="s">
        <v>114</v>
      </c>
      <c r="K21" s="257" t="s">
        <v>115</v>
      </c>
    </row>
    <row r="22" customHeight="1" spans="1:11">
      <c r="A22" s="234" t="s">
        <v>116</v>
      </c>
      <c r="B22" s="307"/>
      <c r="C22" s="307"/>
      <c r="D22" s="308">
        <v>60</v>
      </c>
      <c r="E22" s="308">
        <v>165</v>
      </c>
      <c r="F22" s="308">
        <v>225</v>
      </c>
      <c r="G22" s="308">
        <v>200</v>
      </c>
      <c r="H22" s="308">
        <v>150</v>
      </c>
      <c r="I22" s="307"/>
      <c r="J22" s="307"/>
      <c r="K22" s="342"/>
    </row>
    <row r="23" customHeight="1" spans="1:11">
      <c r="A23" s="234"/>
      <c r="B23" s="307"/>
      <c r="C23" s="307"/>
      <c r="D23" s="307"/>
      <c r="E23" s="307"/>
      <c r="F23" s="307"/>
      <c r="G23" s="307"/>
      <c r="H23" s="307"/>
      <c r="I23" s="307"/>
      <c r="J23" s="307"/>
      <c r="K23" s="343"/>
    </row>
    <row r="24" customHeight="1" spans="1:11">
      <c r="A24" s="234"/>
      <c r="B24" s="307"/>
      <c r="C24" s="307"/>
      <c r="D24" s="307"/>
      <c r="E24" s="307"/>
      <c r="F24" s="307"/>
      <c r="G24" s="307"/>
      <c r="H24" s="307"/>
      <c r="I24" s="307"/>
      <c r="J24" s="307"/>
      <c r="K24" s="343"/>
    </row>
    <row r="25" customHeight="1" spans="1:11">
      <c r="A25" s="234"/>
      <c r="B25" s="307"/>
      <c r="C25" s="307"/>
      <c r="D25" s="307"/>
      <c r="E25" s="307"/>
      <c r="F25" s="307"/>
      <c r="G25" s="307"/>
      <c r="H25" s="307"/>
      <c r="I25" s="307"/>
      <c r="J25" s="307"/>
      <c r="K25" s="344"/>
    </row>
    <row r="26" customHeight="1" spans="1:11">
      <c r="A26" s="234"/>
      <c r="B26" s="307"/>
      <c r="C26" s="307"/>
      <c r="D26" s="307"/>
      <c r="E26" s="307"/>
      <c r="F26" s="307"/>
      <c r="G26" s="307"/>
      <c r="H26" s="307"/>
      <c r="I26" s="307"/>
      <c r="J26" s="307"/>
      <c r="K26" s="344"/>
    </row>
    <row r="27" customHeight="1" spans="1:11">
      <c r="A27" s="234"/>
      <c r="B27" s="307"/>
      <c r="C27" s="307"/>
      <c r="D27" s="307"/>
      <c r="E27" s="307"/>
      <c r="F27" s="307"/>
      <c r="G27" s="307"/>
      <c r="H27" s="307"/>
      <c r="I27" s="307"/>
      <c r="J27" s="307"/>
      <c r="K27" s="344"/>
    </row>
    <row r="28" customHeight="1" spans="1:11">
      <c r="A28" s="234"/>
      <c r="B28" s="307"/>
      <c r="C28" s="307"/>
      <c r="D28" s="307"/>
      <c r="E28" s="307"/>
      <c r="F28" s="307"/>
      <c r="G28" s="307"/>
      <c r="H28" s="307"/>
      <c r="I28" s="307"/>
      <c r="J28" s="307"/>
      <c r="K28" s="344"/>
    </row>
    <row r="29" ht="18" customHeight="1" spans="1:11">
      <c r="A29" s="309" t="s">
        <v>117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5"/>
    </row>
    <row r="30" ht="18.75" customHeight="1" spans="1:11">
      <c r="A30" s="311" t="s">
        <v>118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6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7"/>
    </row>
    <row r="32" ht="18" customHeight="1" spans="1:11">
      <c r="A32" s="309" t="s">
        <v>119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5"/>
    </row>
    <row r="33" spans="1:11">
      <c r="A33" s="315" t="s">
        <v>120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8"/>
    </row>
    <row r="34" ht="17.55" spans="1:11">
      <c r="A34" s="90" t="s">
        <v>121</v>
      </c>
      <c r="B34" s="93"/>
      <c r="C34" s="177" t="s">
        <v>63</v>
      </c>
      <c r="D34" s="177" t="s">
        <v>64</v>
      </c>
      <c r="E34" s="329" t="s">
        <v>122</v>
      </c>
      <c r="F34" s="330"/>
      <c r="G34" s="330"/>
      <c r="H34" s="330"/>
      <c r="I34" s="330"/>
      <c r="J34" s="330"/>
      <c r="K34" s="349"/>
    </row>
    <row r="35" ht="18.75" spans="1:11">
      <c r="A35" s="317" t="s">
        <v>123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6.8" spans="1:11">
      <c r="A36" s="318" t="s">
        <v>124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50"/>
    </row>
    <row r="37" ht="16.8" spans="1:11">
      <c r="A37" s="214" t="s">
        <v>125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60"/>
    </row>
    <row r="38" ht="16.8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60"/>
    </row>
    <row r="39" ht="16.8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60"/>
    </row>
    <row r="40" ht="16.8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0"/>
    </row>
    <row r="41" ht="16.8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0"/>
    </row>
    <row r="42" ht="16.8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60"/>
    </row>
    <row r="43" ht="17.55" spans="1:11">
      <c r="A43" s="209" t="s">
        <v>126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58"/>
    </row>
    <row r="44" ht="18.35" spans="1:11">
      <c r="A44" s="293" t="s">
        <v>127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7"/>
    </row>
    <row r="45" ht="16.8" spans="1:11">
      <c r="A45" s="299" t="s">
        <v>128</v>
      </c>
      <c r="B45" s="297" t="s">
        <v>91</v>
      </c>
      <c r="C45" s="297" t="s">
        <v>92</v>
      </c>
      <c r="D45" s="297" t="s">
        <v>84</v>
      </c>
      <c r="E45" s="326" t="s">
        <v>129</v>
      </c>
      <c r="F45" s="297" t="s">
        <v>91</v>
      </c>
      <c r="G45" s="297" t="s">
        <v>92</v>
      </c>
      <c r="H45" s="297" t="s">
        <v>84</v>
      </c>
      <c r="I45" s="326" t="s">
        <v>130</v>
      </c>
      <c r="J45" s="297" t="s">
        <v>91</v>
      </c>
      <c r="K45" s="338" t="s">
        <v>92</v>
      </c>
    </row>
    <row r="46" ht="16.8" spans="1:11">
      <c r="A46" s="207" t="s">
        <v>83</v>
      </c>
      <c r="B46" s="177" t="s">
        <v>91</v>
      </c>
      <c r="C46" s="177" t="s">
        <v>92</v>
      </c>
      <c r="D46" s="177" t="s">
        <v>84</v>
      </c>
      <c r="E46" s="239" t="s">
        <v>90</v>
      </c>
      <c r="F46" s="177" t="s">
        <v>91</v>
      </c>
      <c r="G46" s="177" t="s">
        <v>92</v>
      </c>
      <c r="H46" s="177" t="s">
        <v>84</v>
      </c>
      <c r="I46" s="239" t="s">
        <v>101</v>
      </c>
      <c r="J46" s="177" t="s">
        <v>91</v>
      </c>
      <c r="K46" s="178" t="s">
        <v>92</v>
      </c>
    </row>
    <row r="47" ht="17.55" spans="1:11">
      <c r="A47" s="185" t="s">
        <v>94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7"/>
    </row>
    <row r="48" ht="18.35" spans="1:11">
      <c r="A48" s="317" t="s">
        <v>131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7.5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50"/>
    </row>
    <row r="50" ht="18.35" spans="1:11">
      <c r="A50" s="320" t="s">
        <v>132</v>
      </c>
      <c r="B50" s="321" t="s">
        <v>133</v>
      </c>
      <c r="C50" s="321"/>
      <c r="D50" s="322" t="s">
        <v>134</v>
      </c>
      <c r="E50" s="331" t="s">
        <v>135</v>
      </c>
      <c r="F50" s="332" t="s">
        <v>136</v>
      </c>
      <c r="G50" s="333"/>
      <c r="H50" s="334" t="s">
        <v>137</v>
      </c>
      <c r="I50" s="351"/>
      <c r="J50" s="352"/>
      <c r="K50" s="353"/>
    </row>
    <row r="51" ht="18.35" spans="1:11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7.5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54"/>
    </row>
    <row r="53" ht="18.35" spans="1:11">
      <c r="A53" s="320" t="s">
        <v>132</v>
      </c>
      <c r="B53" s="321" t="s">
        <v>133</v>
      </c>
      <c r="C53" s="321"/>
      <c r="D53" s="322" t="s">
        <v>134</v>
      </c>
      <c r="E53" s="335" t="s">
        <v>138</v>
      </c>
      <c r="F53" s="332" t="s">
        <v>139</v>
      </c>
      <c r="G53" s="333"/>
      <c r="H53" s="334" t="s">
        <v>137</v>
      </c>
      <c r="I53" s="351"/>
      <c r="J53" s="352" t="s">
        <v>140</v>
      </c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G24" sqref="G24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4" width="11.75" style="53" customWidth="1"/>
    <col min="15" max="16384" width="9" style="53"/>
  </cols>
  <sheetData>
    <row r="1" ht="30" customHeight="1" spans="1:14">
      <c r="A1" s="268" t="s">
        <v>141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ht="29" customHeight="1" spans="1:14">
      <c r="A2" s="54" t="s">
        <v>59</v>
      </c>
      <c r="B2" s="55" t="s">
        <v>60</v>
      </c>
      <c r="C2" s="55"/>
      <c r="D2" s="56" t="s">
        <v>65</v>
      </c>
      <c r="E2" s="55" t="s">
        <v>66</v>
      </c>
      <c r="F2" s="55"/>
      <c r="G2" s="55"/>
      <c r="H2" s="71"/>
      <c r="I2" s="72" t="s">
        <v>55</v>
      </c>
      <c r="J2" s="55"/>
      <c r="K2" s="55"/>
      <c r="L2" s="55"/>
      <c r="M2" s="55"/>
      <c r="N2" s="282"/>
    </row>
    <row r="3" ht="29" customHeight="1" spans="1:14">
      <c r="A3" s="57" t="s">
        <v>142</v>
      </c>
      <c r="B3" s="58" t="s">
        <v>143</v>
      </c>
      <c r="C3" s="58"/>
      <c r="D3" s="58"/>
      <c r="E3" s="58"/>
      <c r="F3" s="58"/>
      <c r="G3" s="58"/>
      <c r="H3" s="73"/>
      <c r="I3" s="74" t="s">
        <v>144</v>
      </c>
      <c r="J3" s="74"/>
      <c r="K3" s="74"/>
      <c r="L3" s="74"/>
      <c r="M3" s="74"/>
      <c r="N3" s="283"/>
    </row>
    <row r="4" ht="29" customHeight="1" spans="1:14">
      <c r="A4" s="57"/>
      <c r="B4" s="60" t="s">
        <v>108</v>
      </c>
      <c r="C4" s="270" t="s">
        <v>109</v>
      </c>
      <c r="D4" s="60" t="s">
        <v>110</v>
      </c>
      <c r="E4" s="60" t="s">
        <v>111</v>
      </c>
      <c r="F4" s="60" t="s">
        <v>112</v>
      </c>
      <c r="G4" s="272" t="s">
        <v>113</v>
      </c>
      <c r="H4" s="73"/>
      <c r="I4" s="278" t="s">
        <v>145</v>
      </c>
      <c r="J4" s="278" t="s">
        <v>146</v>
      </c>
      <c r="K4" s="278"/>
      <c r="L4" s="278"/>
      <c r="M4" s="278"/>
      <c r="N4" s="284"/>
    </row>
    <row r="5" ht="29" customHeight="1" spans="1:14">
      <c r="A5" s="64" t="s">
        <v>147</v>
      </c>
      <c r="B5" s="62" t="s">
        <v>148</v>
      </c>
      <c r="C5" s="63" t="s">
        <v>149</v>
      </c>
      <c r="D5" s="62" t="s">
        <v>150</v>
      </c>
      <c r="E5" s="62" t="s">
        <v>151</v>
      </c>
      <c r="F5" s="62" t="s">
        <v>152</v>
      </c>
      <c r="G5" s="273" t="s">
        <v>153</v>
      </c>
      <c r="H5" s="73"/>
      <c r="I5" s="62" t="s">
        <v>152</v>
      </c>
      <c r="J5" s="62" t="s">
        <v>152</v>
      </c>
      <c r="K5" s="279"/>
      <c r="L5" s="279"/>
      <c r="M5" s="279"/>
      <c r="N5" s="285"/>
    </row>
    <row r="6" ht="29" customHeight="1" spans="1:14">
      <c r="A6" s="64" t="s">
        <v>154</v>
      </c>
      <c r="B6" s="65">
        <f t="shared" ref="B6:B8" si="0">C6-2</f>
        <v>60</v>
      </c>
      <c r="C6" s="66">
        <v>62</v>
      </c>
      <c r="D6" s="65">
        <f t="shared" ref="D6:D8" si="1">C6+2</f>
        <v>64</v>
      </c>
      <c r="E6" s="65">
        <f t="shared" ref="E6:E8" si="2">D6+2</f>
        <v>66</v>
      </c>
      <c r="F6" s="65">
        <f t="shared" ref="F6:F8" si="3">E6+1</f>
        <v>67</v>
      </c>
      <c r="G6" s="274">
        <f t="shared" ref="G6:G8" si="4">F6+1</f>
        <v>68</v>
      </c>
      <c r="H6" s="73"/>
      <c r="I6" s="76" t="s">
        <v>155</v>
      </c>
      <c r="J6" s="76" t="s">
        <v>156</v>
      </c>
      <c r="K6" s="280"/>
      <c r="L6" s="280"/>
      <c r="M6" s="280"/>
      <c r="N6" s="286"/>
    </row>
    <row r="7" ht="29" customHeight="1" spans="1:14">
      <c r="A7" s="67" t="s">
        <v>157</v>
      </c>
      <c r="B7" s="65">
        <f t="shared" si="0"/>
        <v>60</v>
      </c>
      <c r="C7" s="66">
        <v>62</v>
      </c>
      <c r="D7" s="65">
        <f t="shared" si="1"/>
        <v>64</v>
      </c>
      <c r="E7" s="65">
        <f t="shared" si="2"/>
        <v>66</v>
      </c>
      <c r="F7" s="65">
        <f t="shared" si="3"/>
        <v>67</v>
      </c>
      <c r="G7" s="274">
        <f t="shared" si="4"/>
        <v>68</v>
      </c>
      <c r="H7" s="73"/>
      <c r="I7" s="76" t="s">
        <v>158</v>
      </c>
      <c r="J7" s="76" t="s">
        <v>158</v>
      </c>
      <c r="K7" s="280"/>
      <c r="L7" s="280"/>
      <c r="M7" s="280"/>
      <c r="N7" s="287"/>
    </row>
    <row r="8" ht="29" customHeight="1" spans="1:14">
      <c r="A8" s="64" t="s">
        <v>159</v>
      </c>
      <c r="B8" s="68">
        <f t="shared" si="0"/>
        <v>60</v>
      </c>
      <c r="C8" s="68">
        <v>62</v>
      </c>
      <c r="D8" s="68">
        <f t="shared" si="1"/>
        <v>64</v>
      </c>
      <c r="E8" s="68">
        <f t="shared" si="2"/>
        <v>66</v>
      </c>
      <c r="F8" s="68">
        <f t="shared" si="3"/>
        <v>67</v>
      </c>
      <c r="G8" s="275">
        <f t="shared" si="4"/>
        <v>68</v>
      </c>
      <c r="H8" s="73"/>
      <c r="I8" s="76" t="s">
        <v>160</v>
      </c>
      <c r="J8" s="76" t="s">
        <v>158</v>
      </c>
      <c r="K8" s="279"/>
      <c r="L8" s="279"/>
      <c r="M8" s="279"/>
      <c r="N8" s="288"/>
    </row>
    <row r="9" ht="29" customHeight="1" spans="1:14">
      <c r="A9" s="64" t="s">
        <v>161</v>
      </c>
      <c r="B9" s="65">
        <f t="shared" ref="B9:B11" si="5">C9-4</f>
        <v>94</v>
      </c>
      <c r="C9" s="66">
        <v>98</v>
      </c>
      <c r="D9" s="65">
        <f t="shared" ref="D9:D11" si="6">C9+4</f>
        <v>102</v>
      </c>
      <c r="E9" s="65">
        <f>D9+4</f>
        <v>106</v>
      </c>
      <c r="F9" s="65">
        <f t="shared" ref="F9:F11" si="7">E9+6</f>
        <v>112</v>
      </c>
      <c r="G9" s="276">
        <f t="shared" ref="G9:G11" si="8">F9+6</f>
        <v>118</v>
      </c>
      <c r="H9" s="73"/>
      <c r="I9" s="76" t="s">
        <v>156</v>
      </c>
      <c r="J9" s="76" t="s">
        <v>156</v>
      </c>
      <c r="K9" s="280"/>
      <c r="L9" s="280"/>
      <c r="M9" s="280"/>
      <c r="N9" s="287"/>
    </row>
    <row r="10" ht="29" customHeight="1" spans="1:14">
      <c r="A10" s="64" t="s">
        <v>162</v>
      </c>
      <c r="B10" s="65">
        <f t="shared" si="5"/>
        <v>82</v>
      </c>
      <c r="C10" s="66">
        <v>86</v>
      </c>
      <c r="D10" s="65">
        <f t="shared" si="6"/>
        <v>90</v>
      </c>
      <c r="E10" s="65">
        <f>D10+5</f>
        <v>95</v>
      </c>
      <c r="F10" s="65">
        <f t="shared" si="7"/>
        <v>101</v>
      </c>
      <c r="G10" s="277">
        <f t="shared" si="8"/>
        <v>107</v>
      </c>
      <c r="H10" s="73"/>
      <c r="I10" s="76" t="s">
        <v>163</v>
      </c>
      <c r="J10" s="76" t="s">
        <v>163</v>
      </c>
      <c r="K10" s="280"/>
      <c r="L10" s="280"/>
      <c r="M10" s="280"/>
      <c r="N10" s="287"/>
    </row>
    <row r="11" ht="29" customHeight="1" spans="1:14">
      <c r="A11" s="64" t="s">
        <v>164</v>
      </c>
      <c r="B11" s="65">
        <f t="shared" si="5"/>
        <v>98</v>
      </c>
      <c r="C11" s="66">
        <v>102</v>
      </c>
      <c r="D11" s="65">
        <f t="shared" si="6"/>
        <v>106</v>
      </c>
      <c r="E11" s="65">
        <f>D11+5</f>
        <v>111</v>
      </c>
      <c r="F11" s="65">
        <f t="shared" si="7"/>
        <v>117</v>
      </c>
      <c r="G11" s="277">
        <f t="shared" si="8"/>
        <v>123</v>
      </c>
      <c r="H11" s="73"/>
      <c r="I11" s="76" t="s">
        <v>158</v>
      </c>
      <c r="J11" s="76" t="s">
        <v>158</v>
      </c>
      <c r="K11" s="280"/>
      <c r="L11" s="280"/>
      <c r="M11" s="280"/>
      <c r="N11" s="287"/>
    </row>
    <row r="12" ht="29" customHeight="1" spans="1:14">
      <c r="A12" s="64" t="s">
        <v>165</v>
      </c>
      <c r="B12" s="65">
        <f t="shared" ref="B12:B14" si="9">C12-1</f>
        <v>37</v>
      </c>
      <c r="C12" s="66">
        <v>38</v>
      </c>
      <c r="D12" s="65">
        <f t="shared" ref="D12:D14" si="10">C12+1</f>
        <v>39</v>
      </c>
      <c r="E12" s="65">
        <f t="shared" ref="E12:E14" si="11">D12+1</f>
        <v>40</v>
      </c>
      <c r="F12" s="65">
        <f>E12+1.2</f>
        <v>41.2</v>
      </c>
      <c r="G12" s="65">
        <f>F12+1.4</f>
        <v>42.6</v>
      </c>
      <c r="H12" s="73"/>
      <c r="I12" s="76" t="s">
        <v>158</v>
      </c>
      <c r="J12" s="76" t="s">
        <v>158</v>
      </c>
      <c r="K12" s="280"/>
      <c r="L12" s="280"/>
      <c r="M12" s="280"/>
      <c r="N12" s="287"/>
    </row>
    <row r="13" ht="29" customHeight="1" spans="1:14">
      <c r="A13" s="64" t="s">
        <v>166</v>
      </c>
      <c r="B13" s="65">
        <f t="shared" si="9"/>
        <v>44</v>
      </c>
      <c r="C13" s="66">
        <v>45</v>
      </c>
      <c r="D13" s="65">
        <f t="shared" si="10"/>
        <v>46</v>
      </c>
      <c r="E13" s="65">
        <f t="shared" si="11"/>
        <v>47</v>
      </c>
      <c r="F13" s="65">
        <f>E13+1.5</f>
        <v>48.5</v>
      </c>
      <c r="G13" s="65"/>
      <c r="H13" s="73"/>
      <c r="I13" s="76" t="s">
        <v>167</v>
      </c>
      <c r="J13" s="76" t="s">
        <v>167</v>
      </c>
      <c r="K13" s="280"/>
      <c r="L13" s="280"/>
      <c r="M13" s="280"/>
      <c r="N13" s="287"/>
    </row>
    <row r="14" ht="29" customHeight="1" spans="1:14">
      <c r="A14" s="64" t="s">
        <v>168</v>
      </c>
      <c r="B14" s="65">
        <f t="shared" si="9"/>
        <v>59</v>
      </c>
      <c r="C14" s="66">
        <v>60</v>
      </c>
      <c r="D14" s="65">
        <f t="shared" si="10"/>
        <v>61</v>
      </c>
      <c r="E14" s="65">
        <f t="shared" si="11"/>
        <v>62</v>
      </c>
      <c r="F14" s="65">
        <f>E14+0.5</f>
        <v>62.5</v>
      </c>
      <c r="G14" s="65"/>
      <c r="H14" s="73"/>
      <c r="I14" s="76" t="s">
        <v>158</v>
      </c>
      <c r="J14" s="76" t="s">
        <v>158</v>
      </c>
      <c r="K14" s="280"/>
      <c r="L14" s="280"/>
      <c r="M14" s="280"/>
      <c r="N14" s="287"/>
    </row>
    <row r="15" ht="29" customHeight="1" spans="1:14">
      <c r="A15" s="64" t="s">
        <v>169</v>
      </c>
      <c r="B15" s="65">
        <f>C15-0.8</f>
        <v>18.2</v>
      </c>
      <c r="C15" s="69">
        <v>19</v>
      </c>
      <c r="D15" s="65">
        <f>C15+0.8</f>
        <v>19.8</v>
      </c>
      <c r="E15" s="65">
        <f>D15+0.8</f>
        <v>20.6</v>
      </c>
      <c r="F15" s="68">
        <f>E15+1.3</f>
        <v>21.9</v>
      </c>
      <c r="G15" s="65"/>
      <c r="H15" s="73"/>
      <c r="I15" s="76" t="s">
        <v>158</v>
      </c>
      <c r="J15" s="76" t="s">
        <v>158</v>
      </c>
      <c r="K15" s="280"/>
      <c r="L15" s="280"/>
      <c r="M15" s="280"/>
      <c r="N15" s="287"/>
    </row>
    <row r="16" ht="29" customHeight="1" spans="1:14">
      <c r="A16" s="64" t="s">
        <v>170</v>
      </c>
      <c r="B16" s="65">
        <f>C16-0.6</f>
        <v>15.4</v>
      </c>
      <c r="C16" s="66">
        <v>16</v>
      </c>
      <c r="D16" s="65">
        <f>C16+0.6</f>
        <v>16.6</v>
      </c>
      <c r="E16" s="65">
        <f>D16+0.6</f>
        <v>17.2</v>
      </c>
      <c r="F16" s="77">
        <f>E16+0.95</f>
        <v>18.15</v>
      </c>
      <c r="G16" s="65"/>
      <c r="H16" s="73"/>
      <c r="I16" s="76" t="s">
        <v>158</v>
      </c>
      <c r="J16" s="76" t="s">
        <v>158</v>
      </c>
      <c r="K16" s="280"/>
      <c r="L16" s="280"/>
      <c r="M16" s="280"/>
      <c r="N16" s="287"/>
    </row>
    <row r="17" ht="29" customHeight="1" spans="1:14">
      <c r="A17" s="64" t="s">
        <v>171</v>
      </c>
      <c r="B17" s="70">
        <f>C17-0.4</f>
        <v>11.6</v>
      </c>
      <c r="C17" s="69">
        <v>12</v>
      </c>
      <c r="D17" s="70">
        <f>C17+0.4</f>
        <v>12.4</v>
      </c>
      <c r="E17" s="70">
        <f>D17+0.4</f>
        <v>12.8</v>
      </c>
      <c r="F17" s="70">
        <f>E17+0.6</f>
        <v>13.4</v>
      </c>
      <c r="G17" s="65"/>
      <c r="H17" s="73"/>
      <c r="I17" s="76" t="s">
        <v>158</v>
      </c>
      <c r="J17" s="76" t="s">
        <v>158</v>
      </c>
      <c r="K17" s="280"/>
      <c r="L17" s="280"/>
      <c r="M17" s="280"/>
      <c r="N17" s="287"/>
    </row>
    <row r="18" ht="29" customHeight="1" spans="1:14">
      <c r="A18" s="64" t="s">
        <v>172</v>
      </c>
      <c r="B18" s="70">
        <f>C18-0.5</f>
        <v>34.5</v>
      </c>
      <c r="C18" s="69">
        <v>35</v>
      </c>
      <c r="D18" s="70">
        <f>C18+0.5</f>
        <v>35.5</v>
      </c>
      <c r="E18" s="70">
        <f>D18+0.5</f>
        <v>36</v>
      </c>
      <c r="F18" s="70">
        <f>E18+0.5</f>
        <v>36.5</v>
      </c>
      <c r="G18" s="65"/>
      <c r="H18" s="73"/>
      <c r="I18" s="76" t="s">
        <v>158</v>
      </c>
      <c r="J18" s="76" t="s">
        <v>158</v>
      </c>
      <c r="K18" s="280"/>
      <c r="L18" s="280"/>
      <c r="M18" s="280"/>
      <c r="N18" s="287"/>
    </row>
    <row r="19" ht="17.6" spans="1:14">
      <c r="A19" s="271" t="s">
        <v>122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ht="17.6" spans="1:14">
      <c r="A20" s="53" t="s">
        <v>173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ht="17.6" spans="1:13">
      <c r="A21" s="78"/>
      <c r="B21" s="78"/>
      <c r="C21" s="78"/>
      <c r="D21" s="78"/>
      <c r="E21" s="78"/>
      <c r="F21" s="78"/>
      <c r="G21" s="78"/>
      <c r="H21" s="78"/>
      <c r="I21" s="271" t="s">
        <v>174</v>
      </c>
      <c r="J21" s="281"/>
      <c r="K21" s="271" t="s">
        <v>175</v>
      </c>
      <c r="L21" s="271"/>
      <c r="M21" s="271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2" workbookViewId="0">
      <selection activeCell="G55" sqref="G55"/>
    </sheetView>
  </sheetViews>
  <sheetFormatPr defaultColWidth="10" defaultRowHeight="16.5" customHeight="1"/>
  <cols>
    <col min="1" max="1" width="10.875" style="167" customWidth="1"/>
    <col min="2" max="6" width="10" style="167"/>
    <col min="7" max="7" width="10.125" style="167"/>
    <col min="8" max="16384" width="10" style="167"/>
  </cols>
  <sheetData>
    <row r="1" ht="22.5" customHeight="1" spans="1:11">
      <c r="A1" s="168" t="s">
        <v>177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170"/>
      <c r="C2" s="170"/>
      <c r="D2" s="171" t="s">
        <v>54</v>
      </c>
      <c r="E2" s="171"/>
      <c r="F2" s="170"/>
      <c r="G2" s="170"/>
      <c r="H2" s="227" t="s">
        <v>55</v>
      </c>
      <c r="I2" s="244"/>
      <c r="J2" s="244"/>
      <c r="K2" s="245"/>
    </row>
    <row r="3" customHeight="1" spans="1:11">
      <c r="A3" s="172" t="s">
        <v>56</v>
      </c>
      <c r="B3" s="173"/>
      <c r="C3" s="174"/>
      <c r="D3" s="175" t="s">
        <v>57</v>
      </c>
      <c r="E3" s="228"/>
      <c r="F3" s="228"/>
      <c r="G3" s="229"/>
      <c r="H3" s="175" t="s">
        <v>58</v>
      </c>
      <c r="I3" s="228"/>
      <c r="J3" s="228"/>
      <c r="K3" s="229"/>
    </row>
    <row r="4" customHeight="1" spans="1:11">
      <c r="A4" s="176" t="s">
        <v>59</v>
      </c>
      <c r="B4" s="177" t="s">
        <v>60</v>
      </c>
      <c r="C4" s="178"/>
      <c r="D4" s="176" t="s">
        <v>61</v>
      </c>
      <c r="E4" s="230"/>
      <c r="F4" s="231">
        <v>44895</v>
      </c>
      <c r="G4" s="232"/>
      <c r="H4" s="176" t="s">
        <v>178</v>
      </c>
      <c r="I4" s="230"/>
      <c r="J4" s="177" t="s">
        <v>63</v>
      </c>
      <c r="K4" s="178" t="s">
        <v>64</v>
      </c>
    </row>
    <row r="5" customHeight="1" spans="1:11">
      <c r="A5" s="179" t="s">
        <v>65</v>
      </c>
      <c r="B5" s="177" t="s">
        <v>66</v>
      </c>
      <c r="C5" s="178"/>
      <c r="D5" s="176" t="s">
        <v>67</v>
      </c>
      <c r="E5" s="230"/>
      <c r="F5" s="231">
        <v>44866</v>
      </c>
      <c r="G5" s="232"/>
      <c r="H5" s="176" t="s">
        <v>179</v>
      </c>
      <c r="I5" s="230"/>
      <c r="J5" s="177" t="s">
        <v>63</v>
      </c>
      <c r="K5" s="178" t="s">
        <v>64</v>
      </c>
    </row>
    <row r="6" customHeight="1" spans="1:11">
      <c r="A6" s="176" t="s">
        <v>69</v>
      </c>
      <c r="B6" s="91">
        <v>1</v>
      </c>
      <c r="C6" s="92">
        <v>5</v>
      </c>
      <c r="D6" s="179" t="s">
        <v>70</v>
      </c>
      <c r="E6" s="233"/>
      <c r="F6" s="231">
        <v>44888</v>
      </c>
      <c r="G6" s="232"/>
      <c r="H6" s="207" t="s">
        <v>180</v>
      </c>
      <c r="I6" s="239"/>
      <c r="J6" s="239"/>
      <c r="K6" s="246"/>
    </row>
    <row r="7" customHeight="1" spans="1:11">
      <c r="A7" s="176" t="s">
        <v>72</v>
      </c>
      <c r="B7" s="180">
        <v>800</v>
      </c>
      <c r="C7" s="181"/>
      <c r="D7" s="179" t="s">
        <v>73</v>
      </c>
      <c r="E7" s="192"/>
      <c r="F7" s="231">
        <v>44893</v>
      </c>
      <c r="G7" s="232"/>
      <c r="H7" s="234"/>
      <c r="I7" s="177"/>
      <c r="J7" s="177"/>
      <c r="K7" s="178"/>
    </row>
    <row r="8" customHeight="1" spans="1:11">
      <c r="A8" s="182" t="s">
        <v>75</v>
      </c>
      <c r="B8" s="183"/>
      <c r="C8" s="184"/>
      <c r="D8" s="185" t="s">
        <v>76</v>
      </c>
      <c r="E8" s="193"/>
      <c r="F8" s="235">
        <v>44894</v>
      </c>
      <c r="G8" s="236"/>
      <c r="H8" s="185"/>
      <c r="I8" s="193"/>
      <c r="J8" s="193"/>
      <c r="K8" s="247"/>
    </row>
    <row r="9" customHeight="1" spans="1:11">
      <c r="A9" s="186" t="s">
        <v>181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80</v>
      </c>
      <c r="B10" s="188" t="s">
        <v>81</v>
      </c>
      <c r="C10" s="189" t="s">
        <v>82</v>
      </c>
      <c r="D10" s="190"/>
      <c r="E10" s="237" t="s">
        <v>85</v>
      </c>
      <c r="F10" s="188" t="s">
        <v>81</v>
      </c>
      <c r="G10" s="189" t="s">
        <v>82</v>
      </c>
      <c r="H10" s="188"/>
      <c r="I10" s="237" t="s">
        <v>83</v>
      </c>
      <c r="J10" s="188" t="s">
        <v>81</v>
      </c>
      <c r="K10" s="248" t="s">
        <v>82</v>
      </c>
    </row>
    <row r="11" customHeight="1" spans="1:11">
      <c r="A11" s="179" t="s">
        <v>86</v>
      </c>
      <c r="B11" s="191" t="s">
        <v>81</v>
      </c>
      <c r="C11" s="177" t="s">
        <v>82</v>
      </c>
      <c r="D11" s="192"/>
      <c r="E11" s="233" t="s">
        <v>88</v>
      </c>
      <c r="F11" s="191" t="s">
        <v>81</v>
      </c>
      <c r="G11" s="177" t="s">
        <v>82</v>
      </c>
      <c r="H11" s="191"/>
      <c r="I11" s="233" t="s">
        <v>93</v>
      </c>
      <c r="J11" s="191" t="s">
        <v>81</v>
      </c>
      <c r="K11" s="178" t="s">
        <v>82</v>
      </c>
    </row>
    <row r="12" customHeight="1" spans="1:11">
      <c r="A12" s="185" t="s">
        <v>122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7"/>
    </row>
    <row r="13" customHeight="1" spans="1:11">
      <c r="A13" s="194" t="s">
        <v>182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183</v>
      </c>
      <c r="B14" s="196"/>
      <c r="C14" s="196"/>
      <c r="D14" s="196"/>
      <c r="E14" s="196"/>
      <c r="F14" s="196"/>
      <c r="G14" s="196"/>
      <c r="H14" s="196"/>
      <c r="I14" s="249"/>
      <c r="J14" s="249"/>
      <c r="K14" s="250"/>
    </row>
    <row r="15" customHeight="1" spans="1:11">
      <c r="A15" s="197"/>
      <c r="B15" s="198"/>
      <c r="C15" s="198"/>
      <c r="D15" s="199"/>
      <c r="E15" s="238"/>
      <c r="F15" s="198"/>
      <c r="G15" s="198"/>
      <c r="H15" s="199"/>
      <c r="I15" s="251"/>
      <c r="J15" s="252"/>
      <c r="K15" s="253"/>
    </row>
    <row r="16" customHeight="1" spans="1:11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54"/>
    </row>
    <row r="17" customHeight="1" spans="1:11">
      <c r="A17" s="194" t="s">
        <v>184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185</v>
      </c>
      <c r="B18" s="196"/>
      <c r="C18" s="196"/>
      <c r="D18" s="196"/>
      <c r="E18" s="196"/>
      <c r="F18" s="196"/>
      <c r="G18" s="196"/>
      <c r="H18" s="196"/>
      <c r="I18" s="249"/>
      <c r="J18" s="249"/>
      <c r="K18" s="250"/>
    </row>
    <row r="19" customHeight="1" spans="1:11">
      <c r="A19" s="197"/>
      <c r="B19" s="198"/>
      <c r="C19" s="198"/>
      <c r="D19" s="199"/>
      <c r="E19" s="238"/>
      <c r="F19" s="198"/>
      <c r="G19" s="198"/>
      <c r="H19" s="199"/>
      <c r="I19" s="251"/>
      <c r="J19" s="252"/>
      <c r="K19" s="253"/>
    </row>
    <row r="20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54"/>
    </row>
    <row r="21" customHeight="1" spans="1:11">
      <c r="A21" s="202" t="s">
        <v>119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customHeight="1" spans="1:11">
      <c r="A22" s="84" t="s">
        <v>120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48"/>
    </row>
    <row r="23" customHeight="1" spans="1:11">
      <c r="A23" s="90" t="s">
        <v>121</v>
      </c>
      <c r="B23" s="93"/>
      <c r="C23" s="177" t="s">
        <v>63</v>
      </c>
      <c r="D23" s="177" t="s">
        <v>64</v>
      </c>
      <c r="E23" s="126"/>
      <c r="F23" s="126"/>
      <c r="G23" s="126"/>
      <c r="H23" s="126"/>
      <c r="I23" s="126"/>
      <c r="J23" s="126"/>
      <c r="K23" s="142"/>
    </row>
    <row r="24" customHeight="1" spans="1:11">
      <c r="A24" s="203" t="s">
        <v>186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55"/>
    </row>
    <row r="25" customHeight="1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56"/>
    </row>
    <row r="26" customHeight="1" spans="1:11">
      <c r="A26" s="186" t="s">
        <v>127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72" t="s">
        <v>128</v>
      </c>
      <c r="B27" s="189" t="s">
        <v>91</v>
      </c>
      <c r="C27" s="189" t="s">
        <v>92</v>
      </c>
      <c r="D27" s="189" t="s">
        <v>84</v>
      </c>
      <c r="E27" s="173" t="s">
        <v>129</v>
      </c>
      <c r="F27" s="189" t="s">
        <v>91</v>
      </c>
      <c r="G27" s="189" t="s">
        <v>92</v>
      </c>
      <c r="H27" s="189" t="s">
        <v>84</v>
      </c>
      <c r="I27" s="173" t="s">
        <v>130</v>
      </c>
      <c r="J27" s="189" t="s">
        <v>91</v>
      </c>
      <c r="K27" s="248" t="s">
        <v>92</v>
      </c>
    </row>
    <row r="28" customHeight="1" spans="1:11">
      <c r="A28" s="207" t="s">
        <v>83</v>
      </c>
      <c r="B28" s="177" t="s">
        <v>91</v>
      </c>
      <c r="C28" s="177" t="s">
        <v>92</v>
      </c>
      <c r="D28" s="177" t="s">
        <v>84</v>
      </c>
      <c r="E28" s="239" t="s">
        <v>90</v>
      </c>
      <c r="F28" s="177" t="s">
        <v>91</v>
      </c>
      <c r="G28" s="177" t="s">
        <v>92</v>
      </c>
      <c r="H28" s="177" t="s">
        <v>84</v>
      </c>
      <c r="I28" s="239" t="s">
        <v>101</v>
      </c>
      <c r="J28" s="177" t="s">
        <v>91</v>
      </c>
      <c r="K28" s="178" t="s">
        <v>92</v>
      </c>
    </row>
    <row r="29" customHeight="1" spans="1:11">
      <c r="A29" s="176" t="s">
        <v>94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57"/>
    </row>
    <row r="30" customHeigh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58"/>
    </row>
    <row r="31" customHeight="1" spans="1:11">
      <c r="A31" s="211" t="s">
        <v>187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212" t="s">
        <v>188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59"/>
    </row>
    <row r="33" ht="17.25" customHeight="1" spans="1:11">
      <c r="A33" s="214" t="s">
        <v>189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60"/>
    </row>
    <row r="34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60"/>
    </row>
    <row r="35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60"/>
    </row>
    <row r="36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60"/>
    </row>
    <row r="37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60"/>
    </row>
    <row r="38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60"/>
    </row>
    <row r="39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60"/>
    </row>
    <row r="40" ht="17.25" customHeight="1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0"/>
    </row>
    <row r="4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0"/>
    </row>
    <row r="42" ht="17.25" customHeight="1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60"/>
    </row>
    <row r="43" ht="17.25" customHeight="1" spans="1:11">
      <c r="A43" s="209" t="s">
        <v>126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58"/>
    </row>
    <row r="44" customHeight="1" spans="1:11">
      <c r="A44" s="211" t="s">
        <v>190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216" t="s">
        <v>122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61"/>
    </row>
    <row r="46" ht="18" customHeight="1" spans="1:1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61"/>
    </row>
    <row r="47" ht="18" customHeight="1" spans="1:1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56"/>
    </row>
    <row r="48" ht="21" customHeight="1" spans="1:11">
      <c r="A48" s="218" t="s">
        <v>132</v>
      </c>
      <c r="B48" s="219" t="s">
        <v>133</v>
      </c>
      <c r="C48" s="219"/>
      <c r="D48" s="220" t="s">
        <v>134</v>
      </c>
      <c r="E48" s="240"/>
      <c r="F48" s="220" t="s">
        <v>136</v>
      </c>
      <c r="G48" s="241"/>
      <c r="H48" s="242" t="s">
        <v>137</v>
      </c>
      <c r="I48" s="242"/>
      <c r="J48" s="219"/>
      <c r="K48" s="262"/>
    </row>
    <row r="49" customHeight="1" spans="1:11">
      <c r="A49" s="221" t="s">
        <v>191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63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64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65"/>
    </row>
    <row r="52" ht="21" customHeight="1" spans="1:11">
      <c r="A52" s="218" t="s">
        <v>132</v>
      </c>
      <c r="B52" s="219" t="s">
        <v>133</v>
      </c>
      <c r="C52" s="219"/>
      <c r="D52" s="220" t="s">
        <v>134</v>
      </c>
      <c r="E52" s="220"/>
      <c r="F52" s="220" t="s">
        <v>136</v>
      </c>
      <c r="G52" s="243">
        <v>44880</v>
      </c>
      <c r="H52" s="242" t="s">
        <v>137</v>
      </c>
      <c r="I52" s="242"/>
      <c r="J52" s="266" t="s">
        <v>140</v>
      </c>
      <c r="K52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H3" sqref="H3:L3"/>
    </sheetView>
  </sheetViews>
  <sheetFormatPr defaultColWidth="9" defaultRowHeight="26" customHeight="1"/>
  <cols>
    <col min="1" max="1" width="17.1696428571429" style="53" customWidth="1"/>
    <col min="2" max="6" width="9.33035714285714" style="53" customWidth="1"/>
    <col min="7" max="7" width="6.125" style="53" customWidth="1"/>
    <col min="8" max="8" width="12.375" style="53" customWidth="1"/>
    <col min="9" max="9" width="16.5" style="53" customWidth="1"/>
    <col min="10" max="10" width="17" style="53" customWidth="1"/>
    <col min="11" max="11" width="18.5" style="53" customWidth="1"/>
    <col min="12" max="12" width="16.6696428571429" style="53" customWidth="1"/>
    <col min="13" max="13" width="14.1696428571429" style="53" customWidth="1"/>
    <col min="14" max="14" width="16.3303571428571" style="53" customWidth="1"/>
    <col min="15" max="16384" width="9" style="53"/>
  </cols>
  <sheetData>
    <row r="1" customHeight="1" spans="1:12">
      <c r="A1" s="54" t="s">
        <v>59</v>
      </c>
      <c r="B1" s="55" t="s">
        <v>60</v>
      </c>
      <c r="C1" s="56" t="s">
        <v>65</v>
      </c>
      <c r="D1" s="55"/>
      <c r="E1" s="55"/>
      <c r="F1" s="55"/>
      <c r="G1" s="71"/>
      <c r="H1" s="72" t="s">
        <v>55</v>
      </c>
      <c r="I1" s="55" t="s">
        <v>192</v>
      </c>
      <c r="J1" s="55"/>
      <c r="K1" s="55"/>
      <c r="L1" s="55"/>
    </row>
    <row r="2" customHeight="1" spans="1:12">
      <c r="A2" s="57" t="s">
        <v>142</v>
      </c>
      <c r="B2" s="58"/>
      <c r="C2" s="58"/>
      <c r="D2" s="58"/>
      <c r="E2" s="58"/>
      <c r="F2" s="58"/>
      <c r="G2" s="73"/>
      <c r="H2" s="74" t="s">
        <v>144</v>
      </c>
      <c r="I2" s="74"/>
      <c r="J2" s="74"/>
      <c r="K2" s="74"/>
      <c r="L2" s="74"/>
    </row>
    <row r="3" customHeight="1" spans="1:12">
      <c r="A3" s="57"/>
      <c r="B3" s="157" t="s">
        <v>108</v>
      </c>
      <c r="C3" s="158" t="s">
        <v>109</v>
      </c>
      <c r="D3" s="157" t="s">
        <v>110</v>
      </c>
      <c r="E3" s="157" t="s">
        <v>111</v>
      </c>
      <c r="F3" s="157" t="s">
        <v>112</v>
      </c>
      <c r="G3" s="73"/>
      <c r="H3" s="75" t="s">
        <v>193</v>
      </c>
      <c r="I3" s="75" t="s">
        <v>194</v>
      </c>
      <c r="J3" s="79" t="s">
        <v>195</v>
      </c>
      <c r="K3" s="75" t="s">
        <v>196</v>
      </c>
      <c r="L3" s="75" t="s">
        <v>197</v>
      </c>
    </row>
    <row r="4" customHeight="1" spans="1:12">
      <c r="A4" s="159" t="s">
        <v>198</v>
      </c>
      <c r="B4" s="160" t="s">
        <v>148</v>
      </c>
      <c r="C4" s="160" t="s">
        <v>149</v>
      </c>
      <c r="D4" s="160" t="s">
        <v>150</v>
      </c>
      <c r="E4" s="160" t="s">
        <v>151</v>
      </c>
      <c r="F4" s="160" t="s">
        <v>152</v>
      </c>
      <c r="G4" s="73"/>
      <c r="H4" s="160" t="s">
        <v>148</v>
      </c>
      <c r="I4" s="160" t="s">
        <v>149</v>
      </c>
      <c r="J4" s="160" t="s">
        <v>150</v>
      </c>
      <c r="K4" s="160" t="s">
        <v>151</v>
      </c>
      <c r="L4" s="160" t="s">
        <v>152</v>
      </c>
    </row>
    <row r="5" customHeight="1" spans="1:12">
      <c r="A5" s="161" t="s">
        <v>147</v>
      </c>
      <c r="B5" s="162">
        <f t="shared" ref="B5:B7" si="0">C5-2</f>
        <v>60</v>
      </c>
      <c r="C5" s="162">
        <v>62</v>
      </c>
      <c r="D5" s="162">
        <f t="shared" ref="D5:D7" si="1">C5+2</f>
        <v>64</v>
      </c>
      <c r="E5" s="162">
        <f t="shared" ref="E5:E7" si="2">D5+2</f>
        <v>66</v>
      </c>
      <c r="F5" s="162">
        <f t="shared" ref="F5:F7" si="3">E5+1</f>
        <v>67</v>
      </c>
      <c r="G5" s="73"/>
      <c r="H5" s="165" t="s">
        <v>199</v>
      </c>
      <c r="I5" s="165" t="s">
        <v>200</v>
      </c>
      <c r="J5" s="165" t="s">
        <v>201</v>
      </c>
      <c r="K5" s="165" t="s">
        <v>202</v>
      </c>
      <c r="L5" s="165" t="s">
        <v>203</v>
      </c>
    </row>
    <row r="6" customHeight="1" spans="1:12">
      <c r="A6" s="161" t="s">
        <v>154</v>
      </c>
      <c r="B6" s="162">
        <f t="shared" si="0"/>
        <v>60</v>
      </c>
      <c r="C6" s="162">
        <v>62</v>
      </c>
      <c r="D6" s="162">
        <f t="shared" si="1"/>
        <v>64</v>
      </c>
      <c r="E6" s="162">
        <f t="shared" si="2"/>
        <v>66</v>
      </c>
      <c r="F6" s="162">
        <f t="shared" si="3"/>
        <v>67</v>
      </c>
      <c r="G6" s="73"/>
      <c r="H6" s="165" t="s">
        <v>204</v>
      </c>
      <c r="I6" s="165" t="s">
        <v>204</v>
      </c>
      <c r="J6" s="165" t="s">
        <v>204</v>
      </c>
      <c r="K6" s="165" t="s">
        <v>204</v>
      </c>
      <c r="L6" s="165" t="s">
        <v>204</v>
      </c>
    </row>
    <row r="7" customHeight="1" spans="1:12">
      <c r="A7" s="163" t="s">
        <v>157</v>
      </c>
      <c r="B7" s="162">
        <f t="shared" si="0"/>
        <v>60</v>
      </c>
      <c r="C7" s="162">
        <v>62</v>
      </c>
      <c r="D7" s="162">
        <f t="shared" si="1"/>
        <v>64</v>
      </c>
      <c r="E7" s="162">
        <f t="shared" si="2"/>
        <v>66</v>
      </c>
      <c r="F7" s="162">
        <f t="shared" si="3"/>
        <v>67</v>
      </c>
      <c r="G7" s="73"/>
      <c r="H7" s="165" t="s">
        <v>204</v>
      </c>
      <c r="I7" s="165" t="s">
        <v>204</v>
      </c>
      <c r="J7" s="165" t="s">
        <v>204</v>
      </c>
      <c r="K7" s="165" t="s">
        <v>205</v>
      </c>
      <c r="L7" s="165" t="s">
        <v>204</v>
      </c>
    </row>
    <row r="8" customHeight="1" spans="1:12">
      <c r="A8" s="161" t="s">
        <v>159</v>
      </c>
      <c r="B8" s="162">
        <f t="shared" ref="B8:B10" si="4">C8-4</f>
        <v>94</v>
      </c>
      <c r="C8" s="162">
        <v>98</v>
      </c>
      <c r="D8" s="162">
        <f t="shared" ref="D8:D10" si="5">C8+4</f>
        <v>102</v>
      </c>
      <c r="E8" s="162">
        <f>D8+4</f>
        <v>106</v>
      </c>
      <c r="F8" s="162">
        <f t="shared" ref="F8:F10" si="6">E8+6</f>
        <v>112</v>
      </c>
      <c r="G8" s="73"/>
      <c r="H8" s="165" t="s">
        <v>206</v>
      </c>
      <c r="I8" s="165" t="s">
        <v>158</v>
      </c>
      <c r="J8" s="165" t="s">
        <v>206</v>
      </c>
      <c r="K8" s="165" t="s">
        <v>204</v>
      </c>
      <c r="L8" s="165" t="s">
        <v>204</v>
      </c>
    </row>
    <row r="9" customHeight="1" spans="1:12">
      <c r="A9" s="161" t="s">
        <v>161</v>
      </c>
      <c r="B9" s="162">
        <f t="shared" si="4"/>
        <v>82</v>
      </c>
      <c r="C9" s="162">
        <v>86</v>
      </c>
      <c r="D9" s="162">
        <f t="shared" si="5"/>
        <v>90</v>
      </c>
      <c r="E9" s="162">
        <f>D9+5</f>
        <v>95</v>
      </c>
      <c r="F9" s="162">
        <f t="shared" si="6"/>
        <v>101</v>
      </c>
      <c r="G9" s="73"/>
      <c r="H9" s="165">
        <v>-0.2</v>
      </c>
      <c r="I9" s="165" t="s">
        <v>204</v>
      </c>
      <c r="J9" s="165" t="s">
        <v>204</v>
      </c>
      <c r="K9" s="165" t="s">
        <v>206</v>
      </c>
      <c r="L9" s="165" t="s">
        <v>204</v>
      </c>
    </row>
    <row r="10" customHeight="1" spans="1:12">
      <c r="A10" s="161" t="s">
        <v>162</v>
      </c>
      <c r="B10" s="162">
        <f t="shared" si="4"/>
        <v>98</v>
      </c>
      <c r="C10" s="162">
        <v>102</v>
      </c>
      <c r="D10" s="162">
        <f t="shared" si="5"/>
        <v>106</v>
      </c>
      <c r="E10" s="162">
        <f>D10+5</f>
        <v>111</v>
      </c>
      <c r="F10" s="162">
        <f t="shared" si="6"/>
        <v>117</v>
      </c>
      <c r="G10" s="73"/>
      <c r="H10" s="165" t="s">
        <v>207</v>
      </c>
      <c r="I10" s="165">
        <v>-0.7</v>
      </c>
      <c r="J10" s="165" t="s">
        <v>206</v>
      </c>
      <c r="K10" s="165" t="s">
        <v>208</v>
      </c>
      <c r="L10" s="165">
        <v>-0.2</v>
      </c>
    </row>
    <row r="11" customHeight="1" spans="1:12">
      <c r="A11" s="161" t="s">
        <v>164</v>
      </c>
      <c r="B11" s="162">
        <f t="shared" ref="B11:B13" si="7">C11-1</f>
        <v>37</v>
      </c>
      <c r="C11" s="162">
        <v>38</v>
      </c>
      <c r="D11" s="162">
        <f t="shared" ref="D11:D13" si="8">C11+1</f>
        <v>39</v>
      </c>
      <c r="E11" s="162">
        <f t="shared" ref="E11:E13" si="9">D11+1</f>
        <v>40</v>
      </c>
      <c r="F11" s="162">
        <f>E11+1.2</f>
        <v>41.2</v>
      </c>
      <c r="G11" s="73"/>
      <c r="H11" s="165">
        <f>-0.5-0.3</f>
        <v>-0.8</v>
      </c>
      <c r="I11" s="165">
        <v>-0.2</v>
      </c>
      <c r="J11" s="165" t="s">
        <v>204</v>
      </c>
      <c r="K11" s="165">
        <v>-0.1</v>
      </c>
      <c r="L11" s="165" t="s">
        <v>206</v>
      </c>
    </row>
    <row r="12" customHeight="1" spans="1:12">
      <c r="A12" s="161" t="s">
        <v>165</v>
      </c>
      <c r="B12" s="162">
        <f t="shared" si="7"/>
        <v>44</v>
      </c>
      <c r="C12" s="162">
        <v>45</v>
      </c>
      <c r="D12" s="162">
        <f t="shared" si="8"/>
        <v>46</v>
      </c>
      <c r="E12" s="162">
        <f t="shared" si="9"/>
        <v>47</v>
      </c>
      <c r="F12" s="162">
        <f>E12+1.5</f>
        <v>48.5</v>
      </c>
      <c r="G12" s="73"/>
      <c r="H12" s="165" t="s">
        <v>206</v>
      </c>
      <c r="I12" s="165" t="s">
        <v>204</v>
      </c>
      <c r="J12" s="165" t="s">
        <v>204</v>
      </c>
      <c r="K12" s="165" t="s">
        <v>204</v>
      </c>
      <c r="L12" s="165" t="s">
        <v>204</v>
      </c>
    </row>
    <row r="13" customHeight="1" spans="1:12">
      <c r="A13" s="161" t="s">
        <v>166</v>
      </c>
      <c r="B13" s="162">
        <f t="shared" si="7"/>
        <v>59</v>
      </c>
      <c r="C13" s="162">
        <v>60</v>
      </c>
      <c r="D13" s="162">
        <f t="shared" si="8"/>
        <v>61</v>
      </c>
      <c r="E13" s="162">
        <f t="shared" si="9"/>
        <v>62</v>
      </c>
      <c r="F13" s="162">
        <f>E13+0.5</f>
        <v>62.5</v>
      </c>
      <c r="G13" s="73"/>
      <c r="H13" s="165" t="s">
        <v>204</v>
      </c>
      <c r="I13" s="165" t="s">
        <v>204</v>
      </c>
      <c r="J13" s="165" t="s">
        <v>204</v>
      </c>
      <c r="K13" s="165" t="s">
        <v>204</v>
      </c>
      <c r="L13" s="165" t="s">
        <v>204</v>
      </c>
    </row>
    <row r="14" customHeight="1" spans="1:12">
      <c r="A14" s="161" t="s">
        <v>168</v>
      </c>
      <c r="B14" s="162">
        <f>C14-0.8</f>
        <v>18.2</v>
      </c>
      <c r="C14" s="164">
        <v>19</v>
      </c>
      <c r="D14" s="162">
        <f>C14+0.8</f>
        <v>19.8</v>
      </c>
      <c r="E14" s="162">
        <f>D14+0.8</f>
        <v>20.6</v>
      </c>
      <c r="F14" s="162">
        <f>E14+1.3</f>
        <v>21.9</v>
      </c>
      <c r="G14" s="73"/>
      <c r="H14" s="165" t="s">
        <v>204</v>
      </c>
      <c r="I14" s="165" t="s">
        <v>204</v>
      </c>
      <c r="J14" s="165" t="s">
        <v>204</v>
      </c>
      <c r="K14" s="165" t="s">
        <v>204</v>
      </c>
      <c r="L14" s="165" t="s">
        <v>204</v>
      </c>
    </row>
    <row r="15" customHeight="1" spans="1:12">
      <c r="A15" s="161" t="s">
        <v>169</v>
      </c>
      <c r="B15" s="162">
        <f>C15-0.6</f>
        <v>15.4</v>
      </c>
      <c r="C15" s="162">
        <v>16</v>
      </c>
      <c r="D15" s="162">
        <f>C15+0.6</f>
        <v>16.6</v>
      </c>
      <c r="E15" s="162">
        <f>D15+0.6</f>
        <v>17.2</v>
      </c>
      <c r="F15" s="166">
        <f>E15+0.95</f>
        <v>18.15</v>
      </c>
      <c r="G15" s="78"/>
      <c r="H15" s="165" t="s">
        <v>204</v>
      </c>
      <c r="I15" s="165" t="s">
        <v>204</v>
      </c>
      <c r="J15" s="165" t="s">
        <v>204</v>
      </c>
      <c r="K15" s="165" t="s">
        <v>204</v>
      </c>
      <c r="L15" s="165" t="s">
        <v>204</v>
      </c>
    </row>
    <row r="16" customHeight="1" spans="1:12">
      <c r="A16" s="161" t="s">
        <v>170</v>
      </c>
      <c r="B16" s="164">
        <f>C16-0.4</f>
        <v>11.6</v>
      </c>
      <c r="C16" s="164">
        <v>12</v>
      </c>
      <c r="D16" s="164">
        <f>C16+0.4</f>
        <v>12.4</v>
      </c>
      <c r="E16" s="164">
        <f>D16+0.4</f>
        <v>12.8</v>
      </c>
      <c r="F16" s="164">
        <f>E16+0.6</f>
        <v>13.4</v>
      </c>
      <c r="G16" s="78"/>
      <c r="H16" s="165" t="s">
        <v>204</v>
      </c>
      <c r="I16" s="165" t="s">
        <v>204</v>
      </c>
      <c r="J16" s="165" t="s">
        <v>204</v>
      </c>
      <c r="K16" s="165" t="s">
        <v>205</v>
      </c>
      <c r="L16" s="165" t="s">
        <v>204</v>
      </c>
    </row>
    <row r="17" customHeight="1" spans="1:12">
      <c r="A17" s="161" t="s">
        <v>171</v>
      </c>
      <c r="B17" s="164">
        <f>C17-0.5</f>
        <v>34.5</v>
      </c>
      <c r="C17" s="164">
        <v>35</v>
      </c>
      <c r="D17" s="164">
        <f>C17+0.5</f>
        <v>35.5</v>
      </c>
      <c r="E17" s="164">
        <f>D17+0.5</f>
        <v>36</v>
      </c>
      <c r="F17" s="164">
        <f>E17+0.5</f>
        <v>36.5</v>
      </c>
      <c r="G17" s="78"/>
      <c r="H17" s="165" t="s">
        <v>204</v>
      </c>
      <c r="I17" s="165" t="s">
        <v>209</v>
      </c>
      <c r="J17" s="165" t="s">
        <v>204</v>
      </c>
      <c r="K17" s="165" t="s">
        <v>210</v>
      </c>
      <c r="L17" s="165" t="s">
        <v>204</v>
      </c>
    </row>
  </sheetData>
  <mergeCells count="6">
    <mergeCell ref="D1:F1"/>
    <mergeCell ref="I1:L1"/>
    <mergeCell ref="B2:F2"/>
    <mergeCell ref="H2:L2"/>
    <mergeCell ref="A2:A3"/>
    <mergeCell ref="G1:G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1" sqref="N11"/>
    </sheetView>
  </sheetViews>
  <sheetFormatPr defaultColWidth="10.1696428571429" defaultRowHeight="17.6"/>
  <cols>
    <col min="1" max="1" width="9.66964285714286" style="82" customWidth="1"/>
    <col min="2" max="2" width="11.1696428571429" style="82" customWidth="1"/>
    <col min="3" max="3" width="9.16964285714286" style="82" customWidth="1"/>
    <col min="4" max="4" width="9.5" style="82" customWidth="1"/>
    <col min="5" max="5" width="9.16964285714286" style="82" customWidth="1"/>
    <col min="6" max="6" width="10.3303571428571" style="82" customWidth="1"/>
    <col min="7" max="7" width="9.5" style="82" customWidth="1"/>
    <col min="8" max="8" width="9.16964285714286" style="82" customWidth="1"/>
    <col min="9" max="9" width="8.16964285714286" style="82" customWidth="1"/>
    <col min="10" max="10" width="10.5" style="82" customWidth="1"/>
    <col min="11" max="11" width="12.1696428571429" style="82" customWidth="1"/>
    <col min="12" max="16384" width="10.1696428571429" style="82"/>
  </cols>
  <sheetData>
    <row r="1" ht="29.55" spans="1:11">
      <c r="A1" s="83" t="s">
        <v>211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212</v>
      </c>
      <c r="C2" s="85"/>
      <c r="D2" s="86" t="s">
        <v>59</v>
      </c>
      <c r="E2" s="128" t="s">
        <v>60</v>
      </c>
      <c r="F2" s="100" t="s">
        <v>213</v>
      </c>
      <c r="G2" s="129" t="s">
        <v>66</v>
      </c>
      <c r="H2" s="129"/>
      <c r="I2" s="108" t="s">
        <v>55</v>
      </c>
      <c r="J2" s="129"/>
      <c r="K2" s="141"/>
    </row>
    <row r="3" spans="1:11">
      <c r="A3" s="87" t="s">
        <v>72</v>
      </c>
      <c r="B3" s="88">
        <v>800</v>
      </c>
      <c r="C3" s="88"/>
      <c r="D3" s="89" t="s">
        <v>214</v>
      </c>
      <c r="E3" s="130">
        <v>44895</v>
      </c>
      <c r="F3" s="131"/>
      <c r="G3" s="131"/>
      <c r="H3" s="126" t="s">
        <v>215</v>
      </c>
      <c r="I3" s="126"/>
      <c r="J3" s="126"/>
      <c r="K3" s="142"/>
    </row>
    <row r="4" spans="1:11">
      <c r="A4" s="90" t="s">
        <v>69</v>
      </c>
      <c r="B4" s="91">
        <v>1</v>
      </c>
      <c r="C4" s="92">
        <v>5</v>
      </c>
      <c r="D4" s="93" t="s">
        <v>216</v>
      </c>
      <c r="E4" s="131"/>
      <c r="F4" s="131"/>
      <c r="G4" s="131"/>
      <c r="H4" s="93" t="s">
        <v>217</v>
      </c>
      <c r="I4" s="93"/>
      <c r="J4" s="101" t="s">
        <v>63</v>
      </c>
      <c r="K4" s="143" t="s">
        <v>64</v>
      </c>
    </row>
    <row r="5" spans="1:11">
      <c r="A5" s="90" t="s">
        <v>218</v>
      </c>
      <c r="B5" s="88">
        <v>80</v>
      </c>
      <c r="C5" s="88"/>
      <c r="D5" s="89" t="s">
        <v>219</v>
      </c>
      <c r="E5" s="89" t="s">
        <v>220</v>
      </c>
      <c r="F5" s="89" t="s">
        <v>221</v>
      </c>
      <c r="G5" s="89" t="s">
        <v>222</v>
      </c>
      <c r="H5" s="93" t="s">
        <v>223</v>
      </c>
      <c r="I5" s="93"/>
      <c r="J5" s="101" t="s">
        <v>63</v>
      </c>
      <c r="K5" s="143" t="s">
        <v>64</v>
      </c>
    </row>
    <row r="6" ht="18.35" spans="1:11">
      <c r="A6" s="94" t="s">
        <v>224</v>
      </c>
      <c r="B6" s="95">
        <v>1</v>
      </c>
      <c r="C6" s="95"/>
      <c r="D6" s="96" t="s">
        <v>225</v>
      </c>
      <c r="E6" s="106"/>
      <c r="F6" s="105"/>
      <c r="G6" s="96">
        <v>800</v>
      </c>
      <c r="H6" s="132" t="s">
        <v>226</v>
      </c>
      <c r="I6" s="132"/>
      <c r="J6" s="105" t="s">
        <v>63</v>
      </c>
      <c r="K6" s="144" t="s">
        <v>64</v>
      </c>
    </row>
    <row r="7" ht="18.35" spans="1:11">
      <c r="A7" s="97"/>
      <c r="B7" s="98"/>
      <c r="C7" s="98"/>
      <c r="D7" s="97"/>
      <c r="E7" s="98"/>
      <c r="F7" s="133"/>
      <c r="G7" s="97"/>
      <c r="H7" s="133"/>
      <c r="I7" s="98"/>
      <c r="J7" s="98"/>
      <c r="K7" s="98"/>
    </row>
    <row r="8" spans="1:11">
      <c r="A8" s="99" t="s">
        <v>227</v>
      </c>
      <c r="B8" s="100" t="s">
        <v>228</v>
      </c>
      <c r="C8" s="100" t="s">
        <v>229</v>
      </c>
      <c r="D8" s="100" t="s">
        <v>230</v>
      </c>
      <c r="E8" s="100" t="s">
        <v>231</v>
      </c>
      <c r="F8" s="100" t="s">
        <v>232</v>
      </c>
      <c r="G8" s="134" t="s">
        <v>75</v>
      </c>
      <c r="H8" s="118"/>
      <c r="I8" s="118"/>
      <c r="J8" s="118"/>
      <c r="K8" s="145"/>
    </row>
    <row r="9" spans="1:11">
      <c r="A9" s="90" t="s">
        <v>233</v>
      </c>
      <c r="B9" s="93"/>
      <c r="C9" s="101" t="s">
        <v>63</v>
      </c>
      <c r="D9" s="101" t="s">
        <v>64</v>
      </c>
      <c r="E9" s="89" t="s">
        <v>234</v>
      </c>
      <c r="F9" s="104" t="s">
        <v>235</v>
      </c>
      <c r="G9" s="135"/>
      <c r="H9" s="136"/>
      <c r="I9" s="136"/>
      <c r="J9" s="136"/>
      <c r="K9" s="146"/>
    </row>
    <row r="10" spans="1:11">
      <c r="A10" s="90" t="s">
        <v>236</v>
      </c>
      <c r="B10" s="93"/>
      <c r="C10" s="101" t="s">
        <v>63</v>
      </c>
      <c r="D10" s="101" t="s">
        <v>64</v>
      </c>
      <c r="E10" s="89" t="s">
        <v>237</v>
      </c>
      <c r="F10" s="104" t="s">
        <v>238</v>
      </c>
      <c r="G10" s="135" t="s">
        <v>239</v>
      </c>
      <c r="H10" s="136"/>
      <c r="I10" s="136"/>
      <c r="J10" s="136"/>
      <c r="K10" s="146"/>
    </row>
    <row r="11" spans="1:11">
      <c r="A11" s="102" t="s">
        <v>181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47"/>
    </row>
    <row r="12" spans="1:11">
      <c r="A12" s="87" t="s">
        <v>85</v>
      </c>
      <c r="B12" s="101" t="s">
        <v>81</v>
      </c>
      <c r="C12" s="101" t="s">
        <v>82</v>
      </c>
      <c r="D12" s="104"/>
      <c r="E12" s="89" t="s">
        <v>83</v>
      </c>
      <c r="F12" s="101" t="s">
        <v>81</v>
      </c>
      <c r="G12" s="101" t="s">
        <v>82</v>
      </c>
      <c r="H12" s="101"/>
      <c r="I12" s="89" t="s">
        <v>240</v>
      </c>
      <c r="J12" s="101" t="s">
        <v>81</v>
      </c>
      <c r="K12" s="143" t="s">
        <v>82</v>
      </c>
    </row>
    <row r="13" spans="1:11">
      <c r="A13" s="87" t="s">
        <v>88</v>
      </c>
      <c r="B13" s="101" t="s">
        <v>81</v>
      </c>
      <c r="C13" s="101" t="s">
        <v>82</v>
      </c>
      <c r="D13" s="104"/>
      <c r="E13" s="89" t="s">
        <v>93</v>
      </c>
      <c r="F13" s="101" t="s">
        <v>81</v>
      </c>
      <c r="G13" s="101" t="s">
        <v>82</v>
      </c>
      <c r="H13" s="101"/>
      <c r="I13" s="89" t="s">
        <v>241</v>
      </c>
      <c r="J13" s="101" t="s">
        <v>81</v>
      </c>
      <c r="K13" s="143" t="s">
        <v>82</v>
      </c>
    </row>
    <row r="14" ht="18.35" spans="1:11">
      <c r="A14" s="94" t="s">
        <v>242</v>
      </c>
      <c r="B14" s="105" t="s">
        <v>81</v>
      </c>
      <c r="C14" s="105" t="s">
        <v>82</v>
      </c>
      <c r="D14" s="106"/>
      <c r="E14" s="96" t="s">
        <v>243</v>
      </c>
      <c r="F14" s="105" t="s">
        <v>81</v>
      </c>
      <c r="G14" s="105" t="s">
        <v>82</v>
      </c>
      <c r="H14" s="105"/>
      <c r="I14" s="96" t="s">
        <v>244</v>
      </c>
      <c r="J14" s="105" t="s">
        <v>81</v>
      </c>
      <c r="K14" s="144" t="s">
        <v>82</v>
      </c>
    </row>
    <row r="15" ht="18.35" spans="1:11">
      <c r="A15" s="97"/>
      <c r="B15" s="107"/>
      <c r="C15" s="107"/>
      <c r="D15" s="98"/>
      <c r="E15" s="97"/>
      <c r="F15" s="107"/>
      <c r="G15" s="107"/>
      <c r="H15" s="107"/>
      <c r="I15" s="97"/>
      <c r="J15" s="107"/>
      <c r="K15" s="107"/>
    </row>
    <row r="16" s="80" customFormat="1" spans="1:11">
      <c r="A16" s="84" t="s">
        <v>245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8"/>
    </row>
    <row r="17" spans="1:11">
      <c r="A17" s="90" t="s">
        <v>246</v>
      </c>
      <c r="B17" s="93"/>
      <c r="C17" s="93"/>
      <c r="D17" s="93"/>
      <c r="E17" s="93"/>
      <c r="F17" s="93"/>
      <c r="G17" s="93"/>
      <c r="H17" s="93"/>
      <c r="I17" s="93"/>
      <c r="J17" s="93"/>
      <c r="K17" s="149"/>
    </row>
    <row r="18" spans="1:11">
      <c r="A18" s="90" t="s">
        <v>247</v>
      </c>
      <c r="B18" s="93"/>
      <c r="C18" s="93"/>
      <c r="D18" s="93"/>
      <c r="E18" s="93"/>
      <c r="F18" s="93"/>
      <c r="G18" s="93"/>
      <c r="H18" s="93"/>
      <c r="I18" s="93"/>
      <c r="J18" s="93"/>
      <c r="K18" s="149"/>
    </row>
    <row r="19" spans="1:11">
      <c r="A19" s="109" t="s">
        <v>248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43"/>
    </row>
    <row r="20" spans="1:11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50"/>
    </row>
    <row r="21" spans="1:11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50"/>
    </row>
    <row r="22" spans="1:11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50"/>
    </row>
    <row r="23" spans="1:11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51"/>
    </row>
    <row r="24" spans="1:11">
      <c r="A24" s="90" t="s">
        <v>121</v>
      </c>
      <c r="B24" s="93"/>
      <c r="C24" s="101" t="s">
        <v>63</v>
      </c>
      <c r="D24" s="101" t="s">
        <v>64</v>
      </c>
      <c r="E24" s="126"/>
      <c r="F24" s="126"/>
      <c r="G24" s="126"/>
      <c r="H24" s="126"/>
      <c r="I24" s="126"/>
      <c r="J24" s="126"/>
      <c r="K24" s="142"/>
    </row>
    <row r="25" ht="18.35" spans="1:11">
      <c r="A25" s="114" t="s">
        <v>249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52"/>
    </row>
    <row r="26" ht="18.35" spans="1:1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>
      <c r="A27" s="117" t="s">
        <v>250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45"/>
    </row>
    <row r="28" spans="1:11">
      <c r="A28" s="119" t="s">
        <v>251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53"/>
    </row>
    <row r="29" spans="1:11">
      <c r="A29" s="119" t="s">
        <v>252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53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53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53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53"/>
    </row>
    <row r="33" ht="23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53"/>
    </row>
    <row r="34" ht="23" customHeight="1" spans="1:11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50"/>
    </row>
    <row r="35" ht="23" customHeight="1" spans="1:11">
      <c r="A35" s="121"/>
      <c r="B35" s="111"/>
      <c r="C35" s="111"/>
      <c r="D35" s="111"/>
      <c r="E35" s="111"/>
      <c r="F35" s="111"/>
      <c r="G35" s="111"/>
      <c r="H35" s="111"/>
      <c r="I35" s="111"/>
      <c r="J35" s="111"/>
      <c r="K35" s="150"/>
    </row>
    <row r="36" ht="23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54"/>
    </row>
    <row r="37" ht="18.75" customHeight="1" spans="1:11">
      <c r="A37" s="124" t="s">
        <v>253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5"/>
    </row>
    <row r="38" s="81" customFormat="1" ht="18.75" customHeight="1" spans="1:11">
      <c r="A38" s="90" t="s">
        <v>254</v>
      </c>
      <c r="B38" s="93"/>
      <c r="C38" s="93"/>
      <c r="D38" s="126" t="s">
        <v>255</v>
      </c>
      <c r="E38" s="126"/>
      <c r="F38" s="137" t="s">
        <v>256</v>
      </c>
      <c r="G38" s="138"/>
      <c r="H38" s="93" t="s">
        <v>257</v>
      </c>
      <c r="I38" s="93"/>
      <c r="J38" s="93" t="s">
        <v>258</v>
      </c>
      <c r="K38" s="149"/>
    </row>
    <row r="39" ht="18.75" customHeight="1" spans="1:13">
      <c r="A39" s="90" t="s">
        <v>122</v>
      </c>
      <c r="B39" s="93" t="s">
        <v>259</v>
      </c>
      <c r="C39" s="93"/>
      <c r="D39" s="93"/>
      <c r="E39" s="93"/>
      <c r="F39" s="93"/>
      <c r="G39" s="93"/>
      <c r="H39" s="93"/>
      <c r="I39" s="93"/>
      <c r="J39" s="93"/>
      <c r="K39" s="149"/>
      <c r="M39" s="81"/>
    </row>
    <row r="40" ht="31" customHeight="1" spans="1:11">
      <c r="A40" s="90"/>
      <c r="B40" s="93"/>
      <c r="C40" s="93"/>
      <c r="D40" s="93"/>
      <c r="E40" s="93"/>
      <c r="F40" s="93"/>
      <c r="G40" s="93"/>
      <c r="H40" s="93"/>
      <c r="I40" s="93"/>
      <c r="J40" s="93"/>
      <c r="K40" s="149"/>
    </row>
    <row r="41" ht="18.75" customHeight="1" spans="1:11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49"/>
    </row>
    <row r="42" ht="32" customHeight="1" spans="1:11">
      <c r="A42" s="94" t="s">
        <v>132</v>
      </c>
      <c r="B42" s="127" t="s">
        <v>260</v>
      </c>
      <c r="C42" s="127"/>
      <c r="D42" s="96" t="s">
        <v>261</v>
      </c>
      <c r="E42" s="106"/>
      <c r="F42" s="96" t="s">
        <v>136</v>
      </c>
      <c r="G42" s="139">
        <v>44893</v>
      </c>
      <c r="H42" s="140" t="s">
        <v>137</v>
      </c>
      <c r="I42" s="140"/>
      <c r="J42" s="127" t="s">
        <v>140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M5" sqref="M5"/>
    </sheetView>
  </sheetViews>
  <sheetFormatPr defaultColWidth="9" defaultRowHeight="26" customHeight="1"/>
  <cols>
    <col min="1" max="1" width="17.1696428571429" style="53" customWidth="1"/>
    <col min="2" max="6" width="9.33035714285714" style="53" customWidth="1"/>
    <col min="7" max="7" width="4.5" style="53" customWidth="1"/>
    <col min="8" max="12" width="9.875" style="53" customWidth="1"/>
    <col min="13" max="13" width="14.1696428571429" style="53" customWidth="1"/>
    <col min="14" max="14" width="16.3303571428571" style="53" customWidth="1"/>
    <col min="15" max="16384" width="9" style="53"/>
  </cols>
  <sheetData>
    <row r="1" customHeight="1" spans="1:12">
      <c r="A1" s="54" t="s">
        <v>59</v>
      </c>
      <c r="B1" s="55" t="s">
        <v>60</v>
      </c>
      <c r="C1" s="56" t="s">
        <v>65</v>
      </c>
      <c r="D1" s="55"/>
      <c r="E1" s="55"/>
      <c r="F1" s="55"/>
      <c r="G1" s="71"/>
      <c r="H1" s="72" t="s">
        <v>55</v>
      </c>
      <c r="I1" s="55" t="s">
        <v>192</v>
      </c>
      <c r="J1" s="55"/>
      <c r="K1" s="55"/>
      <c r="L1" s="55"/>
    </row>
    <row r="2" customHeight="1" spans="1:12">
      <c r="A2" s="57" t="s">
        <v>142</v>
      </c>
      <c r="B2" s="58"/>
      <c r="C2" s="58"/>
      <c r="D2" s="58"/>
      <c r="E2" s="58"/>
      <c r="F2" s="58"/>
      <c r="G2" s="73"/>
      <c r="H2" s="74" t="s">
        <v>144</v>
      </c>
      <c r="I2" s="74"/>
      <c r="J2" s="74"/>
      <c r="K2" s="74"/>
      <c r="L2" s="74"/>
    </row>
    <row r="3" customHeight="1" spans="1:12">
      <c r="A3" s="57"/>
      <c r="B3" s="59" t="s">
        <v>108</v>
      </c>
      <c r="C3" s="60" t="s">
        <v>109</v>
      </c>
      <c r="D3" s="59" t="s">
        <v>110</v>
      </c>
      <c r="E3" s="59" t="s">
        <v>111</v>
      </c>
      <c r="F3" s="59" t="s">
        <v>112</v>
      </c>
      <c r="G3" s="73"/>
      <c r="H3" s="75" t="s">
        <v>193</v>
      </c>
      <c r="I3" s="75" t="s">
        <v>194</v>
      </c>
      <c r="J3" s="79" t="s">
        <v>195</v>
      </c>
      <c r="K3" s="75" t="s">
        <v>196</v>
      </c>
      <c r="L3" s="75" t="s">
        <v>197</v>
      </c>
    </row>
    <row r="4" customHeight="1" spans="1:12">
      <c r="A4" s="61" t="s">
        <v>198</v>
      </c>
      <c r="B4" s="62" t="s">
        <v>148</v>
      </c>
      <c r="C4" s="63" t="s">
        <v>149</v>
      </c>
      <c r="D4" s="62" t="s">
        <v>150</v>
      </c>
      <c r="E4" s="62" t="s">
        <v>151</v>
      </c>
      <c r="F4" s="62" t="s">
        <v>152</v>
      </c>
      <c r="G4" s="73"/>
      <c r="H4" s="62" t="s">
        <v>148</v>
      </c>
      <c r="I4" s="63" t="s">
        <v>149</v>
      </c>
      <c r="J4" s="62" t="s">
        <v>150</v>
      </c>
      <c r="K4" s="62" t="s">
        <v>151</v>
      </c>
      <c r="L4" s="62" t="s">
        <v>152</v>
      </c>
    </row>
    <row r="5" customHeight="1" spans="1:12">
      <c r="A5" s="64" t="s">
        <v>147</v>
      </c>
      <c r="B5" s="65">
        <f t="shared" ref="B5:B7" si="0">C5-2</f>
        <v>60</v>
      </c>
      <c r="C5" s="66">
        <v>62</v>
      </c>
      <c r="D5" s="65">
        <f t="shared" ref="D5:D7" si="1">C5+2</f>
        <v>64</v>
      </c>
      <c r="E5" s="65">
        <f t="shared" ref="E5:E7" si="2">D5+2</f>
        <v>66</v>
      </c>
      <c r="F5" s="65">
        <f t="shared" ref="F5:F7" si="3">E5+1</f>
        <v>67</v>
      </c>
      <c r="G5" s="73"/>
      <c r="H5" s="76" t="s">
        <v>199</v>
      </c>
      <c r="I5" s="76" t="s">
        <v>200</v>
      </c>
      <c r="J5" s="76" t="s">
        <v>201</v>
      </c>
      <c r="K5" s="76" t="s">
        <v>202</v>
      </c>
      <c r="L5" s="76" t="s">
        <v>203</v>
      </c>
    </row>
    <row r="6" customHeight="1" spans="1:12">
      <c r="A6" s="64" t="s">
        <v>154</v>
      </c>
      <c r="B6" s="65">
        <f t="shared" si="0"/>
        <v>60</v>
      </c>
      <c r="C6" s="66">
        <v>62</v>
      </c>
      <c r="D6" s="65">
        <f t="shared" si="1"/>
        <v>64</v>
      </c>
      <c r="E6" s="65">
        <f t="shared" si="2"/>
        <v>66</v>
      </c>
      <c r="F6" s="65">
        <f t="shared" si="3"/>
        <v>67</v>
      </c>
      <c r="G6" s="73"/>
      <c r="H6" s="76" t="s">
        <v>204</v>
      </c>
      <c r="I6" s="76" t="s">
        <v>204</v>
      </c>
      <c r="J6" s="76" t="s">
        <v>204</v>
      </c>
      <c r="K6" s="76" t="s">
        <v>204</v>
      </c>
      <c r="L6" s="76" t="s">
        <v>204</v>
      </c>
    </row>
    <row r="7" customHeight="1" spans="1:12">
      <c r="A7" s="67" t="s">
        <v>157</v>
      </c>
      <c r="B7" s="68">
        <f t="shared" si="0"/>
        <v>60</v>
      </c>
      <c r="C7" s="68">
        <v>62</v>
      </c>
      <c r="D7" s="68">
        <f t="shared" si="1"/>
        <v>64</v>
      </c>
      <c r="E7" s="68">
        <f t="shared" si="2"/>
        <v>66</v>
      </c>
      <c r="F7" s="68">
        <f t="shared" si="3"/>
        <v>67</v>
      </c>
      <c r="G7" s="73"/>
      <c r="H7" s="76" t="s">
        <v>204</v>
      </c>
      <c r="I7" s="76" t="s">
        <v>204</v>
      </c>
      <c r="J7" s="76" t="s">
        <v>204</v>
      </c>
      <c r="K7" s="76" t="s">
        <v>205</v>
      </c>
      <c r="L7" s="76" t="s">
        <v>204</v>
      </c>
    </row>
    <row r="8" customHeight="1" spans="1:12">
      <c r="A8" s="64" t="s">
        <v>159</v>
      </c>
      <c r="B8" s="65">
        <f t="shared" ref="B8:B10" si="4">C8-4</f>
        <v>94</v>
      </c>
      <c r="C8" s="66">
        <v>98</v>
      </c>
      <c r="D8" s="65">
        <f t="shared" ref="D8:D10" si="5">C8+4</f>
        <v>102</v>
      </c>
      <c r="E8" s="65">
        <f>D8+4</f>
        <v>106</v>
      </c>
      <c r="F8" s="65">
        <f t="shared" ref="F8:F10" si="6">E8+6</f>
        <v>112</v>
      </c>
      <c r="G8" s="73"/>
      <c r="H8" s="76" t="s">
        <v>206</v>
      </c>
      <c r="I8" s="76" t="s">
        <v>158</v>
      </c>
      <c r="J8" s="76" t="s">
        <v>206</v>
      </c>
      <c r="K8" s="76" t="s">
        <v>204</v>
      </c>
      <c r="L8" s="76" t="s">
        <v>204</v>
      </c>
    </row>
    <row r="9" customHeight="1" spans="1:12">
      <c r="A9" s="64" t="s">
        <v>161</v>
      </c>
      <c r="B9" s="65">
        <f t="shared" si="4"/>
        <v>82</v>
      </c>
      <c r="C9" s="66">
        <v>86</v>
      </c>
      <c r="D9" s="65">
        <f t="shared" si="5"/>
        <v>90</v>
      </c>
      <c r="E9" s="65">
        <f>D9+5</f>
        <v>95</v>
      </c>
      <c r="F9" s="65">
        <f t="shared" si="6"/>
        <v>101</v>
      </c>
      <c r="G9" s="73"/>
      <c r="H9" s="76">
        <v>-0.2</v>
      </c>
      <c r="I9" s="76" t="s">
        <v>204</v>
      </c>
      <c r="J9" s="76" t="s">
        <v>204</v>
      </c>
      <c r="K9" s="76" t="s">
        <v>206</v>
      </c>
      <c r="L9" s="76" t="s">
        <v>204</v>
      </c>
    </row>
    <row r="10" customHeight="1" spans="1:12">
      <c r="A10" s="64" t="s">
        <v>162</v>
      </c>
      <c r="B10" s="65">
        <f t="shared" si="4"/>
        <v>98</v>
      </c>
      <c r="C10" s="66">
        <v>102</v>
      </c>
      <c r="D10" s="65">
        <f t="shared" si="5"/>
        <v>106</v>
      </c>
      <c r="E10" s="65">
        <f>D10+5</f>
        <v>111</v>
      </c>
      <c r="F10" s="65">
        <f t="shared" si="6"/>
        <v>117</v>
      </c>
      <c r="G10" s="73"/>
      <c r="H10" s="76" t="s">
        <v>207</v>
      </c>
      <c r="I10" s="76">
        <v>-0.7</v>
      </c>
      <c r="J10" s="76" t="s">
        <v>206</v>
      </c>
      <c r="K10" s="76" t="s">
        <v>208</v>
      </c>
      <c r="L10" s="76">
        <v>-0.2</v>
      </c>
    </row>
    <row r="11" customHeight="1" spans="1:12">
      <c r="A11" s="64" t="s">
        <v>164</v>
      </c>
      <c r="B11" s="65">
        <f t="shared" ref="B11:B13" si="7">C11-1</f>
        <v>37</v>
      </c>
      <c r="C11" s="66">
        <v>38</v>
      </c>
      <c r="D11" s="65">
        <f t="shared" ref="D11:D13" si="8">C11+1</f>
        <v>39</v>
      </c>
      <c r="E11" s="65">
        <f t="shared" ref="E11:E13" si="9">D11+1</f>
        <v>40</v>
      </c>
      <c r="F11" s="65">
        <f>E11+1.2</f>
        <v>41.2</v>
      </c>
      <c r="G11" s="73"/>
      <c r="H11" s="76">
        <f>-0.5-0.3</f>
        <v>-0.8</v>
      </c>
      <c r="I11" s="76">
        <v>-0.2</v>
      </c>
      <c r="J11" s="76" t="s">
        <v>204</v>
      </c>
      <c r="K11" s="76">
        <v>-0.1</v>
      </c>
      <c r="L11" s="76" t="s">
        <v>206</v>
      </c>
    </row>
    <row r="12" customHeight="1" spans="1:12">
      <c r="A12" s="64" t="s">
        <v>165</v>
      </c>
      <c r="B12" s="65">
        <f t="shared" si="7"/>
        <v>44</v>
      </c>
      <c r="C12" s="66">
        <v>45</v>
      </c>
      <c r="D12" s="65">
        <f t="shared" si="8"/>
        <v>46</v>
      </c>
      <c r="E12" s="65">
        <f t="shared" si="9"/>
        <v>47</v>
      </c>
      <c r="F12" s="65">
        <f>E12+1.5</f>
        <v>48.5</v>
      </c>
      <c r="G12" s="73"/>
      <c r="H12" s="76" t="s">
        <v>206</v>
      </c>
      <c r="I12" s="76" t="s">
        <v>204</v>
      </c>
      <c r="J12" s="76" t="s">
        <v>204</v>
      </c>
      <c r="K12" s="76" t="s">
        <v>204</v>
      </c>
      <c r="L12" s="76" t="s">
        <v>204</v>
      </c>
    </row>
    <row r="13" customHeight="1" spans="1:12">
      <c r="A13" s="64" t="s">
        <v>166</v>
      </c>
      <c r="B13" s="65">
        <f t="shared" si="7"/>
        <v>59</v>
      </c>
      <c r="C13" s="66">
        <v>60</v>
      </c>
      <c r="D13" s="65">
        <f t="shared" si="8"/>
        <v>61</v>
      </c>
      <c r="E13" s="65">
        <f t="shared" si="9"/>
        <v>62</v>
      </c>
      <c r="F13" s="65">
        <f>E13+0.5</f>
        <v>62.5</v>
      </c>
      <c r="G13" s="73"/>
      <c r="H13" s="76" t="s">
        <v>204</v>
      </c>
      <c r="I13" s="76" t="s">
        <v>204</v>
      </c>
      <c r="J13" s="76" t="s">
        <v>204</v>
      </c>
      <c r="K13" s="76" t="s">
        <v>204</v>
      </c>
      <c r="L13" s="76" t="s">
        <v>204</v>
      </c>
    </row>
    <row r="14" customHeight="1" spans="1:12">
      <c r="A14" s="64" t="s">
        <v>168</v>
      </c>
      <c r="B14" s="65">
        <f>C14-0.8</f>
        <v>18.2</v>
      </c>
      <c r="C14" s="69">
        <v>19</v>
      </c>
      <c r="D14" s="65">
        <f>C14+0.8</f>
        <v>19.8</v>
      </c>
      <c r="E14" s="65">
        <f>D14+0.8</f>
        <v>20.6</v>
      </c>
      <c r="F14" s="68">
        <f>E14+1.3</f>
        <v>21.9</v>
      </c>
      <c r="G14" s="73"/>
      <c r="H14" s="76" t="s">
        <v>204</v>
      </c>
      <c r="I14" s="76" t="s">
        <v>204</v>
      </c>
      <c r="J14" s="76" t="s">
        <v>204</v>
      </c>
      <c r="K14" s="76" t="s">
        <v>204</v>
      </c>
      <c r="L14" s="76" t="s">
        <v>204</v>
      </c>
    </row>
    <row r="15" customHeight="1" spans="1:12">
      <c r="A15" s="64" t="s">
        <v>169</v>
      </c>
      <c r="B15" s="65">
        <f>C15-0.6</f>
        <v>15.4</v>
      </c>
      <c r="C15" s="66">
        <v>16</v>
      </c>
      <c r="D15" s="65">
        <f>C15+0.6</f>
        <v>16.6</v>
      </c>
      <c r="E15" s="65">
        <f>D15+0.6</f>
        <v>17.2</v>
      </c>
      <c r="F15" s="77">
        <f>E15+0.95</f>
        <v>18.15</v>
      </c>
      <c r="G15" s="78"/>
      <c r="H15" s="76" t="s">
        <v>204</v>
      </c>
      <c r="I15" s="76" t="s">
        <v>204</v>
      </c>
      <c r="J15" s="76" t="s">
        <v>204</v>
      </c>
      <c r="K15" s="76" t="s">
        <v>204</v>
      </c>
      <c r="L15" s="76" t="s">
        <v>204</v>
      </c>
    </row>
    <row r="16" customHeight="1" spans="1:12">
      <c r="A16" s="64" t="s">
        <v>170</v>
      </c>
      <c r="B16" s="70">
        <f>C16-0.4</f>
        <v>11.6</v>
      </c>
      <c r="C16" s="69">
        <v>12</v>
      </c>
      <c r="D16" s="70">
        <f>C16+0.4</f>
        <v>12.4</v>
      </c>
      <c r="E16" s="70">
        <f>D16+0.4</f>
        <v>12.8</v>
      </c>
      <c r="F16" s="70">
        <f>E16+0.6</f>
        <v>13.4</v>
      </c>
      <c r="G16" s="78"/>
      <c r="H16" s="76" t="s">
        <v>204</v>
      </c>
      <c r="I16" s="76" t="s">
        <v>204</v>
      </c>
      <c r="J16" s="76" t="s">
        <v>204</v>
      </c>
      <c r="K16" s="76" t="s">
        <v>205</v>
      </c>
      <c r="L16" s="76" t="s">
        <v>204</v>
      </c>
    </row>
    <row r="17" customHeight="1" spans="1:12">
      <c r="A17" s="64" t="s">
        <v>171</v>
      </c>
      <c r="B17" s="70">
        <f>C17-0.5</f>
        <v>34.5</v>
      </c>
      <c r="C17" s="69">
        <v>35</v>
      </c>
      <c r="D17" s="70">
        <f>C17+0.5</f>
        <v>35.5</v>
      </c>
      <c r="E17" s="70">
        <f>D17+0.5</f>
        <v>36</v>
      </c>
      <c r="F17" s="70">
        <f>E17+0.5</f>
        <v>36.5</v>
      </c>
      <c r="G17" s="78"/>
      <c r="H17" s="76" t="s">
        <v>204</v>
      </c>
      <c r="I17" s="76" t="s">
        <v>209</v>
      </c>
      <c r="J17" s="76" t="s">
        <v>204</v>
      </c>
      <c r="K17" s="76" t="s">
        <v>210</v>
      </c>
      <c r="L17" s="76" t="s">
        <v>204</v>
      </c>
    </row>
  </sheetData>
  <mergeCells count="6">
    <mergeCell ref="D1:F1"/>
    <mergeCell ref="I1:L1"/>
    <mergeCell ref="B2:F2"/>
    <mergeCell ref="H2:L2"/>
    <mergeCell ref="A2:A3"/>
    <mergeCell ref="G1:G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5" sqref="E15"/>
    </sheetView>
  </sheetViews>
  <sheetFormatPr defaultColWidth="9" defaultRowHeight="17.6"/>
  <cols>
    <col min="1" max="1" width="7" customWidth="1"/>
    <col min="2" max="2" width="12.1696428571429" style="50" customWidth="1"/>
    <col min="3" max="3" width="12.8303571428571" style="50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6"/>
      <c r="O3" s="6"/>
    </row>
    <row r="4" spans="1:15">
      <c r="A4" s="7"/>
      <c r="B4" s="8"/>
      <c r="C4" s="8"/>
      <c r="D4" s="39"/>
      <c r="E4" s="8"/>
      <c r="F4" s="389" t="s">
        <v>279</v>
      </c>
      <c r="G4" s="8" t="s">
        <v>63</v>
      </c>
      <c r="H4" s="8" t="s">
        <v>63</v>
      </c>
      <c r="I4" s="8">
        <v>2</v>
      </c>
      <c r="J4" s="8">
        <v>2</v>
      </c>
      <c r="K4" s="8">
        <v>2</v>
      </c>
      <c r="L4" s="8">
        <v>4</v>
      </c>
      <c r="M4" s="8">
        <v>3</v>
      </c>
      <c r="N4" s="8">
        <f t="shared" ref="N4:N9" si="0">SUM(I4:M4)</f>
        <v>13</v>
      </c>
      <c r="O4" s="8" t="s">
        <v>280</v>
      </c>
    </row>
    <row r="5" spans="1:15">
      <c r="A5" s="7"/>
      <c r="B5" s="8"/>
      <c r="C5" s="8"/>
      <c r="D5" s="40"/>
      <c r="E5" s="8"/>
      <c r="F5" s="390" t="s">
        <v>279</v>
      </c>
      <c r="G5" s="8" t="s">
        <v>63</v>
      </c>
      <c r="H5" s="8" t="s">
        <v>63</v>
      </c>
      <c r="I5" s="8">
        <v>2</v>
      </c>
      <c r="J5" s="8">
        <v>1</v>
      </c>
      <c r="K5" s="8">
        <v>2</v>
      </c>
      <c r="L5" s="8">
        <v>3</v>
      </c>
      <c r="M5" s="8">
        <v>3</v>
      </c>
      <c r="N5" s="8">
        <f t="shared" si="0"/>
        <v>11</v>
      </c>
      <c r="O5" s="8" t="s">
        <v>280</v>
      </c>
    </row>
    <row r="6" ht="21" spans="1:15">
      <c r="A6" s="7">
        <v>3</v>
      </c>
      <c r="B6" s="8">
        <v>20</v>
      </c>
      <c r="C6" s="8" t="s">
        <v>281</v>
      </c>
      <c r="D6" s="21" t="s">
        <v>282</v>
      </c>
      <c r="E6" s="8" t="s">
        <v>60</v>
      </c>
      <c r="F6" s="389" t="s">
        <v>279</v>
      </c>
      <c r="G6" s="8" t="s">
        <v>63</v>
      </c>
      <c r="H6" s="8" t="s">
        <v>63</v>
      </c>
      <c r="I6" s="8">
        <v>1</v>
      </c>
      <c r="J6" s="8">
        <v>2</v>
      </c>
      <c r="K6" s="8">
        <v>1</v>
      </c>
      <c r="L6" s="8">
        <v>4</v>
      </c>
      <c r="M6" s="8">
        <v>2</v>
      </c>
      <c r="N6" s="8">
        <f t="shared" si="0"/>
        <v>10</v>
      </c>
      <c r="O6" s="8" t="s">
        <v>280</v>
      </c>
    </row>
    <row r="7" spans="1:15">
      <c r="A7" s="7"/>
      <c r="B7" s="8"/>
      <c r="C7" s="8"/>
      <c r="D7" s="40"/>
      <c r="E7" s="8"/>
      <c r="F7" s="44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8"/>
      <c r="C8" s="8"/>
      <c r="D8" s="40"/>
      <c r="E8" s="8"/>
      <c r="F8" s="43"/>
      <c r="G8" s="8"/>
      <c r="H8" s="8"/>
      <c r="I8" s="8"/>
      <c r="J8" s="8"/>
      <c r="K8" s="8"/>
      <c r="L8" s="8"/>
      <c r="M8" s="7"/>
      <c r="N8" s="7"/>
      <c r="O8" s="7"/>
    </row>
    <row r="9" spans="1:15">
      <c r="A9" s="7"/>
      <c r="B9" s="8"/>
      <c r="C9" s="8"/>
      <c r="D9" s="40"/>
      <c r="E9" s="8"/>
      <c r="F9" s="44"/>
      <c r="G9" s="8"/>
      <c r="H9" s="8"/>
      <c r="I9" s="8"/>
      <c r="J9" s="8"/>
      <c r="K9" s="8"/>
      <c r="L9" s="8"/>
      <c r="M9" s="7"/>
      <c r="N9" s="7"/>
      <c r="O9" s="7"/>
    </row>
    <row r="10" spans="1:15">
      <c r="A10" s="7"/>
      <c r="B10" s="8"/>
      <c r="C10" s="8"/>
      <c r="D10" s="4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8"/>
      <c r="C11" s="8"/>
      <c r="D11" s="2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10" t="s">
        <v>283</v>
      </c>
      <c r="B12" s="51"/>
      <c r="C12" s="51"/>
      <c r="D12" s="12"/>
      <c r="E12" s="17"/>
      <c r="F12" s="29"/>
      <c r="G12" s="29"/>
      <c r="H12" s="29"/>
      <c r="I12" s="24"/>
      <c r="J12" s="10" t="s">
        <v>284</v>
      </c>
      <c r="K12" s="11"/>
      <c r="L12" s="11"/>
      <c r="M12" s="12"/>
      <c r="N12" s="11"/>
      <c r="O12" s="20"/>
    </row>
    <row r="13" spans="1:15">
      <c r="A13" s="13" t="s">
        <v>285</v>
      </c>
      <c r="B13" s="52"/>
      <c r="C13" s="5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apple</cp:lastModifiedBy>
  <dcterms:created xsi:type="dcterms:W3CDTF">2020-03-11T09:34:00Z</dcterms:created>
  <dcterms:modified xsi:type="dcterms:W3CDTF">2022-11-29T09:55:31Z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