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  <definedName name="_xlnm.Print_Area" localSheetId="3">'验货尺寸表 '!$A$1:$N$24</definedName>
  </definedNames>
  <calcPr calcId="144525" concurrentCalc="0"/>
</workbook>
</file>

<file path=xl/sharedStrings.xml><?xml version="1.0" encoding="utf-8"?>
<sst xmlns="http://schemas.openxmlformats.org/spreadsheetml/2006/main" count="1117" uniqueCount="399">
  <si>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</si>
  <si>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</si>
  <si>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</si>
  <si>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</si>
  <si>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</si>
  <si>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</si>
  <si>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</si>
  <si>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</si>
  <si>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</si>
  <si>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</si>
  <si>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</si>
  <si>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</si>
  <si>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</si>
  <si>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</si>
  <si>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</si>
  <si>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</si>
  <si>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</si>
  <si>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</si>
  <si>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</si>
  <si>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</si>
  <si>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</si>
  <si>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</si>
  <si>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</si>
  <si>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</si>
  <si>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</si>
  <si>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</si>
  <si>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</si>
  <si>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</si>
  <si>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</si>
  <si>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</si>
  <si>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</si>
  <si>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</si>
  <si>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</si>
  <si>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</si>
  <si>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</si>
  <si>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</si>
  <si>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</si>
  <si>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</si>
  <si>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</si>
  <si>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</si>
  <si>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</si>
  <si>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</si>
  <si>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</si>
  <si>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</si>
  <si>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</si>
  <si>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</si>
  <si>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</si>
  <si>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</si>
  <si>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</si>
  <si>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</si>
  <si>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</si>
  <si>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</si>
  <si>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</si>
  <si>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</si>
  <si>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</si>
  <si>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</si>
  <si>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</si>
  <si>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</si>
  <si>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</si>
  <si>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</si>
  <si>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</si>
  <si>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</si>
  <si>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</si>
  <si>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TABBAL82002</t>
  </si>
  <si>
    <t>合同交期</t>
  </si>
  <si>
    <t>产前确认样</t>
  </si>
  <si>
    <t>有</t>
  </si>
  <si>
    <t>无</t>
  </si>
  <si>
    <t>品名</t>
  </si>
  <si>
    <t>女式三层冲锋衣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</si>
  <si>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</si>
  <si>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</si>
  <si>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</si>
  <si>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</si>
  <si>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</si>
  <si>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</si>
  <si>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</si>
  <si>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</si>
  <si>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</si>
  <si>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CGDD22110200497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</si>
  <si>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</si>
  <si>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</si>
  <si>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</si>
  <si>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</si>
  <si>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</si>
  <si>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</si>
  <si>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</si>
  <si>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</si>
  <si>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</si>
  <si>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</si>
  <si>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</si>
  <si>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</si>
  <si>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</si>
  <si>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</si>
  <si>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</si>
  <si>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</si>
  <si>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</si>
  <si>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</si>
  <si>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</si>
  <si>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</si>
  <si>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</si>
  <si>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</si>
  <si>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</si>
  <si>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</si>
  <si>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</si>
  <si>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</si>
  <si>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</si>
  <si>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</si>
  <si>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</si>
  <si>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</si>
  <si>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</si>
  <si>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</si>
  <si>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</si>
  <si>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</si>
  <si>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</si>
  <si>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</si>
  <si>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</si>
  <si>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冰紫色</t>
  </si>
  <si>
    <t>旷野橘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</si>
  <si>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</si>
  <si>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</si>
  <si>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</si>
  <si>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</si>
  <si>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</si>
  <si>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</si>
  <si>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</si>
  <si>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1.胸兜拉链上止口皱，下止口印痕太重</t>
  </si>
  <si>
    <t>2.内里胶条有脏污</t>
  </si>
  <si>
    <t>3.内里胶条有交叉部位起泡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</si>
  <si>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</si>
  <si>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</si>
  <si>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</si>
  <si>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</si>
  <si>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</si>
  <si>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</si>
  <si>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</si>
  <si>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</si>
  <si>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</si>
  <si>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</si>
  <si>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</si>
  <si>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</si>
  <si>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</si>
  <si>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</si>
  <si>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</si>
  <si>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</si>
  <si>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</si>
  <si>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女冲锋衣外套类</t>
  </si>
  <si>
    <t>部位名称</t>
  </si>
  <si>
    <t>指示规格 FINAL SPEC</t>
  </si>
  <si>
    <t>样品规格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</si>
  <si>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</si>
  <si>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</si>
  <si>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</si>
  <si>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</si>
  <si>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</si>
  <si>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</si>
  <si>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</si>
  <si>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+0.3/0</t>
  </si>
  <si>
    <t>0/0</t>
  </si>
  <si>
    <t>+0.2/0</t>
  </si>
  <si>
    <t>前中长</t>
  </si>
  <si>
    <t>+0.3/0.3</t>
  </si>
  <si>
    <t>+0.4/+0.2</t>
  </si>
  <si>
    <t>胸围</t>
  </si>
  <si>
    <t>+0.4/0</t>
  </si>
  <si>
    <t>腰围</t>
  </si>
  <si>
    <t>0/-0.5</t>
  </si>
  <si>
    <t>摆围</t>
  </si>
  <si>
    <t>肩宽</t>
  </si>
  <si>
    <t>-0.5/-0.4</t>
  </si>
  <si>
    <t>-0.6/-0.8</t>
  </si>
  <si>
    <t>-1/-0.7</t>
  </si>
  <si>
    <t>-1/-1</t>
  </si>
  <si>
    <t>肩点袖长</t>
  </si>
  <si>
    <t>0/-0.2</t>
  </si>
  <si>
    <t>-0.2/-0.2</t>
  </si>
  <si>
    <t>袖肥/2（参考值）</t>
  </si>
  <si>
    <t>+0.2/+0.2</t>
  </si>
  <si>
    <t>+0.3/+0.3</t>
  </si>
  <si>
    <t>袖肘围/2</t>
  </si>
  <si>
    <t>袖口围/2</t>
  </si>
  <si>
    <t>-0.3/0.3</t>
  </si>
  <si>
    <t>0/0.5</t>
  </si>
  <si>
    <t>领高</t>
  </si>
  <si>
    <t>下领围</t>
  </si>
  <si>
    <t>-0.5/0</t>
  </si>
  <si>
    <t>+0.5/0</t>
  </si>
  <si>
    <t>+0.5/0.5</t>
  </si>
  <si>
    <t>帽高</t>
  </si>
  <si>
    <t>+0.4/+0.3</t>
  </si>
  <si>
    <t>+0.5/+0.3</t>
  </si>
  <si>
    <t>帽宽</t>
  </si>
  <si>
    <t>插手袋长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</si>
  <si>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</si>
  <si>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</si>
  <si>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</si>
  <si>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</si>
  <si>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</si>
  <si>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</si>
  <si>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</si>
  <si>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</si>
  <si>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</si>
  <si>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</si>
  <si>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</si>
  <si>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</si>
  <si>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</si>
  <si>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</si>
  <si>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</si>
  <si>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</si>
  <si>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</si>
  <si>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</si>
  <si>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M(洗前）</t>
  </si>
  <si>
    <t>M（洗后）</t>
  </si>
  <si>
    <t>L（洗前）</t>
  </si>
  <si>
    <t>L（洗后）</t>
  </si>
  <si>
    <t>-0.5/-0.8</t>
  </si>
  <si>
    <t>-0.7/0.5</t>
  </si>
  <si>
    <t>-1/0.3</t>
  </si>
  <si>
    <t>-1/-0</t>
  </si>
  <si>
    <t>-1/0.5</t>
  </si>
  <si>
    <t>-1/1.5</t>
  </si>
  <si>
    <t>-1/-1.2</t>
  </si>
  <si>
    <t>0/-0.3</t>
  </si>
  <si>
    <t>0/-0.4</t>
  </si>
  <si>
    <t>-0.3/0</t>
  </si>
  <si>
    <t>-1/0.8</t>
  </si>
  <si>
    <t>验货时间：11月20日</t>
  </si>
  <si>
    <t>跟单QC:周苑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</si>
  <si>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</si>
  <si>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</si>
  <si>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</si>
  <si>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</si>
  <si>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</si>
  <si>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</si>
  <si>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</si>
  <si>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</si>
  <si>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</si>
  <si>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</si>
  <si>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</si>
  <si>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</si>
  <si>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</si>
  <si>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</si>
  <si>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</si>
  <si>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</si>
  <si>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</si>
  <si>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</si>
  <si>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</si>
  <si>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</si>
  <si>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</si>
  <si>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</si>
  <si>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</si>
  <si>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</si>
  <si>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</si>
  <si>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</si>
  <si>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</si>
  <si>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</si>
  <si>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</si>
  <si>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</si>
  <si>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</si>
  <si>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</si>
  <si>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</si>
  <si>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</si>
  <si>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</si>
  <si>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</si>
  <si>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旷野橘：106# 107# 109# 110# 111#</t>
  </si>
  <si>
    <t>冰紫色：118# 126# 127# 115# 116#</t>
  </si>
  <si>
    <t>情况说明：</t>
  </si>
  <si>
    <t xml:space="preserve">【问题点描述】  </t>
  </si>
  <si>
    <t>1、内里脏污*1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</si>
  <si>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</si>
  <si>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</si>
  <si>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</si>
  <si>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</si>
  <si>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</si>
  <si>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</si>
  <si>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</si>
  <si>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</si>
  <si>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</si>
  <si>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关燕</t>
  </si>
  <si>
    <t>0.4/0</t>
  </si>
  <si>
    <t>0.3/0.2</t>
  </si>
  <si>
    <t>0/1</t>
  </si>
  <si>
    <t>0.6/-0.3</t>
  </si>
  <si>
    <t>0.4/0.5</t>
  </si>
  <si>
    <t>1/0.5</t>
  </si>
  <si>
    <t>-0.5/1</t>
  </si>
  <si>
    <t>0.5/0.5</t>
  </si>
  <si>
    <t>1/1</t>
  </si>
  <si>
    <t>0.5/0</t>
  </si>
  <si>
    <t>0.6/1</t>
  </si>
  <si>
    <t>0/+0.3</t>
  </si>
  <si>
    <t>-0.3/+0.3</t>
  </si>
  <si>
    <t>0/0.3</t>
  </si>
  <si>
    <t>+0.5/+0.5</t>
  </si>
  <si>
    <t>+0.5/+0.2</t>
  </si>
  <si>
    <t>验货时间：11月29日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</si>
  <si>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</si>
  <si>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</si>
  <si>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</si>
  <si>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</si>
  <si>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</si>
  <si>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</si>
  <si>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</si>
  <si>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</si>
  <si>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</si>
  <si>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</si>
  <si>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</si>
  <si>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</si>
  <si>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</si>
  <si>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</si>
  <si>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</si>
  <si>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</si>
  <si>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</si>
  <si>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4287#</t>
  </si>
  <si>
    <t>T800+TPU白膜+30D雪纱</t>
  </si>
  <si>
    <t>YES</t>
  </si>
  <si>
    <t>3815#</t>
  </si>
  <si>
    <t>0406#</t>
  </si>
  <si>
    <t>4285#</t>
  </si>
  <si>
    <t>黑色</t>
  </si>
  <si>
    <t>制表时间：2020/10/20</t>
  </si>
  <si>
    <t>测试人签名：付汝亮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</si>
  <si>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</si>
  <si>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</si>
  <si>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</si>
  <si>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</si>
  <si>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</si>
  <si>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</si>
  <si>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</si>
  <si>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</si>
  <si>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</si>
  <si>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2.5%/1.5%</t>
  </si>
  <si>
    <t>2%/1.5%</t>
  </si>
  <si>
    <t>3.5%/2%</t>
  </si>
  <si>
    <t>1.5%/1.9%</t>
  </si>
  <si>
    <t>制表时间：2022-10-24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</si>
  <si>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</si>
  <si>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</si>
  <si>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</si>
  <si>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</si>
  <si>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</si>
  <si>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</si>
  <si>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</si>
  <si>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</si>
  <si>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</si>
  <si>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</si>
  <si>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</si>
  <si>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TABBAL81001</t>
  </si>
  <si>
    <t>RPPS1138-1</t>
  </si>
  <si>
    <t>G14FW1100</t>
  </si>
  <si>
    <t>里料</t>
  </si>
  <si>
    <t>乾丰</t>
  </si>
  <si>
    <t>5#尼龙雾面防水开尾DABLH头</t>
  </si>
  <si>
    <t>拉链</t>
  </si>
  <si>
    <t>SBS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</si>
  <si>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</si>
  <si>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</si>
  <si>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</si>
  <si>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</si>
  <si>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</si>
  <si>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</si>
  <si>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</si>
  <si>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</si>
  <si>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</si>
  <si>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</si>
  <si>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</si>
  <si>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</si>
  <si>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</si>
  <si>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</si>
  <si>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</si>
  <si>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</si>
  <si>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</si>
  <si>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</si>
  <si>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</si>
  <si>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</si>
  <si>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</si>
  <si>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</si>
  <si>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</si>
  <si>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</si>
  <si>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</si>
  <si>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</si>
  <si>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</si>
  <si>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</si>
  <si>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</si>
  <si>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</si>
  <si>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4291#</t>
  </si>
  <si>
    <t>左前胸
左袖 
帽口</t>
  </si>
  <si>
    <t>反光银印花</t>
  </si>
  <si>
    <t>制表时间：2022-11-15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</si>
  <si>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</si>
  <si>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</si>
  <si>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</si>
  <si>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</si>
  <si>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</si>
  <si>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 G21SSXJ018</t>
  </si>
  <si>
    <t>鱼肚白</t>
  </si>
  <si>
    <t>上海锦湾</t>
  </si>
  <si>
    <t>G14FWZD017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</si>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</sst>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7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2" borderId="72" applyNumberFormat="0" applyFont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2" fillId="0" borderId="74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9" fillId="16" borderId="71" applyNumberFormat="0" applyAlignment="0" applyProtection="0">
      <alignment vertical="center"/>
    </xf>
    <xf numFmtId="0" fontId="50" fillId="17" borderId="76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1" fillId="0" borderId="0">
      <alignment vertical="center"/>
    </xf>
    <xf numFmtId="0" fontId="18" fillId="0" borderId="0"/>
    <xf numFmtId="0" fontId="18" fillId="0" borderId="0"/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49" fontId="0" fillId="0" borderId="2" xfId="0" applyNumberFormat="1" applyBorder="1" applyAlignment="1">
      <alignment horizontal="center"/>
    </xf>
    <xf numFmtId="0" fontId="10" fillId="3" borderId="0" xfId="51" applyFont="1" applyFill="1"/>
    <xf numFmtId="0" fontId="11" fillId="0" borderId="0" xfId="0" applyFont="1" applyFill="1" applyAlignment="1">
      <alignment vertical="center"/>
    </xf>
    <xf numFmtId="0" fontId="12" fillId="3" borderId="9" xfId="51" applyFont="1" applyFill="1" applyBorder="1" applyAlignment="1">
      <alignment horizontal="center" vertical="center"/>
    </xf>
    <xf numFmtId="0" fontId="12" fillId="3" borderId="0" xfId="51" applyFont="1" applyFill="1" applyAlignment="1">
      <alignment horizontal="center" vertical="center"/>
    </xf>
    <xf numFmtId="0" fontId="13" fillId="0" borderId="2" xfId="53" applyFont="1" applyBorder="1" applyAlignment="1">
      <alignment horizontal="center"/>
    </xf>
    <xf numFmtId="0" fontId="12" fillId="3" borderId="10" xfId="51" applyFont="1" applyFill="1" applyBorder="1" applyAlignment="1">
      <alignment horizontal="left" vertical="center"/>
    </xf>
    <xf numFmtId="0" fontId="12" fillId="3" borderId="11" xfId="51" applyFont="1" applyFill="1" applyBorder="1" applyAlignment="1">
      <alignment horizontal="left" vertical="center"/>
    </xf>
    <xf numFmtId="0" fontId="13" fillId="0" borderId="3" xfId="53" applyFont="1" applyBorder="1" applyAlignment="1">
      <alignment horizontal="left" vertical="center"/>
    </xf>
    <xf numFmtId="0" fontId="13" fillId="0" borderId="3" xfId="53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1" applyNumberFormat="1" applyFont="1" applyFill="1" applyBorder="1" applyAlignment="1">
      <alignment horizontal="center"/>
    </xf>
    <xf numFmtId="49" fontId="10" fillId="3" borderId="13" xfId="51" applyNumberFormat="1" applyFont="1" applyFill="1" applyBorder="1" applyAlignment="1">
      <alignment horizontal="right"/>
    </xf>
    <xf numFmtId="49" fontId="10" fillId="3" borderId="13" xfId="51" applyNumberFormat="1" applyFont="1" applyFill="1" applyBorder="1" applyAlignment="1">
      <alignment horizontal="right" vertical="center"/>
    </xf>
    <xf numFmtId="49" fontId="10" fillId="3" borderId="14" xfId="51" applyNumberFormat="1" applyFont="1" applyFill="1" applyBorder="1" applyAlignment="1">
      <alignment horizontal="center"/>
    </xf>
    <xf numFmtId="0" fontId="10" fillId="3" borderId="15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16" xfId="53" applyFont="1" applyBorder="1" applyAlignment="1">
      <alignment horizontal="center"/>
    </xf>
    <xf numFmtId="0" fontId="13" fillId="0" borderId="4" xfId="53" applyFont="1" applyBorder="1" applyAlignment="1">
      <alignment horizontal="center"/>
    </xf>
    <xf numFmtId="49" fontId="13" fillId="0" borderId="2" xfId="53" applyNumberFormat="1" applyFont="1" applyBorder="1" applyAlignment="1">
      <alignment horizontal="center"/>
    </xf>
    <xf numFmtId="49" fontId="10" fillId="3" borderId="2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14" fontId="12" fillId="3" borderId="0" xfId="51" applyNumberFormat="1" applyFont="1" applyFill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19" fillId="0" borderId="17" xfId="50" applyFont="1" applyFill="1" applyBorder="1" applyAlignment="1">
      <alignment horizontal="center" vertical="top"/>
    </xf>
    <xf numFmtId="0" fontId="20" fillId="0" borderId="18" xfId="50" applyFont="1" applyFill="1" applyBorder="1" applyAlignment="1">
      <alignment horizontal="left" vertical="center"/>
    </xf>
    <xf numFmtId="0" fontId="21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vertical="center"/>
    </xf>
    <xf numFmtId="0" fontId="20" fillId="0" borderId="19" xfId="50" applyFont="1" applyFill="1" applyBorder="1" applyAlignment="1">
      <alignment vertical="center"/>
    </xf>
    <xf numFmtId="0" fontId="22" fillId="0" borderId="19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vertical="center"/>
    </xf>
    <xf numFmtId="0" fontId="21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177" fontId="22" fillId="0" borderId="21" xfId="50" applyNumberFormat="1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20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right" vertical="center"/>
    </xf>
    <xf numFmtId="0" fontId="20" fillId="0" borderId="21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center" vertical="center"/>
    </xf>
    <xf numFmtId="0" fontId="20" fillId="0" borderId="22" xfId="50" applyFont="1" applyFill="1" applyBorder="1" applyAlignment="1">
      <alignment vertical="center"/>
    </xf>
    <xf numFmtId="0" fontId="21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left" vertical="center"/>
    </xf>
    <xf numFmtId="0" fontId="20" fillId="0" borderId="23" xfId="50" applyFont="1" applyFill="1" applyBorder="1" applyAlignment="1">
      <alignment horizontal="center" vertical="center"/>
    </xf>
    <xf numFmtId="0" fontId="20" fillId="0" borderId="2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0" fillId="0" borderId="18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20" fillId="0" borderId="25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horizontal="left" vertical="center"/>
    </xf>
    <xf numFmtId="0" fontId="22" fillId="0" borderId="21" xfId="50" applyFont="1" applyFill="1" applyBorder="1" applyAlignment="1">
      <alignment vertical="center"/>
    </xf>
    <xf numFmtId="0" fontId="22" fillId="0" borderId="26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left" vertical="center"/>
    </xf>
    <xf numFmtId="0" fontId="23" fillId="0" borderId="27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vertical="center"/>
    </xf>
    <xf numFmtId="0" fontId="22" fillId="0" borderId="0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 wrapText="1"/>
    </xf>
    <xf numFmtId="0" fontId="22" fillId="0" borderId="21" xfId="50" applyFont="1" applyFill="1" applyBorder="1" applyAlignment="1">
      <alignment horizontal="left" vertical="center" wrapText="1"/>
    </xf>
    <xf numFmtId="0" fontId="20" fillId="0" borderId="22" xfId="50" applyFont="1" applyFill="1" applyBorder="1" applyAlignment="1">
      <alignment horizontal="left" vertical="center"/>
    </xf>
    <xf numFmtId="0" fontId="18" fillId="0" borderId="23" xfId="50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8" fillId="0" borderId="27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3" fillId="0" borderId="18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177" fontId="22" fillId="0" borderId="23" xfId="50" applyNumberFormat="1" applyFont="1" applyFill="1" applyBorder="1" applyAlignment="1">
      <alignment vertical="center"/>
    </xf>
    <xf numFmtId="0" fontId="22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2" fillId="0" borderId="35" xfId="50" applyFont="1" applyFill="1" applyBorder="1" applyAlignment="1">
      <alignment horizontal="left" vertical="center" wrapText="1"/>
    </xf>
    <xf numFmtId="0" fontId="18" fillId="0" borderId="36" xfId="50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2" fillId="0" borderId="36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40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41" xfId="52" applyFont="1" applyFill="1" applyBorder="1" applyAlignment="1">
      <alignment horizontal="center" vertical="center"/>
    </xf>
    <xf numFmtId="0" fontId="10" fillId="3" borderId="2" xfId="51" applyFont="1" applyFill="1" applyBorder="1" applyAlignment="1"/>
    <xf numFmtId="49" fontId="10" fillId="3" borderId="0" xfId="52" applyNumberFormat="1" applyFont="1" applyFill="1" applyBorder="1" applyAlignment="1">
      <alignment horizontal="center" vertical="center"/>
    </xf>
    <xf numFmtId="0" fontId="10" fillId="3" borderId="0" xfId="51" applyFont="1" applyFill="1" applyBorder="1" applyAlignment="1"/>
    <xf numFmtId="0" fontId="18" fillId="0" borderId="0" xfId="50" applyFont="1" applyAlignment="1">
      <alignment horizontal="left" vertical="center"/>
    </xf>
    <xf numFmtId="0" fontId="25" fillId="0" borderId="17" xfId="50" applyFont="1" applyBorder="1" applyAlignment="1">
      <alignment horizontal="center" vertical="top"/>
    </xf>
    <xf numFmtId="0" fontId="24" fillId="0" borderId="42" xfId="50" applyFont="1" applyBorder="1" applyAlignment="1">
      <alignment horizontal="left" vertical="center"/>
    </xf>
    <xf numFmtId="0" fontId="21" fillId="0" borderId="43" xfId="50" applyFont="1" applyBorder="1" applyAlignment="1">
      <alignment horizontal="center" vertical="center"/>
    </xf>
    <xf numFmtId="0" fontId="24" fillId="0" borderId="43" xfId="50" applyFont="1" applyBorder="1" applyAlignment="1">
      <alignment horizontal="center" vertical="center"/>
    </xf>
    <xf numFmtId="0" fontId="23" fillId="0" borderId="43" xfId="50" applyFont="1" applyBorder="1" applyAlignment="1">
      <alignment horizontal="left" vertical="center"/>
    </xf>
    <xf numFmtId="0" fontId="23" fillId="0" borderId="18" xfId="50" applyFont="1" applyBorder="1" applyAlignment="1">
      <alignment horizontal="center" vertical="center"/>
    </xf>
    <xf numFmtId="0" fontId="23" fillId="0" borderId="19" xfId="50" applyFont="1" applyBorder="1" applyAlignment="1">
      <alignment horizontal="center" vertical="center"/>
    </xf>
    <xf numFmtId="0" fontId="23" fillId="0" borderId="34" xfId="50" applyFont="1" applyBorder="1" applyAlignment="1">
      <alignment horizontal="center" vertical="center"/>
    </xf>
    <xf numFmtId="0" fontId="24" fillId="0" borderId="18" xfId="50" applyFont="1" applyBorder="1" applyAlignment="1">
      <alignment horizontal="center" vertical="center"/>
    </xf>
    <xf numFmtId="0" fontId="24" fillId="0" borderId="19" xfId="50" applyFont="1" applyBorder="1" applyAlignment="1">
      <alignment horizontal="center" vertical="center"/>
    </xf>
    <xf numFmtId="0" fontId="24" fillId="0" borderId="34" xfId="50" applyFont="1" applyBorder="1" applyAlignment="1">
      <alignment horizontal="center" vertical="center"/>
    </xf>
    <xf numFmtId="0" fontId="23" fillId="0" borderId="20" xfId="50" applyFont="1" applyBorder="1" applyAlignment="1">
      <alignment horizontal="left" vertical="center"/>
    </xf>
    <xf numFmtId="0" fontId="21" fillId="0" borderId="21" xfId="50" applyFont="1" applyBorder="1" applyAlignment="1">
      <alignment horizontal="left" vertical="center"/>
    </xf>
    <xf numFmtId="0" fontId="21" fillId="0" borderId="35" xfId="50" applyFont="1" applyBorder="1" applyAlignment="1">
      <alignment horizontal="left" vertical="center"/>
    </xf>
    <xf numFmtId="0" fontId="23" fillId="0" borderId="21" xfId="50" applyFont="1" applyBorder="1" applyAlignment="1">
      <alignment horizontal="left" vertical="center"/>
    </xf>
    <xf numFmtId="14" fontId="21" fillId="0" borderId="21" xfId="50" applyNumberFormat="1" applyFont="1" applyBorder="1" applyAlignment="1">
      <alignment horizontal="center" vertical="center"/>
    </xf>
    <xf numFmtId="14" fontId="21" fillId="0" borderId="35" xfId="50" applyNumberFormat="1" applyFont="1" applyBorder="1" applyAlignment="1">
      <alignment horizontal="center" vertical="center"/>
    </xf>
    <xf numFmtId="0" fontId="23" fillId="0" borderId="20" xfId="50" applyFont="1" applyBorder="1" applyAlignment="1">
      <alignment vertical="center"/>
    </xf>
    <xf numFmtId="0" fontId="21" fillId="0" borderId="26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21" xfId="50" applyFont="1" applyBorder="1" applyAlignment="1">
      <alignment horizontal="center" vertical="center"/>
    </xf>
    <xf numFmtId="0" fontId="21" fillId="0" borderId="35" xfId="50" applyFont="1" applyBorder="1" applyAlignment="1">
      <alignment horizontal="center" vertical="center"/>
    </xf>
    <xf numFmtId="0" fontId="23" fillId="0" borderId="20" xfId="50" applyFont="1" applyBorder="1" applyAlignment="1">
      <alignment horizontal="center" vertical="center"/>
    </xf>
    <xf numFmtId="0" fontId="21" fillId="0" borderId="20" xfId="50" applyFont="1" applyBorder="1" applyAlignment="1">
      <alignment horizontal="left" vertical="center"/>
    </xf>
    <xf numFmtId="0" fontId="26" fillId="0" borderId="22" xfId="50" applyFont="1" applyBorder="1" applyAlignment="1">
      <alignment vertical="center"/>
    </xf>
    <xf numFmtId="0" fontId="27" fillId="0" borderId="23" xfId="10" applyNumberFormat="1" applyFont="1" applyFill="1" applyBorder="1" applyAlignment="1" applyProtection="1">
      <alignment horizontal="center" vertical="center" wrapText="1"/>
    </xf>
    <xf numFmtId="0" fontId="21" fillId="0" borderId="36" xfId="50" applyFont="1" applyBorder="1" applyAlignment="1">
      <alignment horizontal="center" vertical="center" wrapText="1"/>
    </xf>
    <xf numFmtId="0" fontId="23" fillId="0" borderId="22" xfId="50" applyFont="1" applyBorder="1" applyAlignment="1">
      <alignment horizontal="left" vertical="center"/>
    </xf>
    <xf numFmtId="0" fontId="23" fillId="0" borderId="23" xfId="50" applyFont="1" applyBorder="1" applyAlignment="1">
      <alignment horizontal="left" vertical="center"/>
    </xf>
    <xf numFmtId="14" fontId="21" fillId="0" borderId="23" xfId="50" applyNumberFormat="1" applyFont="1" applyBorder="1" applyAlignment="1">
      <alignment horizontal="center" vertical="center"/>
    </xf>
    <xf numFmtId="14" fontId="21" fillId="0" borderId="36" xfId="50" applyNumberFormat="1" applyFont="1" applyBorder="1" applyAlignment="1">
      <alignment horizontal="center" vertical="center"/>
    </xf>
    <xf numFmtId="0" fontId="24" fillId="0" borderId="0" xfId="50" applyFont="1" applyBorder="1" applyAlignment="1">
      <alignment horizontal="left" vertical="center"/>
    </xf>
    <xf numFmtId="0" fontId="23" fillId="0" borderId="18" xfId="50" applyFont="1" applyBorder="1" applyAlignment="1">
      <alignment vertical="center"/>
    </xf>
    <xf numFmtId="0" fontId="18" fillId="0" borderId="19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18" fillId="0" borderId="19" xfId="50" applyFont="1" applyBorder="1" applyAlignment="1">
      <alignment vertical="center"/>
    </xf>
    <xf numFmtId="0" fontId="23" fillId="0" borderId="19" xfId="50" applyFont="1" applyBorder="1" applyAlignment="1">
      <alignment vertical="center"/>
    </xf>
    <xf numFmtId="0" fontId="18" fillId="0" borderId="21" xfId="50" applyFont="1" applyBorder="1" applyAlignment="1">
      <alignment horizontal="left" vertical="center"/>
    </xf>
    <xf numFmtId="0" fontId="18" fillId="0" borderId="21" xfId="50" applyFont="1" applyBorder="1" applyAlignment="1">
      <alignment vertical="center"/>
    </xf>
    <xf numFmtId="0" fontId="23" fillId="0" borderId="21" xfId="50" applyFont="1" applyBorder="1" applyAlignment="1">
      <alignment vertical="center"/>
    </xf>
    <xf numFmtId="0" fontId="23" fillId="0" borderId="0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8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2" fillId="0" borderId="26" xfId="50" applyFont="1" applyBorder="1" applyAlignment="1">
      <alignment horizontal="left" vertical="center"/>
    </xf>
    <xf numFmtId="0" fontId="21" fillId="0" borderId="22" xfId="50" applyFont="1" applyBorder="1" applyAlignment="1">
      <alignment horizontal="left" vertical="center"/>
    </xf>
    <xf numFmtId="0" fontId="21" fillId="0" borderId="23" xfId="5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23" fillId="0" borderId="22" xfId="50" applyFont="1" applyBorder="1" applyAlignment="1">
      <alignment horizontal="center" vertical="center"/>
    </xf>
    <xf numFmtId="0" fontId="23" fillId="0" borderId="23" xfId="50" applyFont="1" applyBorder="1" applyAlignment="1">
      <alignment horizontal="center" vertical="center"/>
    </xf>
    <xf numFmtId="0" fontId="23" fillId="0" borderId="21" xfId="50" applyFont="1" applyBorder="1" applyAlignment="1">
      <alignment horizontal="center" vertical="center"/>
    </xf>
    <xf numFmtId="0" fontId="20" fillId="0" borderId="21" xfId="50" applyFont="1" applyBorder="1" applyAlignment="1">
      <alignment horizontal="left" vertical="center"/>
    </xf>
    <xf numFmtId="0" fontId="23" fillId="0" borderId="31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4" fillId="0" borderId="44" xfId="50" applyFont="1" applyBorder="1" applyAlignment="1">
      <alignment vertical="center"/>
    </xf>
    <xf numFmtId="0" fontId="21" fillId="0" borderId="45" xfId="50" applyFont="1" applyBorder="1" applyAlignment="1">
      <alignment horizontal="center" vertical="center"/>
    </xf>
    <xf numFmtId="0" fontId="24" fillId="0" borderId="45" xfId="50" applyFont="1" applyBorder="1" applyAlignment="1">
      <alignment vertical="center"/>
    </xf>
    <xf numFmtId="0" fontId="21" fillId="0" borderId="45" xfId="50" applyFont="1" applyBorder="1" applyAlignment="1">
      <alignment vertical="center"/>
    </xf>
    <xf numFmtId="58" fontId="18" fillId="0" borderId="45" xfId="50" applyNumberFormat="1" applyFont="1" applyBorder="1" applyAlignment="1">
      <alignment vertical="center"/>
    </xf>
    <xf numFmtId="0" fontId="24" fillId="0" borderId="45" xfId="50" applyFont="1" applyBorder="1" applyAlignment="1">
      <alignment horizontal="center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45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center" vertical="center"/>
    </xf>
    <xf numFmtId="0" fontId="24" fillId="0" borderId="48" xfId="50" applyFont="1" applyFill="1" applyBorder="1" applyAlignment="1">
      <alignment horizontal="center" vertical="center"/>
    </xf>
    <xf numFmtId="0" fontId="24" fillId="0" borderId="22" xfId="50" applyFont="1" applyFill="1" applyBorder="1" applyAlignment="1">
      <alignment horizontal="center" vertical="center"/>
    </xf>
    <xf numFmtId="0" fontId="24" fillId="0" borderId="23" xfId="50" applyFont="1" applyFill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3" fillId="0" borderId="36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3" fillId="0" borderId="38" xfId="50" applyFont="1" applyBorder="1" applyAlignment="1">
      <alignment horizontal="left" vertical="center"/>
    </xf>
    <xf numFmtId="0" fontId="21" fillId="0" borderId="50" xfId="50" applyFont="1" applyBorder="1" applyAlignment="1">
      <alignment horizontal="center" vertical="center"/>
    </xf>
    <xf numFmtId="0" fontId="24" fillId="0" borderId="51" xfId="50" applyFont="1" applyFill="1" applyBorder="1" applyAlignment="1">
      <alignment horizontal="left" vertical="center"/>
    </xf>
    <xf numFmtId="0" fontId="24" fillId="0" borderId="52" xfId="50" applyFont="1" applyFill="1" applyBorder="1" applyAlignment="1">
      <alignment horizontal="center" vertical="center"/>
    </xf>
    <xf numFmtId="0" fontId="24" fillId="0" borderId="36" xfId="50" applyFont="1" applyFill="1" applyBorder="1" applyAlignment="1">
      <alignment horizontal="center" vertical="center"/>
    </xf>
    <xf numFmtId="0" fontId="18" fillId="0" borderId="45" xfId="50" applyFont="1" applyBorder="1" applyAlignment="1">
      <alignment horizontal="center" vertical="center"/>
    </xf>
    <xf numFmtId="0" fontId="18" fillId="0" borderId="50" xfId="50" applyFont="1" applyBorder="1" applyAlignment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8" fillId="0" borderId="17" xfId="50" applyFont="1" applyBorder="1" applyAlignment="1">
      <alignment horizontal="center" vertical="top"/>
    </xf>
    <xf numFmtId="0" fontId="21" fillId="0" borderId="21" xfId="50" applyFont="1" applyBorder="1" applyAlignment="1">
      <alignment vertical="center"/>
    </xf>
    <xf numFmtId="0" fontId="21" fillId="0" borderId="35" xfId="50" applyFont="1" applyBorder="1" applyAlignment="1">
      <alignment vertical="center"/>
    </xf>
    <xf numFmtId="0" fontId="23" fillId="0" borderId="53" xfId="50" applyFont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/>
    </xf>
    <xf numFmtId="0" fontId="24" fillId="0" borderId="45" xfId="50" applyFont="1" applyBorder="1" applyAlignment="1">
      <alignment horizontal="left" vertical="center"/>
    </xf>
    <xf numFmtId="0" fontId="23" fillId="0" borderId="47" xfId="50" applyFont="1" applyBorder="1" applyAlignment="1">
      <alignment vertical="center"/>
    </xf>
    <xf numFmtId="0" fontId="18" fillId="0" borderId="48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18" fillId="0" borderId="48" xfId="50" applyFont="1" applyBorder="1" applyAlignment="1">
      <alignment vertical="center"/>
    </xf>
    <xf numFmtId="0" fontId="23" fillId="0" borderId="48" xfId="50" applyFont="1" applyBorder="1" applyAlignment="1">
      <alignment vertical="center"/>
    </xf>
    <xf numFmtId="0" fontId="23" fillId="0" borderId="47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23" fillId="0" borderId="48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8" fillId="0" borderId="21" xfId="50" applyFont="1" applyBorder="1" applyAlignment="1">
      <alignment horizontal="center" vertical="center"/>
    </xf>
    <xf numFmtId="0" fontId="23" fillId="0" borderId="31" xfId="50" applyFont="1" applyBorder="1" applyAlignment="1">
      <alignment horizontal="left" vertical="center" wrapText="1"/>
    </xf>
    <xf numFmtId="0" fontId="23" fillId="0" borderId="32" xfId="50" applyFont="1" applyBorder="1" applyAlignment="1">
      <alignment horizontal="left" vertical="center" wrapText="1"/>
    </xf>
    <xf numFmtId="0" fontId="23" fillId="0" borderId="47" xfId="50" applyFont="1" applyBorder="1" applyAlignment="1">
      <alignment horizontal="left" vertical="center"/>
    </xf>
    <xf numFmtId="0" fontId="23" fillId="0" borderId="48" xfId="50" applyFont="1" applyBorder="1" applyAlignment="1">
      <alignment horizontal="left" vertical="center"/>
    </xf>
    <xf numFmtId="0" fontId="29" fillId="0" borderId="54" xfId="50" applyFont="1" applyBorder="1" applyAlignment="1">
      <alignment horizontal="left" vertical="center" wrapText="1"/>
    </xf>
    <xf numFmtId="9" fontId="21" fillId="0" borderId="21" xfId="50" applyNumberFormat="1" applyFont="1" applyBorder="1" applyAlignment="1">
      <alignment horizontal="center" vertical="center"/>
    </xf>
    <xf numFmtId="0" fontId="24" fillId="0" borderId="46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9" fontId="21" fillId="0" borderId="30" xfId="50" applyNumberFormat="1" applyFont="1" applyBorder="1" applyAlignment="1">
      <alignment horizontal="left" vertical="center"/>
    </xf>
    <xf numFmtId="9" fontId="21" fillId="0" borderId="25" xfId="50" applyNumberFormat="1" applyFont="1" applyBorder="1" applyAlignment="1">
      <alignment horizontal="left" vertical="center"/>
    </xf>
    <xf numFmtId="9" fontId="21" fillId="0" borderId="31" xfId="50" applyNumberFormat="1" applyFont="1" applyBorder="1" applyAlignment="1">
      <alignment horizontal="left" vertical="center"/>
    </xf>
    <xf numFmtId="9" fontId="21" fillId="0" borderId="32" xfId="50" applyNumberFormat="1" applyFont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0" fillId="0" borderId="48" xfId="50" applyFont="1" applyFill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21" fillId="0" borderId="57" xfId="50" applyFont="1" applyFill="1" applyBorder="1" applyAlignment="1">
      <alignment horizontal="left" vertical="center"/>
    </xf>
    <xf numFmtId="0" fontId="24" fillId="0" borderId="42" xfId="50" applyFont="1" applyBorder="1" applyAlignment="1">
      <alignment vertical="center"/>
    </xf>
    <xf numFmtId="0" fontId="30" fillId="0" borderId="45" xfId="50" applyFont="1" applyBorder="1" applyAlignment="1">
      <alignment horizontal="center" vertical="center"/>
    </xf>
    <xf numFmtId="0" fontId="24" fillId="0" borderId="43" xfId="50" applyFont="1" applyBorder="1" applyAlignment="1">
      <alignment vertical="center"/>
    </xf>
    <xf numFmtId="0" fontId="21" fillId="0" borderId="58" xfId="50" applyFont="1" applyBorder="1" applyAlignment="1">
      <alignment vertical="center"/>
    </xf>
    <xf numFmtId="0" fontId="24" fillId="0" borderId="58" xfId="50" applyFont="1" applyBorder="1" applyAlignment="1">
      <alignment vertical="center"/>
    </xf>
    <xf numFmtId="58" fontId="18" fillId="0" borderId="43" xfId="50" applyNumberFormat="1" applyFont="1" applyBorder="1" applyAlignment="1">
      <alignment vertical="center"/>
    </xf>
    <xf numFmtId="0" fontId="24" fillId="0" borderId="29" xfId="50" applyFont="1" applyBorder="1" applyAlignment="1">
      <alignment horizontal="center" vertical="center"/>
    </xf>
    <xf numFmtId="0" fontId="21" fillId="0" borderId="53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18" fillId="0" borderId="58" xfId="50" applyFont="1" applyBorder="1" applyAlignment="1">
      <alignment vertical="center"/>
    </xf>
    <xf numFmtId="0" fontId="23" fillId="0" borderId="59" xfId="50" applyFont="1" applyBorder="1" applyAlignment="1">
      <alignment horizontal="left" vertical="center"/>
    </xf>
    <xf numFmtId="0" fontId="24" fillId="0" borderId="51" xfId="50" applyFont="1" applyBorder="1" applyAlignment="1">
      <alignment horizontal="left" vertical="center"/>
    </xf>
    <xf numFmtId="0" fontId="21" fillId="0" borderId="52" xfId="50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23" fillId="0" borderId="39" xfId="50" applyFont="1" applyBorder="1" applyAlignment="1">
      <alignment horizontal="left" vertical="center" wrapText="1"/>
    </xf>
    <xf numFmtId="0" fontId="23" fillId="0" borderId="52" xfId="50" applyFont="1" applyBorder="1" applyAlignment="1">
      <alignment horizontal="left" vertical="center"/>
    </xf>
    <xf numFmtId="0" fontId="31" fillId="0" borderId="35" xfId="50" applyFont="1" applyBorder="1" applyAlignment="1">
      <alignment horizontal="left" vertical="center" wrapText="1"/>
    </xf>
    <xf numFmtId="0" fontId="31" fillId="0" borderId="35" xfId="50" applyFont="1" applyBorder="1" applyAlignment="1">
      <alignment horizontal="left" vertical="center"/>
    </xf>
    <xf numFmtId="0" fontId="22" fillId="0" borderId="35" xfId="5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9" fontId="21" fillId="0" borderId="37" xfId="50" applyNumberFormat="1" applyFont="1" applyBorder="1" applyAlignment="1">
      <alignment horizontal="left" vertical="center"/>
    </xf>
    <xf numFmtId="9" fontId="21" fillId="0" borderId="39" xfId="50" applyNumberFormat="1" applyFont="1" applyBorder="1" applyAlignment="1">
      <alignment horizontal="left" vertical="center"/>
    </xf>
    <xf numFmtId="0" fontId="20" fillId="0" borderId="5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21" fillId="0" borderId="60" xfId="50" applyFont="1" applyFill="1" applyBorder="1" applyAlignment="1">
      <alignment horizontal="left" vertical="center"/>
    </xf>
    <xf numFmtId="0" fontId="24" fillId="0" borderId="61" xfId="50" applyFont="1" applyBorder="1" applyAlignment="1">
      <alignment horizontal="center" vertical="center"/>
    </xf>
    <xf numFmtId="0" fontId="21" fillId="0" borderId="58" xfId="50" applyFont="1" applyBorder="1" applyAlignment="1">
      <alignment horizontal="center" vertical="center"/>
    </xf>
    <xf numFmtId="0" fontId="21" fillId="0" borderId="59" xfId="50" applyFont="1" applyBorder="1" applyAlignment="1">
      <alignment horizontal="center" vertical="center"/>
    </xf>
    <xf numFmtId="0" fontId="21" fillId="0" borderId="59" xfId="50" applyFont="1" applyFill="1" applyBorder="1" applyAlignment="1">
      <alignment horizontal="left" vertical="center"/>
    </xf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3" fillId="0" borderId="64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2" fillId="0" borderId="67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 3 3 3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43305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6474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4330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20789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23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4439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43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2600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4582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24739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44551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44551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24739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163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157480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128905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633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4265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6119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4138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4138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7556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633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43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23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6119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19645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19645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93345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10665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21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967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3047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3047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3047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527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527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43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527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46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47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47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437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437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4770" y="11423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467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467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984885</xdr:colOff>
      <xdr:row>20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" workbookViewId="0">
      <selection activeCell="B13" sqref="B13"/>
    </sheetView>
  </sheetViews>
  <sheetFormatPr defaultColWidth="11" defaultRowHeight="15.6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9">
        <v>1</v>
      </c>
      <c r="B2" s="368" t="s">
        <v>1</v>
      </c>
    </row>
    <row r="3" spans="1:2">
      <c r="A3" s="9">
        <v>2</v>
      </c>
      <c r="B3" s="368" t="s">
        <v>2</v>
      </c>
    </row>
    <row r="4" spans="1:2">
      <c r="A4" s="9">
        <v>3</v>
      </c>
      <c r="B4" s="368" t="s">
        <v>3</v>
      </c>
    </row>
    <row r="5" spans="1:2">
      <c r="A5" s="9">
        <v>4</v>
      </c>
      <c r="B5" s="368" t="s">
        <v>4</v>
      </c>
    </row>
    <row r="6" spans="1:2">
      <c r="A6" s="9">
        <v>5</v>
      </c>
      <c r="B6" s="368" t="s">
        <v>5</v>
      </c>
    </row>
    <row r="7" spans="1:2">
      <c r="A7" s="9">
        <v>6</v>
      </c>
      <c r="B7" s="368" t="s">
        <v>6</v>
      </c>
    </row>
    <row r="8" s="364" customFormat="1" ht="15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9">
        <v>1</v>
      </c>
      <c r="B10" s="372" t="s">
        <v>9</v>
      </c>
    </row>
    <row r="11" spans="1:2">
      <c r="A11" s="9">
        <v>2</v>
      </c>
      <c r="B11" s="368" t="s">
        <v>10</v>
      </c>
    </row>
    <row r="12" spans="1:2">
      <c r="A12" s="9">
        <v>3</v>
      </c>
      <c r="B12" s="370" t="s">
        <v>11</v>
      </c>
    </row>
    <row r="13" spans="1:2">
      <c r="A13" s="9">
        <v>4</v>
      </c>
      <c r="B13" s="368" t="s">
        <v>12</v>
      </c>
    </row>
    <row r="14" spans="1:2">
      <c r="A14" s="9">
        <v>5</v>
      </c>
      <c r="B14" s="368" t="s">
        <v>13</v>
      </c>
    </row>
    <row r="15" spans="1:2">
      <c r="A15" s="9">
        <v>6</v>
      </c>
      <c r="B15" s="368" t="s">
        <v>14</v>
      </c>
    </row>
    <row r="16" spans="1:2">
      <c r="A16" s="9">
        <v>7</v>
      </c>
      <c r="B16" s="368" t="s">
        <v>15</v>
      </c>
    </row>
    <row r="17" spans="1:2">
      <c r="A17" s="9">
        <v>8</v>
      </c>
      <c r="B17" s="368" t="s">
        <v>16</v>
      </c>
    </row>
    <row r="18" spans="1:2">
      <c r="A18" s="9">
        <v>9</v>
      </c>
      <c r="B18" s="368" t="s">
        <v>17</v>
      </c>
    </row>
    <row r="19" spans="1:2">
      <c r="A19" s="9"/>
      <c r="B19" s="368"/>
    </row>
    <row r="20" ht="20.4" spans="1:2">
      <c r="A20" s="366"/>
      <c r="B20" s="367" t="s">
        <v>18</v>
      </c>
    </row>
    <row r="21" spans="1:2">
      <c r="A21" s="9">
        <v>1</v>
      </c>
      <c r="B21" s="373" t="s">
        <v>19</v>
      </c>
    </row>
    <row r="22" spans="1:2">
      <c r="A22" s="9">
        <v>2</v>
      </c>
      <c r="B22" s="368" t="s">
        <v>20</v>
      </c>
    </row>
    <row r="23" spans="1:2">
      <c r="A23" s="9">
        <v>3</v>
      </c>
      <c r="B23" s="368" t="s">
        <v>21</v>
      </c>
    </row>
    <row r="24" spans="1:2">
      <c r="A24" s="9">
        <v>4</v>
      </c>
      <c r="B24" s="368" t="s">
        <v>22</v>
      </c>
    </row>
    <row r="25" spans="1:2">
      <c r="A25" s="9">
        <v>5</v>
      </c>
      <c r="B25" s="368" t="s">
        <v>23</v>
      </c>
    </row>
    <row r="26" spans="1:2">
      <c r="A26" s="9">
        <v>6</v>
      </c>
      <c r="B26" s="368" t="s">
        <v>24</v>
      </c>
    </row>
    <row r="27" customFormat="1" spans="1:2">
      <c r="A27" s="9">
        <v>7</v>
      </c>
      <c r="B27" s="368" t="s">
        <v>25</v>
      </c>
    </row>
    <row r="28" spans="1:2">
      <c r="A28" s="9"/>
      <c r="B28" s="368"/>
    </row>
    <row r="29" ht="20.4" spans="1:2">
      <c r="A29" s="366"/>
      <c r="B29" s="367" t="s">
        <v>26</v>
      </c>
    </row>
    <row r="30" spans="1:2">
      <c r="A30" s="9">
        <v>1</v>
      </c>
      <c r="B30" s="373" t="s">
        <v>27</v>
      </c>
    </row>
    <row r="31" spans="1:2">
      <c r="A31" s="9">
        <v>2</v>
      </c>
      <c r="B31" s="368" t="s">
        <v>28</v>
      </c>
    </row>
    <row r="32" spans="1:2">
      <c r="A32" s="9">
        <v>3</v>
      </c>
      <c r="B32" s="368" t="s">
        <v>29</v>
      </c>
    </row>
    <row r="33" ht="31.2" spans="1:2">
      <c r="A33" s="9">
        <v>4</v>
      </c>
      <c r="B33" s="368" t="s">
        <v>30</v>
      </c>
    </row>
    <row r="34" spans="1:2">
      <c r="A34" s="9">
        <v>5</v>
      </c>
      <c r="B34" s="368" t="s">
        <v>31</v>
      </c>
    </row>
    <row r="35" spans="1:2">
      <c r="A35" s="9">
        <v>6</v>
      </c>
      <c r="B35" s="368" t="s">
        <v>32</v>
      </c>
    </row>
    <row r="36" customFormat="1" spans="1:2">
      <c r="A36" s="9">
        <v>7</v>
      </c>
      <c r="B36" s="368" t="s">
        <v>33</v>
      </c>
    </row>
    <row r="37" spans="1:2">
      <c r="A37" s="9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zoomScale="120" zoomScaleNormal="120" workbookViewId="0">
      <selection activeCell="C4" sqref="C4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11.1416666666667" customWidth="1"/>
    <col min="12" max="13" width="10.6666666666667" customWidth="1"/>
  </cols>
  <sheetData>
    <row r="1" ht="28.2" spans="1:1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297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324</v>
      </c>
      <c r="H2" s="4"/>
      <c r="I2" s="4" t="s">
        <v>325</v>
      </c>
      <c r="J2" s="4"/>
      <c r="K2" s="6" t="s">
        <v>326</v>
      </c>
      <c r="L2" s="48" t="s">
        <v>327</v>
      </c>
      <c r="M2" s="20" t="s">
        <v>328</v>
      </c>
    </row>
    <row r="3" s="1" customFormat="1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49"/>
      <c r="M3" s="21"/>
    </row>
    <row r="4" ht="31.2" spans="1:13">
      <c r="A4" s="9">
        <v>1</v>
      </c>
      <c r="B4" s="10"/>
      <c r="C4" s="10" t="s">
        <v>313</v>
      </c>
      <c r="D4" s="11" t="s">
        <v>314</v>
      </c>
      <c r="E4" s="11" t="s">
        <v>117</v>
      </c>
      <c r="F4" s="11" t="s">
        <v>63</v>
      </c>
      <c r="G4" s="45">
        <v>0.02</v>
      </c>
      <c r="H4" s="12">
        <v>0.01</v>
      </c>
      <c r="I4" s="50">
        <v>0.005</v>
      </c>
      <c r="J4" s="50">
        <v>0.005</v>
      </c>
      <c r="K4" s="12" t="s">
        <v>331</v>
      </c>
      <c r="L4" s="10" t="s">
        <v>67</v>
      </c>
      <c r="M4" s="10" t="s">
        <v>315</v>
      </c>
    </row>
    <row r="5" ht="31.2" spans="1:13">
      <c r="A5" s="9">
        <v>2</v>
      </c>
      <c r="B5" s="10"/>
      <c r="C5" s="10" t="s">
        <v>316</v>
      </c>
      <c r="D5" s="11" t="s">
        <v>314</v>
      </c>
      <c r="E5" s="11" t="s">
        <v>118</v>
      </c>
      <c r="F5" s="11" t="s">
        <v>63</v>
      </c>
      <c r="G5" s="45">
        <v>0.015</v>
      </c>
      <c r="H5" s="45">
        <v>0.005</v>
      </c>
      <c r="I5" s="50">
        <v>0.005</v>
      </c>
      <c r="J5" s="50">
        <v>0.01</v>
      </c>
      <c r="K5" s="12" t="s">
        <v>332</v>
      </c>
      <c r="L5" s="10" t="s">
        <v>67</v>
      </c>
      <c r="M5" s="10" t="s">
        <v>315</v>
      </c>
    </row>
    <row r="6" ht="31.2" spans="1:13">
      <c r="A6" s="9">
        <v>3</v>
      </c>
      <c r="B6" s="10"/>
      <c r="C6" s="10" t="s">
        <v>317</v>
      </c>
      <c r="D6" s="46" t="s">
        <v>314</v>
      </c>
      <c r="E6" s="11" t="s">
        <v>117</v>
      </c>
      <c r="F6" s="11" t="s">
        <v>63</v>
      </c>
      <c r="G6" s="45">
        <v>0.025</v>
      </c>
      <c r="H6" s="45">
        <v>0.01</v>
      </c>
      <c r="I6" s="50">
        <v>0.01</v>
      </c>
      <c r="J6" s="50">
        <v>0.01</v>
      </c>
      <c r="K6" s="12" t="s">
        <v>333</v>
      </c>
      <c r="L6" s="10" t="s">
        <v>67</v>
      </c>
      <c r="M6" s="10" t="s">
        <v>315</v>
      </c>
    </row>
    <row r="7" ht="31.2" spans="1:13">
      <c r="A7" s="9">
        <v>4</v>
      </c>
      <c r="B7" s="10"/>
      <c r="C7" s="10" t="s">
        <v>318</v>
      </c>
      <c r="D7" s="46" t="s">
        <v>314</v>
      </c>
      <c r="E7" s="11" t="s">
        <v>319</v>
      </c>
      <c r="F7" s="11" t="s">
        <v>63</v>
      </c>
      <c r="G7" s="45">
        <v>0.01</v>
      </c>
      <c r="H7" s="45">
        <v>0.014</v>
      </c>
      <c r="I7" s="50">
        <v>0.005</v>
      </c>
      <c r="J7" s="50">
        <v>0.005</v>
      </c>
      <c r="K7" s="10" t="s">
        <v>334</v>
      </c>
      <c r="L7" s="10" t="s">
        <v>67</v>
      </c>
      <c r="M7" s="10" t="s">
        <v>315</v>
      </c>
    </row>
    <row r="8" s="2" customFormat="1" ht="17.4" spans="1:13">
      <c r="A8" s="14" t="s">
        <v>335</v>
      </c>
      <c r="B8" s="15"/>
      <c r="C8" s="15"/>
      <c r="D8" s="15"/>
      <c r="E8" s="16"/>
      <c r="F8" s="17"/>
      <c r="G8" s="23"/>
      <c r="H8" s="14" t="s">
        <v>321</v>
      </c>
      <c r="I8" s="15"/>
      <c r="J8" s="15"/>
      <c r="K8" s="16"/>
      <c r="L8" s="51"/>
      <c r="M8" s="22"/>
    </row>
    <row r="9" spans="1:13">
      <c r="A9" s="47" t="s">
        <v>336</v>
      </c>
      <c r="B9" s="47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topLeftCell="A4" workbookViewId="0">
      <selection activeCell="C8" sqref="C8:C11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338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31" t="s">
        <v>339</v>
      </c>
      <c r="H2" s="32"/>
      <c r="I2" s="42"/>
      <c r="J2" s="31" t="s">
        <v>340</v>
      </c>
      <c r="K2" s="32"/>
      <c r="L2" s="42"/>
      <c r="M2" s="31" t="s">
        <v>341</v>
      </c>
      <c r="N2" s="32"/>
      <c r="O2" s="42"/>
      <c r="P2" s="31" t="s">
        <v>342</v>
      </c>
      <c r="Q2" s="32"/>
      <c r="R2" s="42"/>
      <c r="S2" s="32" t="s">
        <v>343</v>
      </c>
      <c r="T2" s="32"/>
      <c r="U2" s="42"/>
      <c r="V2" s="25" t="s">
        <v>344</v>
      </c>
      <c r="W2" s="25" t="s">
        <v>311</v>
      </c>
    </row>
    <row r="3" s="1" customFormat="1" spans="1:23">
      <c r="A3" s="7"/>
      <c r="B3" s="33"/>
      <c r="C3" s="33"/>
      <c r="D3" s="33"/>
      <c r="E3" s="33"/>
      <c r="F3" s="33"/>
      <c r="G3" s="4" t="s">
        <v>345</v>
      </c>
      <c r="H3" s="4" t="s">
        <v>68</v>
      </c>
      <c r="I3" s="4" t="s">
        <v>302</v>
      </c>
      <c r="J3" s="4" t="s">
        <v>345</v>
      </c>
      <c r="K3" s="4" t="s">
        <v>68</v>
      </c>
      <c r="L3" s="4" t="s">
        <v>302</v>
      </c>
      <c r="M3" s="4" t="s">
        <v>345</v>
      </c>
      <c r="N3" s="4" t="s">
        <v>68</v>
      </c>
      <c r="O3" s="4" t="s">
        <v>302</v>
      </c>
      <c r="P3" s="4" t="s">
        <v>345</v>
      </c>
      <c r="Q3" s="4" t="s">
        <v>68</v>
      </c>
      <c r="R3" s="4" t="s">
        <v>302</v>
      </c>
      <c r="S3" s="4" t="s">
        <v>345</v>
      </c>
      <c r="T3" s="4" t="s">
        <v>68</v>
      </c>
      <c r="U3" s="4" t="s">
        <v>302</v>
      </c>
      <c r="V3" s="44"/>
      <c r="W3" s="44"/>
    </row>
    <row r="4" ht="62.4" spans="1:23">
      <c r="A4" s="34" t="s">
        <v>346</v>
      </c>
      <c r="B4" s="34"/>
      <c r="C4" s="34" t="s">
        <v>313</v>
      </c>
      <c r="D4" s="35" t="s">
        <v>314</v>
      </c>
      <c r="E4" s="34" t="s">
        <v>117</v>
      </c>
      <c r="F4" s="34" t="s">
        <v>347</v>
      </c>
      <c r="G4" s="36" t="s">
        <v>348</v>
      </c>
      <c r="H4" s="36" t="s">
        <v>314</v>
      </c>
      <c r="I4" s="41"/>
      <c r="J4" s="36" t="s">
        <v>348</v>
      </c>
      <c r="K4" s="36" t="s">
        <v>314</v>
      </c>
      <c r="L4" s="43"/>
      <c r="M4" s="43" t="s">
        <v>349</v>
      </c>
      <c r="N4" s="41" t="s">
        <v>350</v>
      </c>
      <c r="O4" s="43" t="s">
        <v>351</v>
      </c>
      <c r="P4" s="43" t="s">
        <v>352</v>
      </c>
      <c r="Q4" s="41" t="s">
        <v>353</v>
      </c>
      <c r="R4" s="43" t="s">
        <v>354</v>
      </c>
      <c r="S4" s="41" t="s">
        <v>355</v>
      </c>
      <c r="T4" s="41" t="s">
        <v>356</v>
      </c>
      <c r="U4" s="41" t="s">
        <v>357</v>
      </c>
      <c r="V4" s="41" t="s">
        <v>95</v>
      </c>
      <c r="W4" s="10" t="s">
        <v>315</v>
      </c>
    </row>
    <row r="5" spans="1:23">
      <c r="A5" s="37"/>
      <c r="B5" s="37"/>
      <c r="C5" s="37"/>
      <c r="D5" s="38"/>
      <c r="E5" s="37"/>
      <c r="F5" s="37"/>
      <c r="G5" s="31" t="s">
        <v>358</v>
      </c>
      <c r="H5" s="32"/>
      <c r="I5" s="42"/>
      <c r="J5" s="31" t="s">
        <v>359</v>
      </c>
      <c r="K5" s="32"/>
      <c r="L5" s="42"/>
      <c r="M5" s="31" t="s">
        <v>360</v>
      </c>
      <c r="N5" s="32"/>
      <c r="O5" s="42"/>
      <c r="P5" s="31" t="s">
        <v>361</v>
      </c>
      <c r="Q5" s="32"/>
      <c r="R5" s="42"/>
      <c r="S5" s="32" t="s">
        <v>362</v>
      </c>
      <c r="T5" s="32"/>
      <c r="U5" s="42"/>
      <c r="V5" s="10"/>
      <c r="W5" s="10"/>
    </row>
    <row r="6" spans="1:23">
      <c r="A6" s="37"/>
      <c r="B6" s="37"/>
      <c r="C6" s="37"/>
      <c r="D6" s="38"/>
      <c r="E6" s="37"/>
      <c r="F6" s="37"/>
      <c r="G6" s="4" t="s">
        <v>345</v>
      </c>
      <c r="H6" s="4" t="s">
        <v>68</v>
      </c>
      <c r="I6" s="4" t="s">
        <v>302</v>
      </c>
      <c r="J6" s="4" t="s">
        <v>345</v>
      </c>
      <c r="K6" s="4" t="s">
        <v>68</v>
      </c>
      <c r="L6" s="4" t="s">
        <v>302</v>
      </c>
      <c r="M6" s="4" t="s">
        <v>345</v>
      </c>
      <c r="N6" s="4" t="s">
        <v>68</v>
      </c>
      <c r="O6" s="4" t="s">
        <v>302</v>
      </c>
      <c r="P6" s="4" t="s">
        <v>345</v>
      </c>
      <c r="Q6" s="4" t="s">
        <v>68</v>
      </c>
      <c r="R6" s="4" t="s">
        <v>302</v>
      </c>
      <c r="S6" s="4" t="s">
        <v>345</v>
      </c>
      <c r="T6" s="4" t="s">
        <v>68</v>
      </c>
      <c r="U6" s="4" t="s">
        <v>302</v>
      </c>
      <c r="V6" s="10"/>
      <c r="W6" s="10"/>
    </row>
    <row r="7" ht="57" customHeight="1" spans="1:23">
      <c r="A7" s="39"/>
      <c r="B7" s="39"/>
      <c r="C7" s="39"/>
      <c r="D7" s="40"/>
      <c r="E7" s="39"/>
      <c r="F7" s="39"/>
      <c r="G7" s="41" t="s">
        <v>363</v>
      </c>
      <c r="H7" s="41" t="s">
        <v>364</v>
      </c>
      <c r="I7" s="41" t="s">
        <v>357</v>
      </c>
      <c r="J7" s="41" t="s">
        <v>365</v>
      </c>
      <c r="K7" s="41" t="s">
        <v>366</v>
      </c>
      <c r="L7" s="41" t="s">
        <v>367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62.4" spans="1:23">
      <c r="A8" s="34" t="s">
        <v>346</v>
      </c>
      <c r="B8" s="34"/>
      <c r="C8" s="34" t="s">
        <v>316</v>
      </c>
      <c r="D8" s="35" t="s">
        <v>314</v>
      </c>
      <c r="E8" s="34" t="s">
        <v>118</v>
      </c>
      <c r="F8" s="34" t="s">
        <v>347</v>
      </c>
      <c r="G8" s="36" t="s">
        <v>348</v>
      </c>
      <c r="H8" s="36" t="s">
        <v>314</v>
      </c>
      <c r="I8" s="41"/>
      <c r="J8" s="36" t="s">
        <v>348</v>
      </c>
      <c r="K8" s="36" t="s">
        <v>314</v>
      </c>
      <c r="L8" s="43"/>
      <c r="M8" s="43" t="s">
        <v>349</v>
      </c>
      <c r="N8" s="41" t="s">
        <v>350</v>
      </c>
      <c r="O8" s="43" t="s">
        <v>351</v>
      </c>
      <c r="P8" s="43" t="s">
        <v>352</v>
      </c>
      <c r="Q8" s="41" t="s">
        <v>353</v>
      </c>
      <c r="R8" s="43" t="s">
        <v>354</v>
      </c>
      <c r="S8" s="41" t="s">
        <v>355</v>
      </c>
      <c r="T8" s="41" t="s">
        <v>356</v>
      </c>
      <c r="U8" s="41" t="s">
        <v>357</v>
      </c>
      <c r="V8" s="41" t="s">
        <v>95</v>
      </c>
      <c r="W8" s="10" t="s">
        <v>315</v>
      </c>
    </row>
    <row r="9" spans="1:23">
      <c r="A9" s="37"/>
      <c r="B9" s="37"/>
      <c r="C9" s="37"/>
      <c r="D9" s="38"/>
      <c r="E9" s="37"/>
      <c r="F9" s="37"/>
      <c r="G9" s="31" t="s">
        <v>358</v>
      </c>
      <c r="H9" s="32"/>
      <c r="I9" s="42"/>
      <c r="J9" s="31" t="s">
        <v>359</v>
      </c>
      <c r="K9" s="32"/>
      <c r="L9" s="42"/>
      <c r="M9" s="31" t="s">
        <v>360</v>
      </c>
      <c r="N9" s="32"/>
      <c r="O9" s="42"/>
      <c r="P9" s="31" t="s">
        <v>361</v>
      </c>
      <c r="Q9" s="32"/>
      <c r="R9" s="42"/>
      <c r="S9" s="32" t="s">
        <v>362</v>
      </c>
      <c r="T9" s="32"/>
      <c r="U9" s="42"/>
      <c r="V9" s="10"/>
      <c r="W9" s="10"/>
    </row>
    <row r="10" spans="1:23">
      <c r="A10" s="37"/>
      <c r="B10" s="37"/>
      <c r="C10" s="37"/>
      <c r="D10" s="38"/>
      <c r="E10" s="37"/>
      <c r="F10" s="37"/>
      <c r="G10" s="4" t="s">
        <v>345</v>
      </c>
      <c r="H10" s="4" t="s">
        <v>68</v>
      </c>
      <c r="I10" s="4" t="s">
        <v>302</v>
      </c>
      <c r="J10" s="4" t="s">
        <v>345</v>
      </c>
      <c r="K10" s="4" t="s">
        <v>68</v>
      </c>
      <c r="L10" s="4" t="s">
        <v>302</v>
      </c>
      <c r="M10" s="4" t="s">
        <v>345</v>
      </c>
      <c r="N10" s="4" t="s">
        <v>68</v>
      </c>
      <c r="O10" s="4" t="s">
        <v>302</v>
      </c>
      <c r="P10" s="4" t="s">
        <v>345</v>
      </c>
      <c r="Q10" s="4" t="s">
        <v>68</v>
      </c>
      <c r="R10" s="4" t="s">
        <v>302</v>
      </c>
      <c r="S10" s="4" t="s">
        <v>345</v>
      </c>
      <c r="T10" s="4" t="s">
        <v>68</v>
      </c>
      <c r="U10" s="4" t="s">
        <v>302</v>
      </c>
      <c r="V10" s="10"/>
      <c r="W10" s="10"/>
    </row>
    <row r="11" ht="57" customHeight="1" spans="1:23">
      <c r="A11" s="39"/>
      <c r="B11" s="39"/>
      <c r="C11" s="39"/>
      <c r="D11" s="40"/>
      <c r="E11" s="39"/>
      <c r="F11" s="39"/>
      <c r="G11" s="10" t="s">
        <v>363</v>
      </c>
      <c r="H11" s="10" t="s">
        <v>364</v>
      </c>
      <c r="I11" s="10" t="s">
        <v>357</v>
      </c>
      <c r="J11" s="10" t="s">
        <v>365</v>
      </c>
      <c r="K11" s="10" t="s">
        <v>366</v>
      </c>
      <c r="L11" s="10" t="s">
        <v>367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17.4" spans="1:23">
      <c r="A13" s="14" t="s">
        <v>335</v>
      </c>
      <c r="B13" s="15"/>
      <c r="C13" s="15"/>
      <c r="D13" s="15"/>
      <c r="E13" s="16"/>
      <c r="F13" s="17"/>
      <c r="G13" s="23"/>
      <c r="H13" s="30"/>
      <c r="I13" s="30"/>
      <c r="J13" s="14" t="s">
        <v>321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6"/>
      <c r="V13" s="15"/>
      <c r="W13" s="22"/>
    </row>
    <row r="14" spans="1:23">
      <c r="A14" s="18" t="s">
        <v>368</v>
      </c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A13:E13"/>
    <mergeCell ref="F13:G13"/>
    <mergeCell ref="J13:U13"/>
    <mergeCell ref="A14:W14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D2:D3"/>
    <mergeCell ref="D4:D7"/>
    <mergeCell ref="D8:D11"/>
    <mergeCell ref="E2:E3"/>
    <mergeCell ref="E4:E7"/>
    <mergeCell ref="E8:E11"/>
    <mergeCell ref="F2:F3"/>
    <mergeCell ref="F4:F7"/>
    <mergeCell ref="F8:F11"/>
    <mergeCell ref="V2:V3"/>
    <mergeCell ref="W2:W3"/>
  </mergeCells>
  <dataValidations count="1">
    <dataValidation type="list" allowBlank="1" showInputMessage="1" showErrorMessage="1" sqref="W1 W4:W7 W8:W11 W12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A3" sqref="$A3:$XFD5"/>
    </sheetView>
  </sheetViews>
  <sheetFormatPr defaultColWidth="9" defaultRowHeight="15.6"/>
  <cols>
    <col min="1" max="1" width="8.375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370</v>
      </c>
      <c r="B2" s="25" t="s">
        <v>298</v>
      </c>
      <c r="C2" s="25" t="s">
        <v>299</v>
      </c>
      <c r="D2" s="25" t="s">
        <v>300</v>
      </c>
      <c r="E2" s="25" t="s">
        <v>301</v>
      </c>
      <c r="F2" s="25" t="s">
        <v>302</v>
      </c>
      <c r="G2" s="24" t="s">
        <v>371</v>
      </c>
      <c r="H2" s="24" t="s">
        <v>372</v>
      </c>
      <c r="I2" s="24" t="s">
        <v>373</v>
      </c>
      <c r="J2" s="24" t="s">
        <v>372</v>
      </c>
      <c r="K2" s="24" t="s">
        <v>374</v>
      </c>
      <c r="L2" s="24" t="s">
        <v>372</v>
      </c>
      <c r="M2" s="25" t="s">
        <v>344</v>
      </c>
      <c r="N2" s="25" t="s">
        <v>311</v>
      </c>
    </row>
    <row r="3" spans="1:14">
      <c r="A3" s="26">
        <v>44875</v>
      </c>
      <c r="B3" s="10" t="s">
        <v>316</v>
      </c>
      <c r="C3" s="10"/>
      <c r="D3" s="10" t="s">
        <v>118</v>
      </c>
      <c r="E3" s="10" t="s">
        <v>63</v>
      </c>
      <c r="F3" s="10"/>
      <c r="G3" s="10"/>
      <c r="H3" s="10"/>
      <c r="I3" s="29">
        <v>0.583333333333333</v>
      </c>
      <c r="J3" s="10" t="s">
        <v>375</v>
      </c>
      <c r="K3" s="10"/>
      <c r="L3" s="10"/>
      <c r="M3" s="10">
        <v>5300</v>
      </c>
      <c r="N3" s="10" t="s">
        <v>315</v>
      </c>
    </row>
    <row r="4" spans="1:14">
      <c r="A4" s="27" t="s">
        <v>370</v>
      </c>
      <c r="B4" s="28" t="s">
        <v>376</v>
      </c>
      <c r="C4" s="28" t="s">
        <v>345</v>
      </c>
      <c r="D4" s="28" t="s">
        <v>300</v>
      </c>
      <c r="E4" s="25" t="s">
        <v>301</v>
      </c>
      <c r="F4" s="25" t="s">
        <v>302</v>
      </c>
      <c r="G4" s="24" t="s">
        <v>371</v>
      </c>
      <c r="H4" s="24" t="s">
        <v>372</v>
      </c>
      <c r="I4" s="24" t="s">
        <v>373</v>
      </c>
      <c r="J4" s="24" t="s">
        <v>372</v>
      </c>
      <c r="K4" s="24" t="s">
        <v>374</v>
      </c>
      <c r="L4" s="24" t="s">
        <v>372</v>
      </c>
      <c r="M4" s="25" t="s">
        <v>344</v>
      </c>
      <c r="N4" s="25" t="s">
        <v>311</v>
      </c>
    </row>
    <row r="5" spans="1:14">
      <c r="A5" s="26">
        <v>44880</v>
      </c>
      <c r="B5" s="10" t="s">
        <v>313</v>
      </c>
      <c r="C5" s="10"/>
      <c r="D5" s="10" t="s">
        <v>117</v>
      </c>
      <c r="E5" s="10" t="s">
        <v>63</v>
      </c>
      <c r="F5" s="10"/>
      <c r="G5" s="29">
        <v>0.4375</v>
      </c>
      <c r="H5" s="10" t="s">
        <v>375</v>
      </c>
      <c r="I5" s="10"/>
      <c r="J5" s="10"/>
      <c r="K5" s="10"/>
      <c r="L5" s="10"/>
      <c r="M5" s="10">
        <v>5500</v>
      </c>
      <c r="N5" s="10" t="s">
        <v>315</v>
      </c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4" t="s">
        <v>377</v>
      </c>
      <c r="B11" s="15"/>
      <c r="C11" s="15"/>
      <c r="D11" s="16"/>
      <c r="E11" s="17"/>
      <c r="F11" s="30"/>
      <c r="G11" s="23"/>
      <c r="H11" s="30"/>
      <c r="I11" s="14" t="s">
        <v>378</v>
      </c>
      <c r="J11" s="15"/>
      <c r="K11" s="15"/>
      <c r="L11" s="15"/>
      <c r="M11" s="15"/>
      <c r="N11" s="22"/>
    </row>
    <row r="12" spans="1:14">
      <c r="A12" s="18" t="s">
        <v>379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6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I6" sqref="I6"/>
    </sheetView>
  </sheetViews>
  <sheetFormatPr defaultColWidth="9" defaultRowHeight="15.6"/>
  <cols>
    <col min="1" max="1" width="11.1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380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338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4" t="s">
        <v>381</v>
      </c>
      <c r="H2" s="4" t="s">
        <v>382</v>
      </c>
      <c r="I2" s="4" t="s">
        <v>383</v>
      </c>
      <c r="J2" s="4" t="s">
        <v>384</v>
      </c>
      <c r="K2" s="5" t="s">
        <v>344</v>
      </c>
      <c r="L2" s="5" t="s">
        <v>311</v>
      </c>
    </row>
    <row r="3" ht="46.8" spans="1:12">
      <c r="A3" s="9" t="s">
        <v>346</v>
      </c>
      <c r="B3" s="9"/>
      <c r="C3" s="10" t="s">
        <v>385</v>
      </c>
      <c r="D3" s="11"/>
      <c r="E3" s="11" t="s">
        <v>117</v>
      </c>
      <c r="F3" s="11" t="s">
        <v>63</v>
      </c>
      <c r="G3" s="11" t="s">
        <v>386</v>
      </c>
      <c r="H3" s="10" t="s">
        <v>387</v>
      </c>
      <c r="I3" s="10"/>
      <c r="J3" s="10"/>
      <c r="K3" s="10"/>
      <c r="L3" s="10" t="s">
        <v>315</v>
      </c>
    </row>
    <row r="4" ht="46.8" spans="1:12">
      <c r="A4" s="9" t="s">
        <v>346</v>
      </c>
      <c r="B4" s="9"/>
      <c r="C4" s="10" t="s">
        <v>316</v>
      </c>
      <c r="D4" s="11"/>
      <c r="E4" s="11" t="s">
        <v>118</v>
      </c>
      <c r="F4" s="11" t="s">
        <v>347</v>
      </c>
      <c r="G4" s="11" t="s">
        <v>386</v>
      </c>
      <c r="H4" s="10" t="s">
        <v>387</v>
      </c>
      <c r="I4" s="10"/>
      <c r="J4" s="10"/>
      <c r="K4" s="10"/>
      <c r="L4" s="10" t="s">
        <v>315</v>
      </c>
    </row>
    <row r="5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7.4" spans="1:12">
      <c r="A8" s="14" t="s">
        <v>388</v>
      </c>
      <c r="B8" s="15"/>
      <c r="C8" s="15"/>
      <c r="D8" s="15"/>
      <c r="E8" s="16"/>
      <c r="F8" s="17"/>
      <c r="G8" s="23"/>
      <c r="H8" s="14" t="s">
        <v>321</v>
      </c>
      <c r="I8" s="15"/>
      <c r="J8" s="15"/>
      <c r="K8" s="15"/>
      <c r="L8" s="22"/>
    </row>
    <row r="9" spans="1:12">
      <c r="A9" s="18" t="s">
        <v>389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4 L5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B8" sqref="B8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390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297</v>
      </c>
      <c r="B2" s="5" t="s">
        <v>302</v>
      </c>
      <c r="C2" s="5" t="s">
        <v>345</v>
      </c>
      <c r="D2" s="5" t="s">
        <v>300</v>
      </c>
      <c r="E2" s="5" t="s">
        <v>301</v>
      </c>
      <c r="F2" s="4" t="s">
        <v>391</v>
      </c>
      <c r="G2" s="4" t="s">
        <v>325</v>
      </c>
      <c r="H2" s="6" t="s">
        <v>326</v>
      </c>
      <c r="I2" s="20" t="s">
        <v>328</v>
      </c>
    </row>
    <row r="3" s="1" customFormat="1" spans="1:9">
      <c r="A3" s="4"/>
      <c r="B3" s="7"/>
      <c r="C3" s="7"/>
      <c r="D3" s="7"/>
      <c r="E3" s="7"/>
      <c r="F3" s="4" t="s">
        <v>392</v>
      </c>
      <c r="G3" s="4" t="s">
        <v>329</v>
      </c>
      <c r="H3" s="8"/>
      <c r="I3" s="21"/>
    </row>
    <row r="4" spans="1:9">
      <c r="A4" s="9">
        <v>1</v>
      </c>
      <c r="B4" s="9" t="s">
        <v>393</v>
      </c>
      <c r="C4" s="10" t="s">
        <v>394</v>
      </c>
      <c r="D4" s="10" t="s">
        <v>319</v>
      </c>
      <c r="E4" s="11" t="s">
        <v>63</v>
      </c>
      <c r="F4" s="12">
        <v>0.03</v>
      </c>
      <c r="G4" s="13">
        <v>0.01</v>
      </c>
      <c r="H4" s="12">
        <v>0.04</v>
      </c>
      <c r="I4" s="10" t="s">
        <v>315</v>
      </c>
    </row>
    <row r="5" spans="1:9">
      <c r="A5" s="9">
        <v>2</v>
      </c>
      <c r="B5" s="9" t="s">
        <v>393</v>
      </c>
      <c r="C5" s="10" t="s">
        <v>394</v>
      </c>
      <c r="D5" s="10" t="s">
        <v>395</v>
      </c>
      <c r="E5" s="11" t="s">
        <v>63</v>
      </c>
      <c r="F5" s="12">
        <v>0.02</v>
      </c>
      <c r="G5" s="13">
        <v>0.01</v>
      </c>
      <c r="H5" s="12">
        <v>0.03</v>
      </c>
      <c r="I5" s="10" t="s">
        <v>315</v>
      </c>
    </row>
    <row r="6" spans="1:9">
      <c r="A6" s="9">
        <v>3</v>
      </c>
      <c r="B6" s="9" t="s">
        <v>396</v>
      </c>
      <c r="C6" s="10" t="s">
        <v>397</v>
      </c>
      <c r="D6" s="10" t="s">
        <v>319</v>
      </c>
      <c r="E6" s="11" t="s">
        <v>63</v>
      </c>
      <c r="F6" s="12">
        <v>0.02</v>
      </c>
      <c r="G6" s="13">
        <v>0.01</v>
      </c>
      <c r="H6" s="12">
        <v>0.03</v>
      </c>
      <c r="I6" s="10" t="s">
        <v>315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4" spans="1:9">
      <c r="A11" s="14" t="s">
        <v>388</v>
      </c>
      <c r="B11" s="15"/>
      <c r="C11" s="15"/>
      <c r="D11" s="16"/>
      <c r="E11" s="17"/>
      <c r="F11" s="14" t="s">
        <v>321</v>
      </c>
      <c r="G11" s="15"/>
      <c r="H11" s="16"/>
      <c r="I11" s="22"/>
    </row>
    <row r="12" spans="1:9">
      <c r="A12" s="18" t="s">
        <v>398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59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60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2" t="s">
        <v>41</v>
      </c>
      <c r="G4" s="352" t="s">
        <v>42</v>
      </c>
      <c r="H4" s="347" t="s">
        <v>41</v>
      </c>
      <c r="I4" s="361" t="s">
        <v>42</v>
      </c>
    </row>
    <row r="5" ht="28" customHeight="1" spans="2:9">
      <c r="B5" s="353" t="s">
        <v>43</v>
      </c>
      <c r="C5" s="9">
        <v>13</v>
      </c>
      <c r="D5" s="9">
        <v>0</v>
      </c>
      <c r="E5" s="9">
        <v>1</v>
      </c>
      <c r="F5" s="354">
        <v>0</v>
      </c>
      <c r="G5" s="354">
        <v>1</v>
      </c>
      <c r="H5" s="9">
        <v>1</v>
      </c>
      <c r="I5" s="362">
        <v>2</v>
      </c>
    </row>
    <row r="6" ht="28" customHeight="1" spans="2:9">
      <c r="B6" s="353" t="s">
        <v>44</v>
      </c>
      <c r="C6" s="9">
        <v>20</v>
      </c>
      <c r="D6" s="9">
        <v>0</v>
      </c>
      <c r="E6" s="9">
        <v>1</v>
      </c>
      <c r="F6" s="354">
        <v>1</v>
      </c>
      <c r="G6" s="354">
        <v>2</v>
      </c>
      <c r="H6" s="9">
        <v>2</v>
      </c>
      <c r="I6" s="362">
        <v>3</v>
      </c>
    </row>
    <row r="7" ht="28" customHeight="1" spans="2:9">
      <c r="B7" s="353" t="s">
        <v>45</v>
      </c>
      <c r="C7" s="9">
        <v>32</v>
      </c>
      <c r="D7" s="9">
        <v>0</v>
      </c>
      <c r="E7" s="9">
        <v>1</v>
      </c>
      <c r="F7" s="354">
        <v>2</v>
      </c>
      <c r="G7" s="354">
        <v>3</v>
      </c>
      <c r="H7" s="9">
        <v>3</v>
      </c>
      <c r="I7" s="362">
        <v>4</v>
      </c>
    </row>
    <row r="8" ht="28" customHeight="1" spans="2:9">
      <c r="B8" s="353" t="s">
        <v>46</v>
      </c>
      <c r="C8" s="9">
        <v>50</v>
      </c>
      <c r="D8" s="9">
        <v>1</v>
      </c>
      <c r="E8" s="9">
        <v>2</v>
      </c>
      <c r="F8" s="354">
        <v>3</v>
      </c>
      <c r="G8" s="354">
        <v>4</v>
      </c>
      <c r="H8" s="9">
        <v>5</v>
      </c>
      <c r="I8" s="362">
        <v>6</v>
      </c>
    </row>
    <row r="9" ht="28" customHeight="1" spans="2:9">
      <c r="B9" s="353" t="s">
        <v>47</v>
      </c>
      <c r="C9" s="9">
        <v>80</v>
      </c>
      <c r="D9" s="9">
        <v>2</v>
      </c>
      <c r="E9" s="9">
        <v>3</v>
      </c>
      <c r="F9" s="354">
        <v>5</v>
      </c>
      <c r="G9" s="354">
        <v>6</v>
      </c>
      <c r="H9" s="9">
        <v>7</v>
      </c>
      <c r="I9" s="362">
        <v>8</v>
      </c>
    </row>
    <row r="10" ht="28" customHeight="1" spans="2:9">
      <c r="B10" s="353" t="s">
        <v>48</v>
      </c>
      <c r="C10" s="9">
        <v>125</v>
      </c>
      <c r="D10" s="9">
        <v>3</v>
      </c>
      <c r="E10" s="9">
        <v>4</v>
      </c>
      <c r="F10" s="354">
        <v>7</v>
      </c>
      <c r="G10" s="354">
        <v>8</v>
      </c>
      <c r="H10" s="9">
        <v>10</v>
      </c>
      <c r="I10" s="362">
        <v>11</v>
      </c>
    </row>
    <row r="11" ht="28" customHeight="1" spans="2:9">
      <c r="B11" s="353" t="s">
        <v>49</v>
      </c>
      <c r="C11" s="9">
        <v>200</v>
      </c>
      <c r="D11" s="9">
        <v>5</v>
      </c>
      <c r="E11" s="9">
        <v>6</v>
      </c>
      <c r="F11" s="354">
        <v>10</v>
      </c>
      <c r="G11" s="354">
        <v>11</v>
      </c>
      <c r="H11" s="9">
        <v>14</v>
      </c>
      <c r="I11" s="362">
        <v>15</v>
      </c>
    </row>
    <row r="12" ht="28" customHeight="1" spans="2:9">
      <c r="B12" s="355" t="s">
        <v>50</v>
      </c>
      <c r="C12" s="356">
        <v>315</v>
      </c>
      <c r="D12" s="356">
        <v>7</v>
      </c>
      <c r="E12" s="356">
        <v>8</v>
      </c>
      <c r="F12" s="357">
        <v>14</v>
      </c>
      <c r="G12" s="357">
        <v>15</v>
      </c>
      <c r="H12" s="356">
        <v>21</v>
      </c>
      <c r="I12" s="363">
        <v>22</v>
      </c>
    </row>
    <row r="14" spans="2:4">
      <c r="B14" s="358" t="s">
        <v>51</v>
      </c>
      <c r="C14" s="358"/>
      <c r="D14" s="35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6" workbookViewId="0">
      <selection activeCell="A9" sqref="A9:K9"/>
    </sheetView>
  </sheetViews>
  <sheetFormatPr defaultColWidth="10.3333333333333" defaultRowHeight="16.5" customHeight="1"/>
  <cols>
    <col min="1" max="1" width="11.1166666666667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ht="21.15" spans="1:11">
      <c r="A1" s="279" t="s">
        <v>52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6.3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4" t="s">
        <v>58</v>
      </c>
      <c r="J2" s="254"/>
      <c r="K2" s="255"/>
    </row>
    <row r="3" ht="15.6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ht="15.6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44895</v>
      </c>
      <c r="G4" s="193"/>
      <c r="H4" s="188" t="s">
        <v>65</v>
      </c>
      <c r="I4" s="191"/>
      <c r="J4" s="189" t="s">
        <v>66</v>
      </c>
      <c r="K4" s="190" t="s">
        <v>67</v>
      </c>
    </row>
    <row r="5" ht="15.6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44871</v>
      </c>
      <c r="G5" s="193"/>
      <c r="H5" s="188" t="s">
        <v>71</v>
      </c>
      <c r="I5" s="191"/>
      <c r="J5" s="189" t="s">
        <v>66</v>
      </c>
      <c r="K5" s="190" t="s">
        <v>67</v>
      </c>
    </row>
    <row r="6" ht="15.6" spans="1:11">
      <c r="A6" s="188" t="s">
        <v>72</v>
      </c>
      <c r="B6" s="280">
        <v>2</v>
      </c>
      <c r="C6" s="281">
        <v>5</v>
      </c>
      <c r="D6" s="194" t="s">
        <v>73</v>
      </c>
      <c r="E6" s="216"/>
      <c r="F6" s="192">
        <v>44894</v>
      </c>
      <c r="G6" s="193"/>
      <c r="H6" s="188" t="s">
        <v>74</v>
      </c>
      <c r="I6" s="191"/>
      <c r="J6" s="189" t="s">
        <v>66</v>
      </c>
      <c r="K6" s="190" t="s">
        <v>67</v>
      </c>
    </row>
    <row r="7" ht="15.6" spans="1:11">
      <c r="A7" s="188" t="s">
        <v>75</v>
      </c>
      <c r="B7" s="195">
        <v>1876</v>
      </c>
      <c r="C7" s="196"/>
      <c r="D7" s="194" t="s">
        <v>76</v>
      </c>
      <c r="E7" s="215"/>
      <c r="F7" s="192">
        <v>44895</v>
      </c>
      <c r="G7" s="193"/>
      <c r="H7" s="188" t="s">
        <v>77</v>
      </c>
      <c r="I7" s="191"/>
      <c r="J7" s="189" t="s">
        <v>66</v>
      </c>
      <c r="K7" s="190" t="s">
        <v>67</v>
      </c>
    </row>
    <row r="8" ht="28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44895</v>
      </c>
      <c r="G8" s="207"/>
      <c r="H8" s="204" t="s">
        <v>81</v>
      </c>
      <c r="I8" s="205"/>
      <c r="J8" s="225" t="s">
        <v>66</v>
      </c>
      <c r="K8" s="264" t="s">
        <v>67</v>
      </c>
    </row>
    <row r="9" ht="16.35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325"/>
    </row>
    <row r="10" ht="16.35" spans="1:11">
      <c r="A10" s="284" t="s">
        <v>83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26"/>
    </row>
    <row r="11" ht="15.6" spans="1:11">
      <c r="A11" s="286" t="s">
        <v>84</v>
      </c>
      <c r="B11" s="287" t="s">
        <v>85</v>
      </c>
      <c r="C11" s="288" t="s">
        <v>86</v>
      </c>
      <c r="D11" s="289"/>
      <c r="E11" s="290" t="s">
        <v>87</v>
      </c>
      <c r="F11" s="287" t="s">
        <v>85</v>
      </c>
      <c r="G11" s="288" t="s">
        <v>86</v>
      </c>
      <c r="H11" s="288" t="s">
        <v>88</v>
      </c>
      <c r="I11" s="290" t="s">
        <v>89</v>
      </c>
      <c r="J11" s="287" t="s">
        <v>85</v>
      </c>
      <c r="K11" s="327" t="s">
        <v>86</v>
      </c>
    </row>
    <row r="12" ht="15.6" spans="1:11">
      <c r="A12" s="194" t="s">
        <v>90</v>
      </c>
      <c r="B12" s="214" t="s">
        <v>85</v>
      </c>
      <c r="C12" s="189" t="s">
        <v>86</v>
      </c>
      <c r="D12" s="215"/>
      <c r="E12" s="216" t="s">
        <v>91</v>
      </c>
      <c r="F12" s="214" t="s">
        <v>85</v>
      </c>
      <c r="G12" s="189" t="s">
        <v>86</v>
      </c>
      <c r="H12" s="189" t="s">
        <v>88</v>
      </c>
      <c r="I12" s="216" t="s">
        <v>92</v>
      </c>
      <c r="J12" s="214" t="s">
        <v>85</v>
      </c>
      <c r="K12" s="190" t="s">
        <v>86</v>
      </c>
    </row>
    <row r="13" ht="15.6" spans="1:11">
      <c r="A13" s="194" t="s">
        <v>93</v>
      </c>
      <c r="B13" s="214" t="s">
        <v>85</v>
      </c>
      <c r="C13" s="189" t="s">
        <v>86</v>
      </c>
      <c r="D13" s="215"/>
      <c r="E13" s="216" t="s">
        <v>94</v>
      </c>
      <c r="F13" s="189" t="s">
        <v>95</v>
      </c>
      <c r="G13" s="189" t="s">
        <v>96</v>
      </c>
      <c r="H13" s="189" t="s">
        <v>88</v>
      </c>
      <c r="I13" s="216" t="s">
        <v>97</v>
      </c>
      <c r="J13" s="214" t="s">
        <v>85</v>
      </c>
      <c r="K13" s="190" t="s">
        <v>86</v>
      </c>
    </row>
    <row r="14" ht="16.35" spans="1:11">
      <c r="A14" s="204" t="s">
        <v>98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57"/>
    </row>
    <row r="15" ht="16.35" spans="1:11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6"/>
    </row>
    <row r="16" ht="15.6" spans="1:11">
      <c r="A16" s="291" t="s">
        <v>100</v>
      </c>
      <c r="B16" s="288" t="s">
        <v>95</v>
      </c>
      <c r="C16" s="288" t="s">
        <v>96</v>
      </c>
      <c r="D16" s="292"/>
      <c r="E16" s="293" t="s">
        <v>101</v>
      </c>
      <c r="F16" s="288" t="s">
        <v>95</v>
      </c>
      <c r="G16" s="288" t="s">
        <v>96</v>
      </c>
      <c r="H16" s="294"/>
      <c r="I16" s="293" t="s">
        <v>102</v>
      </c>
      <c r="J16" s="288" t="s">
        <v>95</v>
      </c>
      <c r="K16" s="327" t="s">
        <v>96</v>
      </c>
    </row>
    <row r="17" customHeight="1" spans="1:22">
      <c r="A17" s="199" t="s">
        <v>103</v>
      </c>
      <c r="B17" s="189" t="s">
        <v>95</v>
      </c>
      <c r="C17" s="189" t="s">
        <v>96</v>
      </c>
      <c r="D17" s="197"/>
      <c r="E17" s="231" t="s">
        <v>104</v>
      </c>
      <c r="F17" s="189" t="s">
        <v>95</v>
      </c>
      <c r="G17" s="189" t="s">
        <v>96</v>
      </c>
      <c r="H17" s="295"/>
      <c r="I17" s="231" t="s">
        <v>105</v>
      </c>
      <c r="J17" s="189" t="s">
        <v>95</v>
      </c>
      <c r="K17" s="190" t="s">
        <v>96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6" t="s">
        <v>106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9"/>
    </row>
    <row r="19" s="278" customFormat="1" ht="18" customHeight="1" spans="1:11">
      <c r="A19" s="284" t="s">
        <v>107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26"/>
    </row>
    <row r="20" customHeight="1" spans="1:11">
      <c r="A20" s="298" t="s">
        <v>108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0"/>
    </row>
    <row r="21" ht="21.75" customHeight="1" spans="1:11">
      <c r="A21" s="300" t="s">
        <v>109</v>
      </c>
      <c r="B21" s="231" t="s">
        <v>110</v>
      </c>
      <c r="C21" s="231" t="s">
        <v>111</v>
      </c>
      <c r="D21" s="231" t="s">
        <v>112</v>
      </c>
      <c r="E21" s="231" t="s">
        <v>113</v>
      </c>
      <c r="F21" s="231" t="s">
        <v>114</v>
      </c>
      <c r="G21" s="231" t="s">
        <v>115</v>
      </c>
      <c r="H21" s="231"/>
      <c r="I21" s="231"/>
      <c r="J21" s="231"/>
      <c r="K21" s="267" t="s">
        <v>116</v>
      </c>
    </row>
    <row r="22" customHeight="1" spans="1:11">
      <c r="A22" s="200" t="s">
        <v>117</v>
      </c>
      <c r="B22" s="301" t="s">
        <v>95</v>
      </c>
      <c r="C22" s="301" t="s">
        <v>95</v>
      </c>
      <c r="D22" s="301" t="s">
        <v>95</v>
      </c>
      <c r="E22" s="301" t="s">
        <v>95</v>
      </c>
      <c r="F22" s="301" t="s">
        <v>95</v>
      </c>
      <c r="G22" s="301" t="s">
        <v>95</v>
      </c>
      <c r="H22" s="301"/>
      <c r="I22" s="301"/>
      <c r="J22" s="301"/>
      <c r="K22" s="331"/>
    </row>
    <row r="23" customHeight="1" spans="1:11">
      <c r="A23" s="200" t="s">
        <v>118</v>
      </c>
      <c r="B23" s="301" t="s">
        <v>95</v>
      </c>
      <c r="C23" s="301" t="s">
        <v>95</v>
      </c>
      <c r="D23" s="301" t="s">
        <v>95</v>
      </c>
      <c r="E23" s="301" t="s">
        <v>95</v>
      </c>
      <c r="F23" s="301" t="s">
        <v>95</v>
      </c>
      <c r="G23" s="301" t="s">
        <v>95</v>
      </c>
      <c r="H23" s="301"/>
      <c r="I23" s="301"/>
      <c r="J23" s="301"/>
      <c r="K23" s="332"/>
    </row>
    <row r="24" customHeight="1" spans="1:11">
      <c r="A24" s="200"/>
      <c r="B24" s="301"/>
      <c r="C24" s="301"/>
      <c r="D24" s="301"/>
      <c r="E24" s="301"/>
      <c r="F24" s="301"/>
      <c r="G24" s="301"/>
      <c r="H24" s="301"/>
      <c r="I24" s="301"/>
      <c r="J24" s="301"/>
      <c r="K24" s="332"/>
    </row>
    <row r="25" customHeight="1" spans="1:11">
      <c r="A25" s="200"/>
      <c r="B25" s="301"/>
      <c r="C25" s="301"/>
      <c r="D25" s="301"/>
      <c r="E25" s="301"/>
      <c r="F25" s="301"/>
      <c r="G25" s="301"/>
      <c r="H25" s="301"/>
      <c r="I25" s="301"/>
      <c r="J25" s="301"/>
      <c r="K25" s="333"/>
    </row>
    <row r="26" customHeight="1" spans="1:11">
      <c r="A26" s="200"/>
      <c r="B26" s="301"/>
      <c r="C26" s="301"/>
      <c r="D26" s="301"/>
      <c r="E26" s="301"/>
      <c r="F26" s="301"/>
      <c r="G26" s="301"/>
      <c r="H26" s="301"/>
      <c r="I26" s="301"/>
      <c r="J26" s="301"/>
      <c r="K26" s="333"/>
    </row>
    <row r="27" customHeight="1" spans="1:11">
      <c r="A27" s="200"/>
      <c r="B27" s="301"/>
      <c r="C27" s="301"/>
      <c r="D27" s="301"/>
      <c r="E27" s="301"/>
      <c r="F27" s="301"/>
      <c r="G27" s="301"/>
      <c r="H27" s="301"/>
      <c r="I27" s="301"/>
      <c r="J27" s="301"/>
      <c r="K27" s="333"/>
    </row>
    <row r="28" customHeight="1" spans="1:11">
      <c r="A28" s="200"/>
      <c r="B28" s="301"/>
      <c r="C28" s="301"/>
      <c r="D28" s="301"/>
      <c r="E28" s="301"/>
      <c r="F28" s="301"/>
      <c r="G28" s="301"/>
      <c r="H28" s="301"/>
      <c r="I28" s="301"/>
      <c r="J28" s="301"/>
      <c r="K28" s="333"/>
    </row>
    <row r="29" ht="18" customHeight="1" spans="1:11">
      <c r="A29" s="302" t="s">
        <v>119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34"/>
    </row>
    <row r="30" ht="18.75" customHeight="1" spans="1:11">
      <c r="A30" s="304" t="s">
        <v>120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3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6"/>
    </row>
    <row r="32" ht="18" customHeight="1" spans="1:11">
      <c r="A32" s="302" t="s">
        <v>121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34"/>
    </row>
    <row r="33" ht="15.6" spans="1:11">
      <c r="A33" s="308" t="s">
        <v>122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7"/>
    </row>
    <row r="34" ht="16.35" spans="1:11">
      <c r="A34" s="106" t="s">
        <v>123</v>
      </c>
      <c r="B34" s="108"/>
      <c r="C34" s="189" t="s">
        <v>66</v>
      </c>
      <c r="D34" s="189" t="s">
        <v>67</v>
      </c>
      <c r="E34" s="310" t="s">
        <v>124</v>
      </c>
      <c r="F34" s="311"/>
      <c r="G34" s="311"/>
      <c r="H34" s="311"/>
      <c r="I34" s="311"/>
      <c r="J34" s="311"/>
      <c r="K34" s="338"/>
    </row>
    <row r="35" ht="16.35" spans="1:11">
      <c r="A35" s="312" t="s">
        <v>125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5.6" spans="1:11">
      <c r="A36" s="313" t="s">
        <v>126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39"/>
    </row>
    <row r="37" ht="15.6" spans="1:11">
      <c r="A37" s="238" t="s">
        <v>127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70"/>
    </row>
    <row r="38" ht="15.6" spans="1:11">
      <c r="A38" s="238" t="s">
        <v>128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70"/>
    </row>
    <row r="39" ht="15.6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0"/>
    </row>
    <row r="40" ht="15.6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0"/>
    </row>
    <row r="41" ht="15.6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0"/>
    </row>
    <row r="42" ht="15.6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0"/>
    </row>
    <row r="43" ht="16.35" spans="1:11">
      <c r="A43" s="233" t="s">
        <v>129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8"/>
    </row>
    <row r="44" ht="16.35" spans="1:11">
      <c r="A44" s="284" t="s">
        <v>130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26"/>
    </row>
    <row r="45" ht="15.6" spans="1:11">
      <c r="A45" s="291" t="s">
        <v>131</v>
      </c>
      <c r="B45" s="288" t="s">
        <v>95</v>
      </c>
      <c r="C45" s="288" t="s">
        <v>96</v>
      </c>
      <c r="D45" s="288" t="s">
        <v>88</v>
      </c>
      <c r="E45" s="293" t="s">
        <v>132</v>
      </c>
      <c r="F45" s="288" t="s">
        <v>95</v>
      </c>
      <c r="G45" s="288" t="s">
        <v>96</v>
      </c>
      <c r="H45" s="288" t="s">
        <v>88</v>
      </c>
      <c r="I45" s="293" t="s">
        <v>133</v>
      </c>
      <c r="J45" s="288" t="s">
        <v>95</v>
      </c>
      <c r="K45" s="327" t="s">
        <v>96</v>
      </c>
    </row>
    <row r="46" ht="15.6" spans="1:11">
      <c r="A46" s="199" t="s">
        <v>87</v>
      </c>
      <c r="B46" s="189" t="s">
        <v>95</v>
      </c>
      <c r="C46" s="189" t="s">
        <v>96</v>
      </c>
      <c r="D46" s="189" t="s">
        <v>88</v>
      </c>
      <c r="E46" s="231" t="s">
        <v>94</v>
      </c>
      <c r="F46" s="189" t="s">
        <v>95</v>
      </c>
      <c r="G46" s="189" t="s">
        <v>96</v>
      </c>
      <c r="H46" s="189" t="s">
        <v>88</v>
      </c>
      <c r="I46" s="231" t="s">
        <v>105</v>
      </c>
      <c r="J46" s="189" t="s">
        <v>95</v>
      </c>
      <c r="K46" s="190" t="s">
        <v>96</v>
      </c>
    </row>
    <row r="47" ht="16.35" spans="1:11">
      <c r="A47" s="204" t="s">
        <v>98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57"/>
    </row>
    <row r="48" ht="16.35" spans="1:11">
      <c r="A48" s="312" t="s">
        <v>134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6.3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  <row r="50" ht="16.35" spans="1:11">
      <c r="A50" s="315" t="s">
        <v>135</v>
      </c>
      <c r="B50" s="316" t="s">
        <v>136</v>
      </c>
      <c r="C50" s="316"/>
      <c r="D50" s="317" t="s">
        <v>137</v>
      </c>
      <c r="E50" s="318" t="s">
        <v>138</v>
      </c>
      <c r="F50" s="319" t="s">
        <v>139</v>
      </c>
      <c r="G50" s="320">
        <v>44875</v>
      </c>
      <c r="H50" s="321" t="s">
        <v>140</v>
      </c>
      <c r="I50" s="340"/>
      <c r="J50" s="341" t="s">
        <v>141</v>
      </c>
      <c r="K50" s="342"/>
    </row>
    <row r="51" ht="16.35" spans="1:11">
      <c r="A51" s="312" t="s">
        <v>142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6.3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3"/>
    </row>
    <row r="53" ht="16.35" spans="1:11">
      <c r="A53" s="315" t="s">
        <v>135</v>
      </c>
      <c r="B53" s="316" t="s">
        <v>136</v>
      </c>
      <c r="C53" s="316"/>
      <c r="D53" s="317" t="s">
        <v>137</v>
      </c>
      <c r="E53" s="324"/>
      <c r="F53" s="319" t="s">
        <v>143</v>
      </c>
      <c r="G53" s="320"/>
      <c r="H53" s="321" t="s">
        <v>140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157480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128905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view="pageBreakPreview" zoomScale="90" zoomScaleNormal="90" topLeftCell="A4" workbookViewId="0">
      <selection activeCell="I6" sqref="I6:M20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2.25" style="54" customWidth="1"/>
    <col min="10" max="10" width="10.8333333333333" style="54" customWidth="1"/>
    <col min="11" max="11" width="13.625" style="54" customWidth="1"/>
    <col min="12" max="12" width="9.85833333333333" style="54" customWidth="1"/>
    <col min="13" max="13" width="14.625" style="54" customWidth="1"/>
    <col min="14" max="14" width="9.375" style="54" customWidth="1"/>
    <col min="15" max="16384" width="9" style="54"/>
  </cols>
  <sheetData>
    <row r="1" ht="30" customHeight="1" spans="1:14">
      <c r="A1" s="56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145</v>
      </c>
      <c r="E2" s="62" t="s">
        <v>146</v>
      </c>
      <c r="F2" s="62"/>
      <c r="G2" s="62"/>
      <c r="H2" s="63"/>
      <c r="I2" s="81" t="s">
        <v>57</v>
      </c>
      <c r="J2" s="82" t="s">
        <v>58</v>
      </c>
      <c r="K2" s="83"/>
      <c r="L2" s="83"/>
      <c r="M2" s="83"/>
      <c r="N2" s="84"/>
    </row>
    <row r="3" s="55" customFormat="1" ht="23" customHeight="1" spans="1:14">
      <c r="A3" s="64" t="s">
        <v>147</v>
      </c>
      <c r="B3" s="65" t="s">
        <v>148</v>
      </c>
      <c r="C3" s="66"/>
      <c r="D3" s="66"/>
      <c r="E3" s="66"/>
      <c r="F3" s="66"/>
      <c r="G3" s="66"/>
      <c r="H3" s="58"/>
      <c r="I3" s="65" t="s">
        <v>149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58"/>
      <c r="I4" s="85" t="s">
        <v>110</v>
      </c>
      <c r="J4" s="86" t="s">
        <v>111</v>
      </c>
      <c r="K4" s="86" t="s">
        <v>112</v>
      </c>
      <c r="L4" s="86" t="s">
        <v>113</v>
      </c>
      <c r="M4" s="86" t="s">
        <v>114</v>
      </c>
      <c r="N4" s="86" t="s">
        <v>115</v>
      </c>
    </row>
    <row r="5" s="55" customFormat="1" ht="23" customHeight="1" spans="1:14">
      <c r="A5" s="64"/>
      <c r="B5" s="67" t="s">
        <v>150</v>
      </c>
      <c r="C5" s="68" t="s">
        <v>151</v>
      </c>
      <c r="D5" s="67" t="s">
        <v>152</v>
      </c>
      <c r="E5" s="67" t="s">
        <v>153</v>
      </c>
      <c r="F5" s="67" t="s">
        <v>154</v>
      </c>
      <c r="G5" s="67" t="s">
        <v>155</v>
      </c>
      <c r="H5" s="58"/>
      <c r="I5" s="67" t="s">
        <v>150</v>
      </c>
      <c r="J5" s="68" t="s">
        <v>151</v>
      </c>
      <c r="K5" s="67" t="s">
        <v>152</v>
      </c>
      <c r="L5" s="67" t="s">
        <v>153</v>
      </c>
      <c r="M5" s="67" t="s">
        <v>154</v>
      </c>
      <c r="N5" s="67" t="s">
        <v>155</v>
      </c>
    </row>
    <row r="6" s="55" customFormat="1" ht="21" customHeight="1" spans="1:14">
      <c r="A6" s="69" t="s">
        <v>156</v>
      </c>
      <c r="B6" s="70">
        <f>C6-2</f>
        <v>65</v>
      </c>
      <c r="C6" s="71">
        <v>67</v>
      </c>
      <c r="D6" s="70">
        <f>C6+2</f>
        <v>69</v>
      </c>
      <c r="E6" s="70">
        <f>D6+2</f>
        <v>71</v>
      </c>
      <c r="F6" s="70">
        <f>E6+1</f>
        <v>72</v>
      </c>
      <c r="G6" s="70">
        <f>F6+1</f>
        <v>73</v>
      </c>
      <c r="H6" s="58"/>
      <c r="I6" s="58" t="s">
        <v>157</v>
      </c>
      <c r="J6" s="58" t="s">
        <v>158</v>
      </c>
      <c r="K6" s="58" t="s">
        <v>159</v>
      </c>
      <c r="L6" s="58" t="s">
        <v>158</v>
      </c>
      <c r="M6" s="58" t="s">
        <v>157</v>
      </c>
      <c r="N6" s="89"/>
    </row>
    <row r="7" s="55" customFormat="1" ht="21" customHeight="1" spans="1:14">
      <c r="A7" s="69" t="s">
        <v>160</v>
      </c>
      <c r="B7" s="70">
        <f>C7-2</f>
        <v>65.5</v>
      </c>
      <c r="C7" s="71">
        <v>67.5</v>
      </c>
      <c r="D7" s="70">
        <f>C7+2</f>
        <v>69.5</v>
      </c>
      <c r="E7" s="70">
        <f>D7+2</f>
        <v>71.5</v>
      </c>
      <c r="F7" s="70">
        <f>E7+1</f>
        <v>72.5</v>
      </c>
      <c r="G7" s="70">
        <f>F7+1</f>
        <v>73.5</v>
      </c>
      <c r="H7" s="58"/>
      <c r="I7" s="58" t="s">
        <v>161</v>
      </c>
      <c r="J7" s="58" t="s">
        <v>158</v>
      </c>
      <c r="K7" s="58" t="s">
        <v>161</v>
      </c>
      <c r="L7" s="58" t="s">
        <v>159</v>
      </c>
      <c r="M7" s="58" t="s">
        <v>162</v>
      </c>
      <c r="N7" s="88"/>
    </row>
    <row r="8" s="55" customFormat="1" ht="21" customHeight="1" spans="1:14">
      <c r="A8" s="69" t="s">
        <v>163</v>
      </c>
      <c r="B8" s="70">
        <f t="shared" ref="B8:B10" si="0">C8-4</f>
        <v>100</v>
      </c>
      <c r="C8" s="71">
        <v>104</v>
      </c>
      <c r="D8" s="70">
        <f t="shared" ref="D8:D10" si="1">C8+4</f>
        <v>108</v>
      </c>
      <c r="E8" s="70">
        <f>D8+4</f>
        <v>112</v>
      </c>
      <c r="F8" s="70">
        <f t="shared" ref="F8:F10" si="2">E8+6</f>
        <v>118</v>
      </c>
      <c r="G8" s="70">
        <f>F8+6</f>
        <v>124</v>
      </c>
      <c r="H8" s="58"/>
      <c r="I8" s="58" t="s">
        <v>164</v>
      </c>
      <c r="J8" s="58" t="s">
        <v>158</v>
      </c>
      <c r="K8" s="58" t="s">
        <v>158</v>
      </c>
      <c r="L8" s="58" t="s">
        <v>158</v>
      </c>
      <c r="M8" s="58" t="s">
        <v>158</v>
      </c>
      <c r="N8" s="88"/>
    </row>
    <row r="9" s="55" customFormat="1" ht="21" customHeight="1" spans="1:14">
      <c r="A9" s="69" t="s">
        <v>165</v>
      </c>
      <c r="B9" s="70">
        <f t="shared" si="0"/>
        <v>92</v>
      </c>
      <c r="C9" s="71">
        <v>96</v>
      </c>
      <c r="D9" s="70">
        <f t="shared" si="1"/>
        <v>100</v>
      </c>
      <c r="E9" s="70">
        <f>D9+5</f>
        <v>105</v>
      </c>
      <c r="F9" s="70">
        <f t="shared" si="2"/>
        <v>111</v>
      </c>
      <c r="G9" s="70">
        <f>F9+7</f>
        <v>118</v>
      </c>
      <c r="H9" s="58"/>
      <c r="I9" s="58" t="s">
        <v>158</v>
      </c>
      <c r="J9" s="58" t="s">
        <v>158</v>
      </c>
      <c r="K9" s="58" t="s">
        <v>158</v>
      </c>
      <c r="L9" s="58" t="s">
        <v>166</v>
      </c>
      <c r="M9" s="58" t="s">
        <v>158</v>
      </c>
      <c r="N9" s="88"/>
    </row>
    <row r="10" s="55" customFormat="1" ht="21" customHeight="1" spans="1:14">
      <c r="A10" s="69" t="s">
        <v>167</v>
      </c>
      <c r="B10" s="70">
        <f t="shared" si="0"/>
        <v>104</v>
      </c>
      <c r="C10" s="71">
        <v>108</v>
      </c>
      <c r="D10" s="70">
        <f t="shared" si="1"/>
        <v>112</v>
      </c>
      <c r="E10" s="70">
        <f>D10+5</f>
        <v>117</v>
      </c>
      <c r="F10" s="70">
        <f t="shared" si="2"/>
        <v>123</v>
      </c>
      <c r="G10" s="70">
        <f>F10+7</f>
        <v>130</v>
      </c>
      <c r="H10" s="58"/>
      <c r="I10" s="58" t="s">
        <v>158</v>
      </c>
      <c r="J10" s="58" t="s">
        <v>158</v>
      </c>
      <c r="K10" s="58" t="s">
        <v>158</v>
      </c>
      <c r="L10" s="58" t="s">
        <v>158</v>
      </c>
      <c r="M10" s="58" t="s">
        <v>158</v>
      </c>
      <c r="N10" s="88"/>
    </row>
    <row r="11" s="55" customFormat="1" ht="21" customHeight="1" spans="1:14">
      <c r="A11" s="69" t="s">
        <v>168</v>
      </c>
      <c r="B11" s="70">
        <f>C11-1</f>
        <v>39</v>
      </c>
      <c r="C11" s="71">
        <v>40</v>
      </c>
      <c r="D11" s="70">
        <f>C11+1</f>
        <v>41</v>
      </c>
      <c r="E11" s="70">
        <f>D11+1</f>
        <v>42</v>
      </c>
      <c r="F11" s="70">
        <f>E11+1.2</f>
        <v>43.2</v>
      </c>
      <c r="G11" s="70">
        <f>F11+1.2</f>
        <v>44.4</v>
      </c>
      <c r="H11" s="58"/>
      <c r="I11" s="58" t="s">
        <v>169</v>
      </c>
      <c r="J11" s="58" t="s">
        <v>170</v>
      </c>
      <c r="K11" s="58" t="s">
        <v>171</v>
      </c>
      <c r="L11" s="58" t="s">
        <v>172</v>
      </c>
      <c r="M11" s="58" t="s">
        <v>170</v>
      </c>
      <c r="N11" s="88"/>
    </row>
    <row r="12" s="55" customFormat="1" ht="21" customHeight="1" spans="1:14">
      <c r="A12" s="69" t="s">
        <v>173</v>
      </c>
      <c r="B12" s="70">
        <f>C12-1</f>
        <v>61</v>
      </c>
      <c r="C12" s="71">
        <v>62</v>
      </c>
      <c r="D12" s="70">
        <f>C12+1</f>
        <v>63</v>
      </c>
      <c r="E12" s="70">
        <f>D12+1</f>
        <v>64</v>
      </c>
      <c r="F12" s="70">
        <f>E12+0.5</f>
        <v>64.5</v>
      </c>
      <c r="G12" s="70">
        <f>F12+0.5</f>
        <v>65</v>
      </c>
      <c r="H12" s="58"/>
      <c r="I12" s="58" t="s">
        <v>174</v>
      </c>
      <c r="J12" s="58" t="s">
        <v>175</v>
      </c>
      <c r="K12" s="58" t="s">
        <v>158</v>
      </c>
      <c r="L12" s="58" t="s">
        <v>166</v>
      </c>
      <c r="M12" s="58" t="s">
        <v>158</v>
      </c>
      <c r="N12" s="88"/>
    </row>
    <row r="13" s="55" customFormat="1" ht="21" customHeight="1" spans="1:14">
      <c r="A13" s="69" t="s">
        <v>176</v>
      </c>
      <c r="B13" s="70">
        <f>C13-0.8</f>
        <v>19.7</v>
      </c>
      <c r="C13" s="71">
        <v>20.5</v>
      </c>
      <c r="D13" s="70">
        <f>C13+0.8</f>
        <v>21.3</v>
      </c>
      <c r="E13" s="70">
        <f>D13+0.8</f>
        <v>22.1</v>
      </c>
      <c r="F13" s="70">
        <f>E13+1.3</f>
        <v>23.4</v>
      </c>
      <c r="G13" s="70">
        <f>F13+1.3</f>
        <v>24.7</v>
      </c>
      <c r="H13" s="58"/>
      <c r="I13" s="58" t="s">
        <v>177</v>
      </c>
      <c r="J13" s="58" t="s">
        <v>178</v>
      </c>
      <c r="K13" s="58" t="s">
        <v>178</v>
      </c>
      <c r="L13" s="58" t="s">
        <v>178</v>
      </c>
      <c r="M13" s="58" t="s">
        <v>178</v>
      </c>
      <c r="N13" s="88"/>
    </row>
    <row r="14" s="55" customFormat="1" ht="21" customHeight="1" spans="1:14">
      <c r="A14" s="69" t="s">
        <v>179</v>
      </c>
      <c r="B14" s="70">
        <f>C14-0.7</f>
        <v>16.8</v>
      </c>
      <c r="C14" s="71">
        <v>17.5</v>
      </c>
      <c r="D14" s="70">
        <f>C14+0.7</f>
        <v>18.2</v>
      </c>
      <c r="E14" s="70">
        <f>D14+0.7</f>
        <v>18.9</v>
      </c>
      <c r="F14" s="70">
        <f>E14+1</f>
        <v>19.9</v>
      </c>
      <c r="G14" s="70">
        <f>F14+1</f>
        <v>20.9</v>
      </c>
      <c r="H14" s="58"/>
      <c r="I14" s="58" t="s">
        <v>159</v>
      </c>
      <c r="J14" s="58" t="s">
        <v>158</v>
      </c>
      <c r="K14" s="58" t="s">
        <v>177</v>
      </c>
      <c r="L14" s="58" t="s">
        <v>177</v>
      </c>
      <c r="M14" s="58" t="s">
        <v>178</v>
      </c>
      <c r="N14" s="88"/>
    </row>
    <row r="15" s="55" customFormat="1" ht="21" customHeight="1" spans="1:15">
      <c r="A15" s="69" t="s">
        <v>180</v>
      </c>
      <c r="B15" s="70">
        <f t="shared" ref="B15:B19" si="3">C15-0.5</f>
        <v>12.5</v>
      </c>
      <c r="C15" s="71">
        <v>13</v>
      </c>
      <c r="D15" s="70">
        <f t="shared" ref="D15:D19" si="4">C15+0.5</f>
        <v>13.5</v>
      </c>
      <c r="E15" s="70">
        <f t="shared" ref="E15:E19" si="5">D15+0.5</f>
        <v>14</v>
      </c>
      <c r="F15" s="70">
        <f>E15+0.7</f>
        <v>14.7</v>
      </c>
      <c r="G15" s="70">
        <f>F15+0.7</f>
        <v>15.4</v>
      </c>
      <c r="H15" s="58"/>
      <c r="I15" s="58" t="s">
        <v>158</v>
      </c>
      <c r="J15" s="88" t="s">
        <v>181</v>
      </c>
      <c r="K15" s="88" t="s">
        <v>182</v>
      </c>
      <c r="L15" s="88" t="s">
        <v>181</v>
      </c>
      <c r="M15" s="88" t="s">
        <v>158</v>
      </c>
      <c r="N15" s="88"/>
      <c r="O15" s="88"/>
    </row>
    <row r="16" s="55" customFormat="1" ht="21" customHeight="1" spans="1:14">
      <c r="A16" s="69" t="s">
        <v>183</v>
      </c>
      <c r="B16" s="70">
        <f>C16</f>
        <v>11</v>
      </c>
      <c r="C16" s="72">
        <v>11</v>
      </c>
      <c r="D16" s="70">
        <f t="shared" ref="D16:G16" si="6">C16</f>
        <v>11</v>
      </c>
      <c r="E16" s="70">
        <f t="shared" si="6"/>
        <v>11</v>
      </c>
      <c r="F16" s="70">
        <f t="shared" si="6"/>
        <v>11</v>
      </c>
      <c r="G16" s="70">
        <f t="shared" si="6"/>
        <v>11</v>
      </c>
      <c r="H16" s="58"/>
      <c r="I16" s="58" t="s">
        <v>158</v>
      </c>
      <c r="J16" s="58" t="s">
        <v>158</v>
      </c>
      <c r="K16" s="58" t="s">
        <v>158</v>
      </c>
      <c r="L16" s="58" t="s">
        <v>158</v>
      </c>
      <c r="M16" s="58" t="s">
        <v>158</v>
      </c>
      <c r="N16" s="88"/>
    </row>
    <row r="17" s="55" customFormat="1" ht="21" customHeight="1" spans="1:14">
      <c r="A17" s="69" t="s">
        <v>184</v>
      </c>
      <c r="B17" s="70">
        <f>C17-1</f>
        <v>49.5</v>
      </c>
      <c r="C17" s="72">
        <v>50.5</v>
      </c>
      <c r="D17" s="70">
        <f>C17+1</f>
        <v>51.5</v>
      </c>
      <c r="E17" s="70">
        <f>D17+1</f>
        <v>52.5</v>
      </c>
      <c r="F17" s="70">
        <f>E17+1.5</f>
        <v>54</v>
      </c>
      <c r="G17" s="70">
        <f>F17+1.5</f>
        <v>55.5</v>
      </c>
      <c r="H17" s="58"/>
      <c r="I17" s="88" t="s">
        <v>185</v>
      </c>
      <c r="J17" s="88" t="s">
        <v>186</v>
      </c>
      <c r="K17" s="88" t="s">
        <v>187</v>
      </c>
      <c r="L17" s="88" t="s">
        <v>185</v>
      </c>
      <c r="M17" s="89" t="s">
        <v>182</v>
      </c>
      <c r="N17" s="88"/>
    </row>
    <row r="18" s="55" customFormat="1" ht="21" customHeight="1" spans="1:14">
      <c r="A18" s="69" t="s">
        <v>188</v>
      </c>
      <c r="B18" s="70">
        <f t="shared" si="3"/>
        <v>35.5</v>
      </c>
      <c r="C18" s="72">
        <v>36</v>
      </c>
      <c r="D18" s="70">
        <f t="shared" si="4"/>
        <v>36.5</v>
      </c>
      <c r="E18" s="70">
        <f t="shared" si="5"/>
        <v>37</v>
      </c>
      <c r="F18" s="70">
        <f>E18+0.5</f>
        <v>37.5</v>
      </c>
      <c r="G18" s="70">
        <f t="shared" ref="G18:G20" si="7">F18</f>
        <v>37.5</v>
      </c>
      <c r="H18" s="58"/>
      <c r="I18" s="58" t="s">
        <v>189</v>
      </c>
      <c r="J18" s="58" t="s">
        <v>178</v>
      </c>
      <c r="K18" s="58" t="s">
        <v>178</v>
      </c>
      <c r="L18" s="58" t="s">
        <v>190</v>
      </c>
      <c r="M18" s="58" t="s">
        <v>178</v>
      </c>
      <c r="N18" s="88"/>
    </row>
    <row r="19" s="55" customFormat="1" ht="21" customHeight="1" spans="1:14">
      <c r="A19" s="69" t="s">
        <v>191</v>
      </c>
      <c r="B19" s="70">
        <f t="shared" si="3"/>
        <v>26.5</v>
      </c>
      <c r="C19" s="72">
        <v>27</v>
      </c>
      <c r="D19" s="70">
        <f t="shared" si="4"/>
        <v>27.5</v>
      </c>
      <c r="E19" s="70">
        <f t="shared" si="5"/>
        <v>28</v>
      </c>
      <c r="F19" s="70">
        <f>E19+0.75</f>
        <v>28.75</v>
      </c>
      <c r="G19" s="70">
        <f t="shared" si="7"/>
        <v>28.75</v>
      </c>
      <c r="H19" s="58"/>
      <c r="I19" s="58" t="s">
        <v>159</v>
      </c>
      <c r="J19" s="58" t="s">
        <v>158</v>
      </c>
      <c r="K19" s="58" t="s">
        <v>177</v>
      </c>
      <c r="L19" s="58" t="s">
        <v>177</v>
      </c>
      <c r="M19" s="58" t="s">
        <v>178</v>
      </c>
      <c r="N19" s="88"/>
    </row>
    <row r="20" s="55" customFormat="1" ht="21" customHeight="1" spans="1:14">
      <c r="A20" s="69" t="s">
        <v>192</v>
      </c>
      <c r="B20" s="70">
        <f>C20-1</f>
        <v>17</v>
      </c>
      <c r="C20" s="71">
        <v>18</v>
      </c>
      <c r="D20" s="70">
        <f>C20</f>
        <v>18</v>
      </c>
      <c r="E20" s="70">
        <f>D20+1.5</f>
        <v>19.5</v>
      </c>
      <c r="F20" s="70">
        <f>E20</f>
        <v>19.5</v>
      </c>
      <c r="G20" s="70">
        <f t="shared" si="7"/>
        <v>19.5</v>
      </c>
      <c r="H20" s="58"/>
      <c r="I20" s="58" t="s">
        <v>158</v>
      </c>
      <c r="J20" s="58" t="s">
        <v>158</v>
      </c>
      <c r="K20" s="58" t="s">
        <v>158</v>
      </c>
      <c r="L20" s="58" t="s">
        <v>158</v>
      </c>
      <c r="M20" s="58" t="s">
        <v>158</v>
      </c>
      <c r="N20" s="58"/>
    </row>
    <row r="21" ht="29" customHeight="1" spans="1:14">
      <c r="A21" s="73"/>
      <c r="B21" s="74"/>
      <c r="C21" s="75"/>
      <c r="D21" s="75"/>
      <c r="E21" s="76"/>
      <c r="F21" s="76"/>
      <c r="G21" s="77"/>
      <c r="H21" s="78"/>
      <c r="I21" s="74"/>
      <c r="J21" s="75"/>
      <c r="K21" s="75"/>
      <c r="L21" s="76"/>
      <c r="M21" s="76"/>
      <c r="N21" s="88"/>
    </row>
    <row r="22" ht="16.35" spans="1:14">
      <c r="A22" s="79" t="s">
        <v>124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ht="15.6" spans="1:14">
      <c r="A23" s="54" t="s">
        <v>193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ht="15.6" spans="1:14">
      <c r="A24" s="80"/>
      <c r="B24" s="80"/>
      <c r="C24" s="80"/>
      <c r="D24" s="80"/>
      <c r="E24" s="80"/>
      <c r="F24" s="80"/>
      <c r="G24" s="80"/>
      <c r="H24" s="80"/>
      <c r="I24" s="79" t="s">
        <v>194</v>
      </c>
      <c r="J24" s="90"/>
      <c r="K24" s="79" t="s">
        <v>195</v>
      </c>
      <c r="L24" s="79"/>
      <c r="M24" s="79" t="s">
        <v>196</v>
      </c>
      <c r="N24" s="5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5" workbookViewId="0">
      <selection activeCell="G48" sqref="G48"/>
    </sheetView>
  </sheetViews>
  <sheetFormatPr defaultColWidth="10" defaultRowHeight="16.5" customHeight="1"/>
  <cols>
    <col min="1" max="1" width="10.875" style="176" customWidth="1"/>
    <col min="2" max="16384" width="10" style="176"/>
  </cols>
  <sheetData>
    <row r="1" ht="22.5" customHeight="1" spans="1:11">
      <c r="A1" s="177" t="s">
        <v>197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254" t="s">
        <v>58</v>
      </c>
      <c r="J2" s="254"/>
      <c r="K2" s="255"/>
    </row>
    <row r="3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customHeight="1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44895</v>
      </c>
      <c r="G4" s="193"/>
      <c r="H4" s="188" t="s">
        <v>198</v>
      </c>
      <c r="I4" s="191"/>
      <c r="J4" s="189" t="s">
        <v>66</v>
      </c>
      <c r="K4" s="190" t="s">
        <v>67</v>
      </c>
    </row>
    <row r="5" customHeight="1" spans="1:11">
      <c r="A5" s="194" t="s">
        <v>68</v>
      </c>
      <c r="B5" s="189" t="s">
        <v>69</v>
      </c>
      <c r="C5" s="190"/>
      <c r="D5" s="188" t="s">
        <v>199</v>
      </c>
      <c r="E5" s="191"/>
      <c r="F5" s="195">
        <v>1876</v>
      </c>
      <c r="G5" s="196"/>
      <c r="H5" s="188" t="s">
        <v>200</v>
      </c>
      <c r="I5" s="191"/>
      <c r="J5" s="189" t="s">
        <v>66</v>
      </c>
      <c r="K5" s="190" t="s">
        <v>67</v>
      </c>
    </row>
    <row r="6" customHeight="1" spans="1:11">
      <c r="A6" s="188" t="s">
        <v>72</v>
      </c>
      <c r="B6" s="189">
        <v>2</v>
      </c>
      <c r="C6" s="190">
        <v>5</v>
      </c>
      <c r="D6" s="188" t="s">
        <v>201</v>
      </c>
      <c r="E6" s="191"/>
      <c r="F6" s="197">
        <v>470</v>
      </c>
      <c r="G6" s="198"/>
      <c r="H6" s="199" t="s">
        <v>202</v>
      </c>
      <c r="I6" s="231"/>
      <c r="J6" s="231"/>
      <c r="K6" s="256"/>
    </row>
    <row r="7" customHeight="1" spans="1:11">
      <c r="A7" s="188" t="s">
        <v>75</v>
      </c>
      <c r="B7" s="195">
        <v>1876</v>
      </c>
      <c r="C7" s="196"/>
      <c r="D7" s="188" t="s">
        <v>203</v>
      </c>
      <c r="E7" s="191"/>
      <c r="F7" s="197">
        <v>120</v>
      </c>
      <c r="G7" s="198"/>
      <c r="H7" s="200"/>
      <c r="I7" s="189"/>
      <c r="J7" s="189"/>
      <c r="K7" s="190"/>
    </row>
    <row r="8" ht="34" customHeight="1" spans="1:11">
      <c r="A8" s="201" t="s">
        <v>78</v>
      </c>
      <c r="B8" s="202" t="s">
        <v>79</v>
      </c>
      <c r="C8" s="203"/>
      <c r="D8" s="204" t="s">
        <v>80</v>
      </c>
      <c r="E8" s="205"/>
      <c r="F8" s="206">
        <v>44894</v>
      </c>
      <c r="G8" s="207"/>
      <c r="H8" s="204"/>
      <c r="I8" s="205"/>
      <c r="J8" s="205"/>
      <c r="K8" s="257"/>
    </row>
    <row r="9" customHeight="1" spans="1:11">
      <c r="A9" s="208" t="s">
        <v>204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84</v>
      </c>
      <c r="B10" s="210" t="s">
        <v>85</v>
      </c>
      <c r="C10" s="211" t="s">
        <v>86</v>
      </c>
      <c r="D10" s="212"/>
      <c r="E10" s="213" t="s">
        <v>89</v>
      </c>
      <c r="F10" s="210" t="s">
        <v>85</v>
      </c>
      <c r="G10" s="211" t="s">
        <v>86</v>
      </c>
      <c r="H10" s="210"/>
      <c r="I10" s="213" t="s">
        <v>87</v>
      </c>
      <c r="J10" s="210" t="s">
        <v>85</v>
      </c>
      <c r="K10" s="258" t="s">
        <v>86</v>
      </c>
    </row>
    <row r="11" customHeight="1" spans="1:11">
      <c r="A11" s="194" t="s">
        <v>90</v>
      </c>
      <c r="B11" s="214" t="s">
        <v>85</v>
      </c>
      <c r="C11" s="189" t="s">
        <v>86</v>
      </c>
      <c r="D11" s="215"/>
      <c r="E11" s="216" t="s">
        <v>92</v>
      </c>
      <c r="F11" s="214" t="s">
        <v>85</v>
      </c>
      <c r="G11" s="189" t="s">
        <v>86</v>
      </c>
      <c r="H11" s="214"/>
      <c r="I11" s="216" t="s">
        <v>97</v>
      </c>
      <c r="J11" s="214" t="s">
        <v>85</v>
      </c>
      <c r="K11" s="190" t="s">
        <v>86</v>
      </c>
    </row>
    <row r="12" customHeight="1" spans="1:11">
      <c r="A12" s="204" t="s">
        <v>124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57"/>
    </row>
    <row r="13" customHeight="1" spans="1:11">
      <c r="A13" s="217" t="s">
        <v>205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/>
      <c r="B14" s="219"/>
      <c r="C14" s="219"/>
      <c r="D14" s="219"/>
      <c r="E14" s="219"/>
      <c r="F14" s="219"/>
      <c r="G14" s="219"/>
      <c r="H14" s="219"/>
      <c r="I14" s="259"/>
      <c r="J14" s="259"/>
      <c r="K14" s="260"/>
    </row>
    <row r="15" customHeight="1" spans="1:11">
      <c r="A15" s="220"/>
      <c r="B15" s="221"/>
      <c r="C15" s="221"/>
      <c r="D15" s="222"/>
      <c r="E15" s="223"/>
      <c r="F15" s="221"/>
      <c r="G15" s="221"/>
      <c r="H15" s="222"/>
      <c r="I15" s="261"/>
      <c r="J15" s="262"/>
      <c r="K15" s="263"/>
    </row>
    <row r="16" customHeight="1" spans="1:11">
      <c r="A16" s="224"/>
      <c r="B16" s="225"/>
      <c r="C16" s="225"/>
      <c r="D16" s="225"/>
      <c r="E16" s="225"/>
      <c r="F16" s="225"/>
      <c r="G16" s="225"/>
      <c r="H16" s="225"/>
      <c r="I16" s="225"/>
      <c r="J16" s="225"/>
      <c r="K16" s="264"/>
    </row>
    <row r="17" customHeight="1" spans="1:11">
      <c r="A17" s="217" t="s">
        <v>206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/>
      <c r="B18" s="219"/>
      <c r="C18" s="219"/>
      <c r="D18" s="219"/>
      <c r="E18" s="219"/>
      <c r="F18" s="219"/>
      <c r="G18" s="219"/>
      <c r="H18" s="219"/>
      <c r="I18" s="259"/>
      <c r="J18" s="259"/>
      <c r="K18" s="260"/>
    </row>
    <row r="19" customHeight="1" spans="1:11">
      <c r="A19" s="220"/>
      <c r="B19" s="221"/>
      <c r="C19" s="221"/>
      <c r="D19" s="222"/>
      <c r="E19" s="223"/>
      <c r="F19" s="221"/>
      <c r="G19" s="221"/>
      <c r="H19" s="222"/>
      <c r="I19" s="261"/>
      <c r="J19" s="262"/>
      <c r="K19" s="263"/>
    </row>
    <row r="20" customHeight="1" spans="1:1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64"/>
    </row>
    <row r="21" customHeight="1" spans="1:11">
      <c r="A21" s="226" t="s">
        <v>121</v>
      </c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Height="1" spans="1:11">
      <c r="A22" s="95" t="s">
        <v>122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58"/>
    </row>
    <row r="23" customHeight="1" spans="1:11">
      <c r="A23" s="106" t="s">
        <v>123</v>
      </c>
      <c r="B23" s="108"/>
      <c r="C23" s="189" t="s">
        <v>66</v>
      </c>
      <c r="D23" s="189" t="s">
        <v>67</v>
      </c>
      <c r="E23" s="105"/>
      <c r="F23" s="105"/>
      <c r="G23" s="105"/>
      <c r="H23" s="105"/>
      <c r="I23" s="105"/>
      <c r="J23" s="105"/>
      <c r="K23" s="152"/>
    </row>
    <row r="24" customHeight="1" spans="1:11">
      <c r="A24" s="227" t="s">
        <v>207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65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66"/>
    </row>
    <row r="26" customHeight="1" spans="1:11">
      <c r="A26" s="208" t="s">
        <v>130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2" t="s">
        <v>131</v>
      </c>
      <c r="B27" s="211" t="s">
        <v>95</v>
      </c>
      <c r="C27" s="211" t="s">
        <v>96</v>
      </c>
      <c r="D27" s="211" t="s">
        <v>88</v>
      </c>
      <c r="E27" s="183" t="s">
        <v>132</v>
      </c>
      <c r="F27" s="211" t="s">
        <v>95</v>
      </c>
      <c r="G27" s="211" t="s">
        <v>96</v>
      </c>
      <c r="H27" s="211" t="s">
        <v>88</v>
      </c>
      <c r="I27" s="183" t="s">
        <v>133</v>
      </c>
      <c r="J27" s="211" t="s">
        <v>95</v>
      </c>
      <c r="K27" s="258" t="s">
        <v>96</v>
      </c>
    </row>
    <row r="28" customHeight="1" spans="1:11">
      <c r="A28" s="199" t="s">
        <v>87</v>
      </c>
      <c r="B28" s="189" t="s">
        <v>95</v>
      </c>
      <c r="C28" s="189" t="s">
        <v>96</v>
      </c>
      <c r="D28" s="189" t="s">
        <v>88</v>
      </c>
      <c r="E28" s="231" t="s">
        <v>94</v>
      </c>
      <c r="F28" s="189" t="s">
        <v>95</v>
      </c>
      <c r="G28" s="189" t="s">
        <v>96</v>
      </c>
      <c r="H28" s="189" t="s">
        <v>88</v>
      </c>
      <c r="I28" s="231" t="s">
        <v>105</v>
      </c>
      <c r="J28" s="189" t="s">
        <v>95</v>
      </c>
      <c r="K28" s="190" t="s">
        <v>96</v>
      </c>
    </row>
    <row r="29" customHeight="1" spans="1:11">
      <c r="A29" s="188" t="s">
        <v>98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67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8"/>
    </row>
    <row r="31" customHeight="1" spans="1:11">
      <c r="A31" s="235" t="s">
        <v>208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/>
      <c r="B32" s="237"/>
      <c r="C32" s="237"/>
      <c r="D32" s="237"/>
      <c r="E32" s="237"/>
      <c r="F32" s="237"/>
      <c r="G32" s="237"/>
      <c r="H32" s="237"/>
      <c r="I32" s="237"/>
      <c r="J32" s="237"/>
      <c r="K32" s="269"/>
    </row>
    <row r="33" ht="17.25" customHeight="1" spans="1:11">
      <c r="A33" s="238"/>
      <c r="B33" s="239"/>
      <c r="C33" s="239"/>
      <c r="D33" s="239"/>
      <c r="E33" s="239"/>
      <c r="F33" s="239"/>
      <c r="G33" s="239"/>
      <c r="H33" s="239"/>
      <c r="I33" s="239"/>
      <c r="J33" s="239"/>
      <c r="K33" s="270"/>
    </row>
    <row r="34" ht="17.25" customHeight="1" spans="1:11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70"/>
    </row>
    <row r="35" ht="17.25" customHeight="1" spans="1:11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70"/>
    </row>
    <row r="36" ht="17.25" customHeight="1" spans="1:11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70"/>
    </row>
    <row r="37" ht="17.25" customHeight="1" spans="1:11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70"/>
    </row>
    <row r="38" ht="17.25" customHeight="1" spans="1:11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70"/>
    </row>
    <row r="39" ht="17.25" customHeight="1" spans="1:11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70"/>
    </row>
    <row r="40" ht="17.25" customHeight="1" spans="1:1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70"/>
    </row>
    <row r="41" ht="17.25" customHeight="1" spans="1:1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70"/>
    </row>
    <row r="42" ht="17.25" customHeight="1" spans="1:11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70"/>
    </row>
    <row r="43" ht="17.25" customHeight="1" spans="1:11">
      <c r="A43" s="233" t="s">
        <v>129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8"/>
    </row>
    <row r="44" customHeight="1" spans="1:11">
      <c r="A44" s="235" t="s">
        <v>209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40" t="s">
        <v>124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71"/>
    </row>
    <row r="46" ht="18" customHeight="1" spans="1:11">
      <c r="A46" s="240"/>
      <c r="B46" s="241"/>
      <c r="C46" s="241"/>
      <c r="D46" s="241"/>
      <c r="E46" s="241"/>
      <c r="F46" s="241"/>
      <c r="G46" s="241"/>
      <c r="H46" s="241"/>
      <c r="I46" s="241"/>
      <c r="J46" s="241"/>
      <c r="K46" s="271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66"/>
    </row>
    <row r="48" ht="21" customHeight="1" spans="1:11">
      <c r="A48" s="242" t="s">
        <v>135</v>
      </c>
      <c r="B48" s="243" t="s">
        <v>136</v>
      </c>
      <c r="C48" s="243"/>
      <c r="D48" s="244" t="s">
        <v>137</v>
      </c>
      <c r="E48" s="245" t="s">
        <v>138</v>
      </c>
      <c r="F48" s="244" t="s">
        <v>139</v>
      </c>
      <c r="G48" s="246">
        <v>44885</v>
      </c>
      <c r="H48" s="247" t="s">
        <v>140</v>
      </c>
      <c r="I48" s="247"/>
      <c r="J48" s="243" t="s">
        <v>141</v>
      </c>
      <c r="K48" s="272"/>
    </row>
    <row r="49" customHeight="1" spans="1:11">
      <c r="A49" s="248" t="s">
        <v>142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73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74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75"/>
    </row>
    <row r="52" ht="21" customHeight="1" spans="1:11">
      <c r="A52" s="242" t="s">
        <v>135</v>
      </c>
      <c r="B52" s="243" t="s">
        <v>136</v>
      </c>
      <c r="C52" s="243"/>
      <c r="D52" s="244" t="s">
        <v>137</v>
      </c>
      <c r="E52" s="244"/>
      <c r="F52" s="244" t="s">
        <v>139</v>
      </c>
      <c r="G52" s="244"/>
      <c r="H52" s="247" t="s">
        <v>140</v>
      </c>
      <c r="I52" s="247"/>
      <c r="J52" s="276"/>
      <c r="K52" s="27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view="pageBreakPreview" zoomScale="80" zoomScaleNormal="90" topLeftCell="A3" workbookViewId="0">
      <selection activeCell="I4" sqref="I4:N20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7" width="9.33333333333333" style="54" customWidth="1"/>
    <col min="8" max="8" width="1.33333333333333" style="54" customWidth="1"/>
    <col min="9" max="9" width="22.25" style="54" customWidth="1"/>
    <col min="10" max="10" width="13.75" style="54" customWidth="1"/>
    <col min="11" max="11" width="13.625" style="54" customWidth="1"/>
    <col min="12" max="12" width="14.3666666666667" style="54" customWidth="1"/>
    <col min="13" max="13" width="14.625" style="54" customWidth="1"/>
    <col min="14" max="14" width="9.375" style="54" customWidth="1"/>
    <col min="15" max="16384" width="9" style="54"/>
  </cols>
  <sheetData>
    <row r="1" s="54" customFormat="1" ht="30" customHeight="1" spans="1:14">
      <c r="A1" s="56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145</v>
      </c>
      <c r="E2" s="62" t="s">
        <v>146</v>
      </c>
      <c r="F2" s="62"/>
      <c r="G2" s="62"/>
      <c r="H2" s="63"/>
      <c r="I2" s="81" t="s">
        <v>57</v>
      </c>
      <c r="J2" s="82" t="s">
        <v>58</v>
      </c>
      <c r="K2" s="83"/>
      <c r="L2" s="83"/>
      <c r="M2" s="83"/>
      <c r="N2" s="84"/>
    </row>
    <row r="3" s="55" customFormat="1" ht="23" customHeight="1" spans="1:14">
      <c r="A3" s="64" t="s">
        <v>147</v>
      </c>
      <c r="B3" s="65" t="s">
        <v>148</v>
      </c>
      <c r="C3" s="66"/>
      <c r="D3" s="66"/>
      <c r="E3" s="66"/>
      <c r="F3" s="66"/>
      <c r="G3" s="66"/>
      <c r="H3" s="58"/>
      <c r="I3" s="65" t="s">
        <v>149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58"/>
      <c r="I4" s="167" t="s">
        <v>210</v>
      </c>
      <c r="J4" s="167"/>
      <c r="K4" s="167"/>
      <c r="L4" s="167"/>
      <c r="M4" s="167"/>
      <c r="N4" s="168"/>
    </row>
    <row r="5" s="55" customFormat="1" ht="23" customHeight="1" spans="1:14">
      <c r="A5" s="64"/>
      <c r="B5" s="67" t="s">
        <v>150</v>
      </c>
      <c r="C5" s="68" t="s">
        <v>151</v>
      </c>
      <c r="D5" s="67" t="s">
        <v>152</v>
      </c>
      <c r="E5" s="67" t="s">
        <v>153</v>
      </c>
      <c r="F5" s="67" t="s">
        <v>154</v>
      </c>
      <c r="G5" s="67" t="s">
        <v>155</v>
      </c>
      <c r="H5" s="58"/>
      <c r="I5" s="169" t="s">
        <v>211</v>
      </c>
      <c r="J5" s="169" t="s">
        <v>212</v>
      </c>
      <c r="K5" s="169" t="s">
        <v>213</v>
      </c>
      <c r="L5" s="169" t="s">
        <v>214</v>
      </c>
      <c r="M5" s="169"/>
      <c r="N5" s="170"/>
    </row>
    <row r="6" s="55" customFormat="1" ht="21" customHeight="1" spans="1:14">
      <c r="A6" s="69" t="s">
        <v>156</v>
      </c>
      <c r="B6" s="70">
        <f>C6-2</f>
        <v>65</v>
      </c>
      <c r="C6" s="71">
        <v>67</v>
      </c>
      <c r="D6" s="70">
        <f>C6+2</f>
        <v>69</v>
      </c>
      <c r="E6" s="70">
        <f>D6+2</f>
        <v>71</v>
      </c>
      <c r="F6" s="70">
        <f>E6+1</f>
        <v>72</v>
      </c>
      <c r="G6" s="70">
        <f>F6+1</f>
        <v>73</v>
      </c>
      <c r="H6" s="58"/>
      <c r="I6" s="89" t="s">
        <v>215</v>
      </c>
      <c r="J6" s="89" t="s">
        <v>172</v>
      </c>
      <c r="K6" s="89" t="s">
        <v>216</v>
      </c>
      <c r="L6" s="89" t="s">
        <v>217</v>
      </c>
      <c r="M6" s="171"/>
      <c r="N6" s="172"/>
    </row>
    <row r="7" s="55" customFormat="1" ht="21" customHeight="1" spans="1:14">
      <c r="A7" s="69" t="s">
        <v>160</v>
      </c>
      <c r="B7" s="70">
        <f>C7-2</f>
        <v>65.5</v>
      </c>
      <c r="C7" s="71">
        <v>67.5</v>
      </c>
      <c r="D7" s="70">
        <f>C7+2</f>
        <v>69.5</v>
      </c>
      <c r="E7" s="70">
        <f>D7+2</f>
        <v>71.5</v>
      </c>
      <c r="F7" s="70">
        <f>E7+1</f>
        <v>72.5</v>
      </c>
      <c r="G7" s="70">
        <f>F7+1</f>
        <v>73.5</v>
      </c>
      <c r="H7" s="58"/>
      <c r="I7" s="89" t="s">
        <v>218</v>
      </c>
      <c r="J7" s="89" t="s">
        <v>218</v>
      </c>
      <c r="K7" s="89" t="s">
        <v>219</v>
      </c>
      <c r="L7" s="89" t="s">
        <v>217</v>
      </c>
      <c r="M7" s="89"/>
      <c r="N7" s="89"/>
    </row>
    <row r="8" s="55" customFormat="1" ht="21" customHeight="1" spans="1:14">
      <c r="A8" s="69" t="s">
        <v>163</v>
      </c>
      <c r="B8" s="70">
        <f t="shared" ref="B8:B10" si="0">C8-4</f>
        <v>100</v>
      </c>
      <c r="C8" s="71">
        <v>104</v>
      </c>
      <c r="D8" s="70">
        <f t="shared" ref="D8:D10" si="1">C8+4</f>
        <v>108</v>
      </c>
      <c r="E8" s="70">
        <f>D8+4</f>
        <v>112</v>
      </c>
      <c r="F8" s="70">
        <f t="shared" ref="F8:F10" si="2">E8+6</f>
        <v>118</v>
      </c>
      <c r="G8" s="70">
        <f>F8+6</f>
        <v>124</v>
      </c>
      <c r="H8" s="58"/>
      <c r="I8" s="88" t="s">
        <v>172</v>
      </c>
      <c r="J8" s="88" t="s">
        <v>220</v>
      </c>
      <c r="K8" s="88" t="s">
        <v>172</v>
      </c>
      <c r="L8" s="88" t="s">
        <v>221</v>
      </c>
      <c r="M8" s="88"/>
      <c r="N8" s="88"/>
    </row>
    <row r="9" s="55" customFormat="1" ht="21" customHeight="1" spans="1:14">
      <c r="A9" s="69" t="s">
        <v>165</v>
      </c>
      <c r="B9" s="70">
        <f t="shared" si="0"/>
        <v>92</v>
      </c>
      <c r="C9" s="71">
        <v>96</v>
      </c>
      <c r="D9" s="70">
        <f t="shared" si="1"/>
        <v>100</v>
      </c>
      <c r="E9" s="70">
        <f>D9+5</f>
        <v>105</v>
      </c>
      <c r="F9" s="70">
        <f t="shared" si="2"/>
        <v>111</v>
      </c>
      <c r="G9" s="70">
        <f>F9+7</f>
        <v>118</v>
      </c>
      <c r="H9" s="58"/>
      <c r="I9" s="88" t="s">
        <v>158</v>
      </c>
      <c r="J9" s="88" t="s">
        <v>158</v>
      </c>
      <c r="K9" s="89" t="s">
        <v>222</v>
      </c>
      <c r="L9" s="89" t="s">
        <v>223</v>
      </c>
      <c r="M9" s="89"/>
      <c r="N9" s="89"/>
    </row>
    <row r="10" s="55" customFormat="1" ht="21" customHeight="1" spans="1:14">
      <c r="A10" s="69" t="s">
        <v>167</v>
      </c>
      <c r="B10" s="70">
        <f t="shared" si="0"/>
        <v>104</v>
      </c>
      <c r="C10" s="71">
        <v>108</v>
      </c>
      <c r="D10" s="70">
        <f t="shared" si="1"/>
        <v>112</v>
      </c>
      <c r="E10" s="70">
        <f>D10+5</f>
        <v>117</v>
      </c>
      <c r="F10" s="70">
        <f t="shared" si="2"/>
        <v>123</v>
      </c>
      <c r="G10" s="70">
        <f>F10+7</f>
        <v>130</v>
      </c>
      <c r="H10" s="58"/>
      <c r="I10" s="88" t="s">
        <v>172</v>
      </c>
      <c r="J10" s="88" t="s">
        <v>220</v>
      </c>
      <c r="K10" s="89" t="s">
        <v>218</v>
      </c>
      <c r="L10" s="89" t="s">
        <v>218</v>
      </c>
      <c r="M10" s="88"/>
      <c r="N10" s="88"/>
    </row>
    <row r="11" s="55" customFormat="1" ht="21" customHeight="1" spans="1:14">
      <c r="A11" s="69" t="s">
        <v>168</v>
      </c>
      <c r="B11" s="70">
        <f>C11-1</f>
        <v>39</v>
      </c>
      <c r="C11" s="71">
        <v>40</v>
      </c>
      <c r="D11" s="70">
        <f>C11+1</f>
        <v>41</v>
      </c>
      <c r="E11" s="70">
        <f>D11+1</f>
        <v>42</v>
      </c>
      <c r="F11" s="70">
        <f>E11+1.2</f>
        <v>43.2</v>
      </c>
      <c r="G11" s="70">
        <f>F11+1.2</f>
        <v>44.4</v>
      </c>
      <c r="H11" s="58"/>
      <c r="I11" s="88" t="s">
        <v>158</v>
      </c>
      <c r="J11" s="88" t="s">
        <v>158</v>
      </c>
      <c r="K11" s="88" t="s">
        <v>158</v>
      </c>
      <c r="L11" s="88" t="s">
        <v>158</v>
      </c>
      <c r="M11" s="88"/>
      <c r="N11" s="88"/>
    </row>
    <row r="12" s="55" customFormat="1" ht="21" customHeight="1" spans="1:14">
      <c r="A12" s="69" t="s">
        <v>173</v>
      </c>
      <c r="B12" s="70">
        <f>C12-1</f>
        <v>61</v>
      </c>
      <c r="C12" s="71">
        <v>62</v>
      </c>
      <c r="D12" s="70">
        <f>C12+1</f>
        <v>63</v>
      </c>
      <c r="E12" s="70">
        <f>D12+1</f>
        <v>64</v>
      </c>
      <c r="F12" s="70">
        <f>E12+0.5</f>
        <v>64.5</v>
      </c>
      <c r="G12" s="70">
        <f>F12+0.5</f>
        <v>65</v>
      </c>
      <c r="H12" s="58"/>
      <c r="I12" s="88" t="s">
        <v>158</v>
      </c>
      <c r="J12" s="88" t="s">
        <v>166</v>
      </c>
      <c r="K12" s="88" t="s">
        <v>158</v>
      </c>
      <c r="L12" s="88" t="s">
        <v>158</v>
      </c>
      <c r="M12" s="88"/>
      <c r="N12" s="88"/>
    </row>
    <row r="13" s="55" customFormat="1" ht="21" customHeight="1" spans="1:14">
      <c r="A13" s="69" t="s">
        <v>176</v>
      </c>
      <c r="B13" s="70">
        <f>C13-0.8</f>
        <v>19.7</v>
      </c>
      <c r="C13" s="71">
        <v>20.5</v>
      </c>
      <c r="D13" s="70">
        <f>C13+0.8</f>
        <v>21.3</v>
      </c>
      <c r="E13" s="70">
        <f>D13+0.8</f>
        <v>22.1</v>
      </c>
      <c r="F13" s="70">
        <f>E13+1.3</f>
        <v>23.4</v>
      </c>
      <c r="G13" s="70">
        <f>F13+1.3</f>
        <v>24.7</v>
      </c>
      <c r="H13" s="58"/>
      <c r="I13" s="88" t="s">
        <v>182</v>
      </c>
      <c r="J13" s="88" t="s">
        <v>182</v>
      </c>
      <c r="K13" s="88" t="s">
        <v>219</v>
      </c>
      <c r="L13" s="88" t="s">
        <v>219</v>
      </c>
      <c r="M13" s="88"/>
      <c r="N13" s="88"/>
    </row>
    <row r="14" s="55" customFormat="1" ht="21" customHeight="1" spans="1:14">
      <c r="A14" s="69" t="s">
        <v>179</v>
      </c>
      <c r="B14" s="70">
        <f>C14-0.7</f>
        <v>16.8</v>
      </c>
      <c r="C14" s="71">
        <v>17.5</v>
      </c>
      <c r="D14" s="70">
        <f>C14+0.7</f>
        <v>18.2</v>
      </c>
      <c r="E14" s="70">
        <f>D14+0.7</f>
        <v>18.9</v>
      </c>
      <c r="F14" s="70">
        <f>E14+1</f>
        <v>19.9</v>
      </c>
      <c r="G14" s="70">
        <f>F14+1</f>
        <v>20.9</v>
      </c>
      <c r="H14" s="58"/>
      <c r="I14" s="88" t="s">
        <v>224</v>
      </c>
      <c r="J14" s="88" t="s">
        <v>224</v>
      </c>
      <c r="K14" s="88" t="s">
        <v>158</v>
      </c>
      <c r="L14" s="88" t="s">
        <v>158</v>
      </c>
      <c r="M14" s="88"/>
      <c r="N14" s="88"/>
    </row>
    <row r="15" s="55" customFormat="1" ht="21" customHeight="1" spans="1:14">
      <c r="A15" s="69" t="s">
        <v>180</v>
      </c>
      <c r="B15" s="70">
        <f t="shared" ref="B15:B19" si="3">C15-0.5</f>
        <v>12.5</v>
      </c>
      <c r="C15" s="71">
        <v>13</v>
      </c>
      <c r="D15" s="70">
        <f t="shared" ref="D15:D19" si="4">C15+0.5</f>
        <v>13.5</v>
      </c>
      <c r="E15" s="70">
        <f t="shared" ref="E15:E19" si="5">D15+0.5</f>
        <v>14</v>
      </c>
      <c r="F15" s="70">
        <f>E15+0.7</f>
        <v>14.7</v>
      </c>
      <c r="G15" s="70">
        <f>F15+0.7</f>
        <v>15.4</v>
      </c>
      <c r="H15" s="58"/>
      <c r="I15" s="88" t="s">
        <v>158</v>
      </c>
      <c r="J15" s="88" t="s">
        <v>158</v>
      </c>
      <c r="K15" s="88" t="s">
        <v>158</v>
      </c>
      <c r="L15" s="88" t="s">
        <v>158</v>
      </c>
      <c r="M15" s="88"/>
      <c r="N15" s="88"/>
    </row>
    <row r="16" s="55" customFormat="1" ht="21" customHeight="1" spans="1:14">
      <c r="A16" s="69" t="s">
        <v>183</v>
      </c>
      <c r="B16" s="70">
        <f>C16</f>
        <v>11</v>
      </c>
      <c r="C16" s="72">
        <v>11</v>
      </c>
      <c r="D16" s="70">
        <f t="shared" ref="D16:G16" si="6">C16</f>
        <v>11</v>
      </c>
      <c r="E16" s="70">
        <f t="shared" si="6"/>
        <v>11</v>
      </c>
      <c r="F16" s="70">
        <f t="shared" si="6"/>
        <v>11</v>
      </c>
      <c r="G16" s="70">
        <f t="shared" si="6"/>
        <v>11</v>
      </c>
      <c r="H16" s="58"/>
      <c r="I16" s="88" t="s">
        <v>224</v>
      </c>
      <c r="J16" s="88" t="s">
        <v>224</v>
      </c>
      <c r="K16" s="88" t="s">
        <v>224</v>
      </c>
      <c r="L16" s="88" t="s">
        <v>224</v>
      </c>
      <c r="M16" s="88"/>
      <c r="N16" s="88"/>
    </row>
    <row r="17" s="55" customFormat="1" ht="21" customHeight="1" spans="1:14">
      <c r="A17" s="69" t="s">
        <v>184</v>
      </c>
      <c r="B17" s="70">
        <f>C17-1</f>
        <v>49.5</v>
      </c>
      <c r="C17" s="72">
        <v>50.5</v>
      </c>
      <c r="D17" s="70">
        <f>C17+1</f>
        <v>51.5</v>
      </c>
      <c r="E17" s="70">
        <f>D17+1</f>
        <v>52.5</v>
      </c>
      <c r="F17" s="70">
        <f>E17+1.5</f>
        <v>54</v>
      </c>
      <c r="G17" s="70">
        <f>F17+1.5</f>
        <v>55.5</v>
      </c>
      <c r="H17" s="58"/>
      <c r="I17" s="88" t="s">
        <v>224</v>
      </c>
      <c r="J17" s="88" t="s">
        <v>224</v>
      </c>
      <c r="K17" s="88" t="s">
        <v>224</v>
      </c>
      <c r="L17" s="88" t="s">
        <v>224</v>
      </c>
      <c r="M17" s="88"/>
      <c r="N17" s="88"/>
    </row>
    <row r="18" s="55" customFormat="1" ht="21" customHeight="1" spans="1:14">
      <c r="A18" s="69" t="s">
        <v>188</v>
      </c>
      <c r="B18" s="70">
        <f t="shared" si="3"/>
        <v>35.5</v>
      </c>
      <c r="C18" s="72">
        <v>36</v>
      </c>
      <c r="D18" s="70">
        <f t="shared" si="4"/>
        <v>36.5</v>
      </c>
      <c r="E18" s="70">
        <f t="shared" si="5"/>
        <v>37</v>
      </c>
      <c r="F18" s="70">
        <f>E18+0.5</f>
        <v>37.5</v>
      </c>
      <c r="G18" s="70">
        <f t="shared" ref="G18:G20" si="7">F18</f>
        <v>37.5</v>
      </c>
      <c r="H18" s="58"/>
      <c r="I18" s="88" t="s">
        <v>182</v>
      </c>
      <c r="J18" s="88" t="s">
        <v>158</v>
      </c>
      <c r="K18" s="88" t="s">
        <v>158</v>
      </c>
      <c r="L18" s="88" t="s">
        <v>158</v>
      </c>
      <c r="M18" s="88"/>
      <c r="N18" s="88"/>
    </row>
    <row r="19" s="55" customFormat="1" ht="21" customHeight="1" spans="1:14">
      <c r="A19" s="69" t="s">
        <v>191</v>
      </c>
      <c r="B19" s="70">
        <f t="shared" si="3"/>
        <v>26.5</v>
      </c>
      <c r="C19" s="72">
        <v>27</v>
      </c>
      <c r="D19" s="70">
        <f t="shared" si="4"/>
        <v>27.5</v>
      </c>
      <c r="E19" s="70">
        <f t="shared" si="5"/>
        <v>28</v>
      </c>
      <c r="F19" s="70">
        <f>E19+0.75</f>
        <v>28.75</v>
      </c>
      <c r="G19" s="70">
        <f t="shared" si="7"/>
        <v>28.75</v>
      </c>
      <c r="H19" s="58"/>
      <c r="I19" s="88" t="s">
        <v>225</v>
      </c>
      <c r="J19" s="88" t="s">
        <v>224</v>
      </c>
      <c r="K19" s="88" t="s">
        <v>172</v>
      </c>
      <c r="L19" s="88" t="s">
        <v>172</v>
      </c>
      <c r="M19" s="173"/>
      <c r="N19" s="173"/>
    </row>
    <row r="20" s="55" customFormat="1" ht="21" customHeight="1" spans="1:14">
      <c r="A20" s="69" t="s">
        <v>192</v>
      </c>
      <c r="B20" s="70">
        <f>C20-1</f>
        <v>17</v>
      </c>
      <c r="C20" s="71">
        <v>18</v>
      </c>
      <c r="D20" s="70">
        <f>C20</f>
        <v>18</v>
      </c>
      <c r="E20" s="70">
        <f>D20+1.5</f>
        <v>19.5</v>
      </c>
      <c r="F20" s="70">
        <f>E20</f>
        <v>19.5</v>
      </c>
      <c r="G20" s="70">
        <f t="shared" si="7"/>
        <v>19.5</v>
      </c>
      <c r="H20" s="58"/>
      <c r="I20" s="88" t="s">
        <v>158</v>
      </c>
      <c r="J20" s="88" t="s">
        <v>158</v>
      </c>
      <c r="K20" s="88" t="s">
        <v>158</v>
      </c>
      <c r="L20" s="88" t="s">
        <v>158</v>
      </c>
      <c r="M20" s="173"/>
      <c r="N20" s="173"/>
    </row>
    <row r="21" s="55" customFormat="1" ht="29" customHeight="1" spans="1:14">
      <c r="A21" s="73"/>
      <c r="B21" s="74"/>
      <c r="C21" s="75"/>
      <c r="D21" s="75"/>
      <c r="E21" s="76"/>
      <c r="F21" s="76"/>
      <c r="G21" s="77"/>
      <c r="H21" s="78"/>
      <c r="I21" s="73"/>
      <c r="J21" s="74"/>
      <c r="K21" s="75"/>
      <c r="L21" s="75"/>
      <c r="M21" s="76"/>
      <c r="N21" s="76"/>
    </row>
    <row r="22" s="54" customFormat="1" ht="16.35" spans="1:14">
      <c r="A22" s="79" t="s">
        <v>124</v>
      </c>
      <c r="D22" s="80"/>
      <c r="E22" s="80"/>
      <c r="F22" s="80"/>
      <c r="G22" s="80"/>
      <c r="H22" s="80"/>
      <c r="I22" s="174"/>
      <c r="J22" s="174"/>
      <c r="K22" s="174"/>
      <c r="L22" s="174"/>
      <c r="M22" s="175"/>
      <c r="N22" s="175"/>
    </row>
    <row r="23" s="54" customFormat="1" ht="15.6" spans="1:14">
      <c r="A23" s="54" t="s">
        <v>193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="54" customFormat="1" ht="15.6" spans="1:14">
      <c r="A24" s="80"/>
      <c r="B24" s="80"/>
      <c r="C24" s="80"/>
      <c r="D24" s="80"/>
      <c r="E24" s="80"/>
      <c r="F24" s="80"/>
      <c r="G24" s="80"/>
      <c r="H24" s="80"/>
      <c r="I24" s="79" t="s">
        <v>226</v>
      </c>
      <c r="J24" s="90"/>
      <c r="K24" s="79" t="s">
        <v>227</v>
      </c>
      <c r="L24" s="79"/>
      <c r="M24" s="79" t="s">
        <v>196</v>
      </c>
      <c r="N24" s="54" t="s">
        <v>141</v>
      </c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666666666667" defaultRowHeight="15.6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6833333333333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55" spans="1:11">
      <c r="A1" s="94" t="s">
        <v>228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5" t="s">
        <v>53</v>
      </c>
      <c r="B2" s="96" t="s">
        <v>54</v>
      </c>
      <c r="C2" s="96"/>
      <c r="D2" s="97" t="s">
        <v>62</v>
      </c>
      <c r="E2" s="98" t="s">
        <v>63</v>
      </c>
      <c r="F2" s="99" t="s">
        <v>229</v>
      </c>
      <c r="G2" s="100" t="s">
        <v>69</v>
      </c>
      <c r="H2" s="100"/>
      <c r="I2" s="131" t="s">
        <v>57</v>
      </c>
      <c r="J2" s="100" t="s">
        <v>58</v>
      </c>
      <c r="K2" s="151"/>
    </row>
    <row r="3" spans="1:11">
      <c r="A3" s="101" t="s">
        <v>75</v>
      </c>
      <c r="B3" s="102">
        <v>4544</v>
      </c>
      <c r="C3" s="102"/>
      <c r="D3" s="103" t="s">
        <v>230</v>
      </c>
      <c r="E3" s="104">
        <v>44895</v>
      </c>
      <c r="F3" s="104"/>
      <c r="G3" s="104"/>
      <c r="H3" s="105" t="s">
        <v>231</v>
      </c>
      <c r="I3" s="105"/>
      <c r="J3" s="105"/>
      <c r="K3" s="152"/>
    </row>
    <row r="4" spans="1:11">
      <c r="A4" s="106" t="s">
        <v>72</v>
      </c>
      <c r="B4" s="107">
        <v>2</v>
      </c>
      <c r="C4" s="107">
        <v>5</v>
      </c>
      <c r="D4" s="108" t="s">
        <v>232</v>
      </c>
      <c r="E4" s="109" t="s">
        <v>233</v>
      </c>
      <c r="F4" s="109"/>
      <c r="G4" s="109"/>
      <c r="H4" s="108" t="s">
        <v>234</v>
      </c>
      <c r="I4" s="108"/>
      <c r="J4" s="123" t="s">
        <v>66</v>
      </c>
      <c r="K4" s="153" t="s">
        <v>67</v>
      </c>
    </row>
    <row r="5" spans="1:11">
      <c r="A5" s="106" t="s">
        <v>235</v>
      </c>
      <c r="B5" s="102">
        <v>1</v>
      </c>
      <c r="C5" s="102"/>
      <c r="D5" s="103" t="s">
        <v>233</v>
      </c>
      <c r="E5" s="103" t="s">
        <v>236</v>
      </c>
      <c r="F5" s="103" t="s">
        <v>237</v>
      </c>
      <c r="G5" s="103" t="s">
        <v>238</v>
      </c>
      <c r="H5" s="108" t="s">
        <v>239</v>
      </c>
      <c r="I5" s="108"/>
      <c r="J5" s="123" t="s">
        <v>66</v>
      </c>
      <c r="K5" s="153" t="s">
        <v>67</v>
      </c>
    </row>
    <row r="6" ht="16.35" spans="1:11">
      <c r="A6" s="110" t="s">
        <v>240</v>
      </c>
      <c r="B6" s="111">
        <v>50</v>
      </c>
      <c r="C6" s="111"/>
      <c r="D6" s="112" t="s">
        <v>241</v>
      </c>
      <c r="E6" s="113">
        <v>54</v>
      </c>
      <c r="F6" s="114"/>
      <c r="G6" s="115">
        <v>258</v>
      </c>
      <c r="H6" s="116" t="s">
        <v>242</v>
      </c>
      <c r="I6" s="116"/>
      <c r="J6" s="114" t="s">
        <v>66</v>
      </c>
      <c r="K6" s="154" t="s">
        <v>67</v>
      </c>
    </row>
    <row r="7" ht="16.35" spans="1:11">
      <c r="A7" s="117"/>
      <c r="B7" s="118"/>
      <c r="C7" s="118"/>
      <c r="D7" s="117"/>
      <c r="E7" s="118"/>
      <c r="F7" s="119"/>
      <c r="G7" s="117"/>
      <c r="H7" s="119"/>
      <c r="I7" s="118"/>
      <c r="J7" s="118"/>
      <c r="K7" s="118"/>
    </row>
    <row r="8" spans="1:11">
      <c r="A8" s="120" t="s">
        <v>243</v>
      </c>
      <c r="B8" s="99" t="s">
        <v>244</v>
      </c>
      <c r="C8" s="99" t="s">
        <v>245</v>
      </c>
      <c r="D8" s="99" t="s">
        <v>246</v>
      </c>
      <c r="E8" s="99" t="s">
        <v>247</v>
      </c>
      <c r="F8" s="99" t="s">
        <v>248</v>
      </c>
      <c r="G8" s="121" t="s">
        <v>78</v>
      </c>
      <c r="H8" s="122"/>
      <c r="I8" s="122"/>
      <c r="J8" s="122"/>
      <c r="K8" s="155"/>
    </row>
    <row r="9" spans="1:11">
      <c r="A9" s="106" t="s">
        <v>249</v>
      </c>
      <c r="B9" s="108"/>
      <c r="C9" s="123" t="s">
        <v>66</v>
      </c>
      <c r="D9" s="123" t="s">
        <v>67</v>
      </c>
      <c r="E9" s="103" t="s">
        <v>250</v>
      </c>
      <c r="F9" s="124" t="s">
        <v>251</v>
      </c>
      <c r="G9" s="125"/>
      <c r="H9" s="126"/>
      <c r="I9" s="126"/>
      <c r="J9" s="126"/>
      <c r="K9" s="156"/>
    </row>
    <row r="10" spans="1:11">
      <c r="A10" s="106" t="s">
        <v>252</v>
      </c>
      <c r="B10" s="108"/>
      <c r="C10" s="123" t="s">
        <v>66</v>
      </c>
      <c r="D10" s="123" t="s">
        <v>67</v>
      </c>
      <c r="E10" s="103" t="s">
        <v>253</v>
      </c>
      <c r="F10" s="124" t="s">
        <v>254</v>
      </c>
      <c r="G10" s="125" t="s">
        <v>255</v>
      </c>
      <c r="H10" s="126"/>
      <c r="I10" s="126"/>
      <c r="J10" s="126"/>
      <c r="K10" s="156"/>
    </row>
    <row r="11" spans="1:11">
      <c r="A11" s="127" t="s">
        <v>204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57"/>
    </row>
    <row r="12" spans="1:11">
      <c r="A12" s="101" t="s">
        <v>89</v>
      </c>
      <c r="B12" s="123" t="s">
        <v>85</v>
      </c>
      <c r="C12" s="123" t="s">
        <v>86</v>
      </c>
      <c r="D12" s="124"/>
      <c r="E12" s="103" t="s">
        <v>87</v>
      </c>
      <c r="F12" s="123" t="s">
        <v>85</v>
      </c>
      <c r="G12" s="123" t="s">
        <v>86</v>
      </c>
      <c r="H12" s="123"/>
      <c r="I12" s="103" t="s">
        <v>256</v>
      </c>
      <c r="J12" s="123" t="s">
        <v>85</v>
      </c>
      <c r="K12" s="153" t="s">
        <v>86</v>
      </c>
    </row>
    <row r="13" spans="1:11">
      <c r="A13" s="101" t="s">
        <v>92</v>
      </c>
      <c r="B13" s="123" t="s">
        <v>85</v>
      </c>
      <c r="C13" s="123" t="s">
        <v>86</v>
      </c>
      <c r="D13" s="124"/>
      <c r="E13" s="103" t="s">
        <v>97</v>
      </c>
      <c r="F13" s="123" t="s">
        <v>85</v>
      </c>
      <c r="G13" s="123" t="s">
        <v>86</v>
      </c>
      <c r="H13" s="123"/>
      <c r="I13" s="103" t="s">
        <v>257</v>
      </c>
      <c r="J13" s="123" t="s">
        <v>85</v>
      </c>
      <c r="K13" s="153" t="s">
        <v>86</v>
      </c>
    </row>
    <row r="14" ht="16.35" spans="1:11">
      <c r="A14" s="110" t="s">
        <v>258</v>
      </c>
      <c r="B14" s="114" t="s">
        <v>85</v>
      </c>
      <c r="C14" s="114" t="s">
        <v>86</v>
      </c>
      <c r="D14" s="129"/>
      <c r="E14" s="112" t="s">
        <v>259</v>
      </c>
      <c r="F14" s="114" t="s">
        <v>85</v>
      </c>
      <c r="G14" s="114" t="s">
        <v>86</v>
      </c>
      <c r="H14" s="114"/>
      <c r="I14" s="112" t="s">
        <v>260</v>
      </c>
      <c r="J14" s="114" t="s">
        <v>85</v>
      </c>
      <c r="K14" s="154" t="s">
        <v>86</v>
      </c>
    </row>
    <row r="15" ht="16.35" spans="1:11">
      <c r="A15" s="117"/>
      <c r="B15" s="130"/>
      <c r="C15" s="130"/>
      <c r="D15" s="118"/>
      <c r="E15" s="117"/>
      <c r="F15" s="130"/>
      <c r="G15" s="130"/>
      <c r="H15" s="130"/>
      <c r="I15" s="117"/>
      <c r="J15" s="130"/>
      <c r="K15" s="130"/>
    </row>
    <row r="16" s="91" customFormat="1" spans="1:11">
      <c r="A16" s="95" t="s">
        <v>261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58"/>
    </row>
    <row r="17" spans="1:11">
      <c r="A17" s="106" t="s">
        <v>262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59"/>
    </row>
    <row r="18" spans="1:11">
      <c r="A18" s="106" t="s">
        <v>263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59"/>
    </row>
    <row r="19" spans="1:11">
      <c r="A19" s="132" t="s">
        <v>264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53"/>
    </row>
    <row r="20" spans="1:11">
      <c r="A20" s="133" t="s">
        <v>265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60"/>
    </row>
    <row r="21" spans="1:11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60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60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61"/>
    </row>
    <row r="24" spans="1:11">
      <c r="A24" s="106" t="s">
        <v>123</v>
      </c>
      <c r="B24" s="108"/>
      <c r="C24" s="123" t="s">
        <v>66</v>
      </c>
      <c r="D24" s="123" t="s">
        <v>67</v>
      </c>
      <c r="E24" s="105"/>
      <c r="F24" s="105"/>
      <c r="G24" s="105"/>
      <c r="H24" s="105"/>
      <c r="I24" s="105"/>
      <c r="J24" s="105"/>
      <c r="K24" s="152"/>
    </row>
    <row r="25" ht="16.35" spans="1:11">
      <c r="A25" s="137" t="s">
        <v>266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62"/>
    </row>
    <row r="26" ht="16.3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267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55"/>
    </row>
    <row r="28" spans="1:11">
      <c r="A28" s="141" t="s">
        <v>268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3"/>
    </row>
    <row r="29" spans="1:11">
      <c r="A29" s="141"/>
      <c r="B29" s="142"/>
      <c r="C29" s="142"/>
      <c r="D29" s="142"/>
      <c r="E29" s="142"/>
      <c r="F29" s="142"/>
      <c r="G29" s="142"/>
      <c r="H29" s="142"/>
      <c r="I29" s="142"/>
      <c r="J29" s="142"/>
      <c r="K29" s="163"/>
    </row>
    <row r="30" spans="1:11">
      <c r="A30" s="141"/>
      <c r="B30" s="142"/>
      <c r="C30" s="142"/>
      <c r="D30" s="142"/>
      <c r="E30" s="142"/>
      <c r="F30" s="142"/>
      <c r="G30" s="142"/>
      <c r="H30" s="142"/>
      <c r="I30" s="142"/>
      <c r="J30" s="142"/>
      <c r="K30" s="163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63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63"/>
    </row>
    <row r="33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63"/>
    </row>
    <row r="34" ht="23" customHeight="1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0"/>
    </row>
    <row r="35" ht="23" customHeight="1" spans="1:11">
      <c r="A35" s="143"/>
      <c r="B35" s="134"/>
      <c r="C35" s="134"/>
      <c r="D35" s="134"/>
      <c r="E35" s="134"/>
      <c r="F35" s="134"/>
      <c r="G35" s="134"/>
      <c r="H35" s="134"/>
      <c r="I35" s="134"/>
      <c r="J35" s="134"/>
      <c r="K35" s="160"/>
    </row>
    <row r="36" ht="23" customHeight="1" spans="1:1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64"/>
    </row>
    <row r="37" ht="18.75" customHeight="1" spans="1:11">
      <c r="A37" s="146" t="s">
        <v>269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65"/>
    </row>
    <row r="38" s="92" customFormat="1" ht="18.75" customHeight="1" spans="1:11">
      <c r="A38" s="106" t="s">
        <v>270</v>
      </c>
      <c r="B38" s="108"/>
      <c r="C38" s="108"/>
      <c r="D38" s="105" t="s">
        <v>271</v>
      </c>
      <c r="E38" s="105"/>
      <c r="F38" s="148" t="s">
        <v>272</v>
      </c>
      <c r="G38" s="149"/>
      <c r="H38" s="108" t="s">
        <v>273</v>
      </c>
      <c r="I38" s="108"/>
      <c r="J38" s="108" t="s">
        <v>274</v>
      </c>
      <c r="K38" s="159"/>
    </row>
    <row r="39" ht="18.75" customHeight="1" spans="1:13">
      <c r="A39" s="106" t="s">
        <v>124</v>
      </c>
      <c r="B39" s="108" t="s">
        <v>275</v>
      </c>
      <c r="C39" s="108"/>
      <c r="D39" s="108"/>
      <c r="E39" s="108"/>
      <c r="F39" s="108"/>
      <c r="G39" s="108"/>
      <c r="H39" s="108"/>
      <c r="I39" s="108"/>
      <c r="J39" s="108"/>
      <c r="K39" s="159"/>
      <c r="M39" s="92"/>
    </row>
    <row r="40" ht="31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59"/>
    </row>
    <row r="4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59"/>
    </row>
    <row r="42" ht="32" customHeight="1" spans="1:11">
      <c r="A42" s="110" t="s">
        <v>135</v>
      </c>
      <c r="B42" s="113" t="s">
        <v>276</v>
      </c>
      <c r="C42" s="113"/>
      <c r="D42" s="112" t="s">
        <v>277</v>
      </c>
      <c r="E42" s="129" t="s">
        <v>278</v>
      </c>
      <c r="F42" s="112" t="s">
        <v>139</v>
      </c>
      <c r="G42" s="150">
        <v>44894</v>
      </c>
      <c r="H42" s="115" t="s">
        <v>140</v>
      </c>
      <c r="I42" s="115"/>
      <c r="J42" s="113" t="s">
        <v>141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93345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zoomScale="80" zoomScaleNormal="80" topLeftCell="A5" workbookViewId="0">
      <selection activeCell="L20" sqref="L20"/>
    </sheetView>
  </sheetViews>
  <sheetFormatPr defaultColWidth="9" defaultRowHeight="26" customHeight="1"/>
  <cols>
    <col min="1" max="1" width="17.1666666666667" style="54" customWidth="1"/>
    <col min="2" max="2" width="7.8" style="54" customWidth="1"/>
    <col min="3" max="3" width="9.33333333333333" style="54" customWidth="1"/>
    <col min="4" max="4" width="11.4083333333333" style="54" customWidth="1"/>
    <col min="5" max="7" width="9.33333333333333" style="54" customWidth="1"/>
    <col min="8" max="8" width="1.33333333333333" style="54" customWidth="1"/>
    <col min="9" max="9" width="19.6833333333333" style="54" customWidth="1"/>
    <col min="10" max="10" width="12.65" style="54" customWidth="1"/>
    <col min="11" max="11" width="13.625" style="54" customWidth="1"/>
    <col min="12" max="12" width="13.5833333333333" style="54" customWidth="1"/>
    <col min="13" max="13" width="14.625" style="54" customWidth="1"/>
    <col min="14" max="14" width="9.375" style="54" customWidth="1"/>
    <col min="15" max="16384" width="9" style="54"/>
  </cols>
  <sheetData>
    <row r="1" s="54" customFormat="1" ht="30" customHeight="1" spans="1:14">
      <c r="A1" s="56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5" customHeight="1" spans="1:14">
      <c r="A2" s="58" t="s">
        <v>62</v>
      </c>
      <c r="B2" s="59" t="s">
        <v>63</v>
      </c>
      <c r="C2" s="60"/>
      <c r="D2" s="61" t="s">
        <v>145</v>
      </c>
      <c r="E2" s="62" t="s">
        <v>146</v>
      </c>
      <c r="F2" s="62"/>
      <c r="G2" s="62"/>
      <c r="H2" s="63"/>
      <c r="I2" s="81" t="s">
        <v>57</v>
      </c>
      <c r="J2" s="82" t="s">
        <v>58</v>
      </c>
      <c r="K2" s="83"/>
      <c r="L2" s="83"/>
      <c r="M2" s="83"/>
      <c r="N2" s="84"/>
    </row>
    <row r="3" s="55" customFormat="1" ht="23" customHeight="1" spans="1:14">
      <c r="A3" s="64" t="s">
        <v>147</v>
      </c>
      <c r="B3" s="65" t="s">
        <v>148</v>
      </c>
      <c r="C3" s="66"/>
      <c r="D3" s="66"/>
      <c r="E3" s="66"/>
      <c r="F3" s="66"/>
      <c r="G3" s="66"/>
      <c r="H3" s="58"/>
      <c r="I3" s="65" t="s">
        <v>149</v>
      </c>
      <c r="J3" s="66"/>
      <c r="K3" s="66"/>
      <c r="L3" s="66"/>
      <c r="M3" s="66"/>
      <c r="N3" s="66"/>
    </row>
    <row r="4" s="55" customFormat="1" ht="23" customHeight="1" spans="1:14">
      <c r="A4" s="66"/>
      <c r="B4" s="67" t="s">
        <v>110</v>
      </c>
      <c r="C4" s="68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58"/>
      <c r="I4" s="85" t="s">
        <v>110</v>
      </c>
      <c r="J4" s="86" t="s">
        <v>111</v>
      </c>
      <c r="K4" s="86" t="s">
        <v>112</v>
      </c>
      <c r="L4" s="86" t="s">
        <v>113</v>
      </c>
      <c r="M4" s="86" t="s">
        <v>114</v>
      </c>
      <c r="N4" s="86" t="s">
        <v>115</v>
      </c>
    </row>
    <row r="5" s="55" customFormat="1" ht="23" customHeight="1" spans="1:14">
      <c r="A5" s="64"/>
      <c r="B5" s="67" t="s">
        <v>150</v>
      </c>
      <c r="C5" s="68" t="s">
        <v>151</v>
      </c>
      <c r="D5" s="67" t="s">
        <v>152</v>
      </c>
      <c r="E5" s="67" t="s">
        <v>153</v>
      </c>
      <c r="F5" s="67" t="s">
        <v>154</v>
      </c>
      <c r="G5" s="67" t="s">
        <v>155</v>
      </c>
      <c r="H5" s="58"/>
      <c r="I5" s="67" t="s">
        <v>150</v>
      </c>
      <c r="J5" s="68" t="s">
        <v>151</v>
      </c>
      <c r="K5" s="67" t="s">
        <v>152</v>
      </c>
      <c r="L5" s="67" t="s">
        <v>153</v>
      </c>
      <c r="M5" s="67" t="s">
        <v>154</v>
      </c>
      <c r="N5" s="67" t="s">
        <v>155</v>
      </c>
    </row>
    <row r="6" s="55" customFormat="1" ht="21" customHeight="1" spans="1:14">
      <c r="A6" s="69" t="s">
        <v>156</v>
      </c>
      <c r="B6" s="70">
        <f>C6-2</f>
        <v>65</v>
      </c>
      <c r="C6" s="71">
        <v>67</v>
      </c>
      <c r="D6" s="70">
        <f>C6+2</f>
        <v>69</v>
      </c>
      <c r="E6" s="70">
        <f>D6+2</f>
        <v>71</v>
      </c>
      <c r="F6" s="70">
        <f>E6+1</f>
        <v>72</v>
      </c>
      <c r="G6" s="70">
        <f>F6+1</f>
        <v>73</v>
      </c>
      <c r="H6" s="58"/>
      <c r="I6" s="87" t="s">
        <v>279</v>
      </c>
      <c r="J6" s="87" t="s">
        <v>158</v>
      </c>
      <c r="K6" s="87" t="s">
        <v>159</v>
      </c>
      <c r="L6" s="87" t="s">
        <v>158</v>
      </c>
      <c r="M6" s="87" t="s">
        <v>157</v>
      </c>
      <c r="N6" s="87"/>
    </row>
    <row r="7" s="55" customFormat="1" ht="21" customHeight="1" spans="1:14">
      <c r="A7" s="69" t="s">
        <v>160</v>
      </c>
      <c r="B7" s="70">
        <f>C7-2</f>
        <v>65.5</v>
      </c>
      <c r="C7" s="71">
        <v>67.5</v>
      </c>
      <c r="D7" s="70">
        <f>C7+2</f>
        <v>69.5</v>
      </c>
      <c r="E7" s="70">
        <f>D7+2</f>
        <v>71.5</v>
      </c>
      <c r="F7" s="70">
        <f>E7+1</f>
        <v>72.5</v>
      </c>
      <c r="G7" s="70">
        <f>F7+1</f>
        <v>73.5</v>
      </c>
      <c r="H7" s="58"/>
      <c r="I7" s="87" t="s">
        <v>280</v>
      </c>
      <c r="J7" s="87" t="s">
        <v>158</v>
      </c>
      <c r="K7" s="87" t="s">
        <v>161</v>
      </c>
      <c r="L7" s="87" t="s">
        <v>159</v>
      </c>
      <c r="M7" s="87" t="s">
        <v>162</v>
      </c>
      <c r="N7" s="87"/>
    </row>
    <row r="8" s="55" customFormat="1" ht="21" customHeight="1" spans="1:14">
      <c r="A8" s="69" t="s">
        <v>163</v>
      </c>
      <c r="B8" s="70">
        <f t="shared" ref="B8:B10" si="0">C8-4</f>
        <v>100</v>
      </c>
      <c r="C8" s="71">
        <v>104</v>
      </c>
      <c r="D8" s="70">
        <f t="shared" ref="D8:D10" si="1">C8+4</f>
        <v>108</v>
      </c>
      <c r="E8" s="70">
        <f>D8+4</f>
        <v>112</v>
      </c>
      <c r="F8" s="70">
        <f t="shared" ref="F8:F10" si="2">E8+6</f>
        <v>118</v>
      </c>
      <c r="G8" s="70">
        <f>F8+6</f>
        <v>124</v>
      </c>
      <c r="H8" s="58"/>
      <c r="I8" s="87" t="s">
        <v>164</v>
      </c>
      <c r="J8" s="87" t="s">
        <v>281</v>
      </c>
      <c r="K8" s="87" t="s">
        <v>166</v>
      </c>
      <c r="L8" s="87" t="s">
        <v>282</v>
      </c>
      <c r="M8" s="87" t="s">
        <v>283</v>
      </c>
      <c r="N8" s="87"/>
    </row>
    <row r="9" s="55" customFormat="1" ht="21" customHeight="1" spans="1:14">
      <c r="A9" s="69" t="s">
        <v>165</v>
      </c>
      <c r="B9" s="70">
        <f t="shared" si="0"/>
        <v>92</v>
      </c>
      <c r="C9" s="71">
        <v>96</v>
      </c>
      <c r="D9" s="70">
        <f t="shared" si="1"/>
        <v>100</v>
      </c>
      <c r="E9" s="70">
        <f>D9+5</f>
        <v>105</v>
      </c>
      <c r="F9" s="70">
        <f t="shared" si="2"/>
        <v>111</v>
      </c>
      <c r="G9" s="70">
        <f>F9+7</f>
        <v>118</v>
      </c>
      <c r="H9" s="58"/>
      <c r="I9" s="87" t="s">
        <v>284</v>
      </c>
      <c r="J9" s="87" t="s">
        <v>285</v>
      </c>
      <c r="K9" s="87" t="s">
        <v>286</v>
      </c>
      <c r="L9" s="87" t="s">
        <v>166</v>
      </c>
      <c r="M9" s="87" t="s">
        <v>287</v>
      </c>
      <c r="N9" s="87"/>
    </row>
    <row r="10" s="55" customFormat="1" ht="21" customHeight="1" spans="1:14">
      <c r="A10" s="69" t="s">
        <v>167</v>
      </c>
      <c r="B10" s="70">
        <f t="shared" si="0"/>
        <v>104</v>
      </c>
      <c r="C10" s="71">
        <v>108</v>
      </c>
      <c r="D10" s="70">
        <f t="shared" si="1"/>
        <v>112</v>
      </c>
      <c r="E10" s="70">
        <f>D10+5</f>
        <v>117</v>
      </c>
      <c r="F10" s="70">
        <f t="shared" si="2"/>
        <v>123</v>
      </c>
      <c r="G10" s="70">
        <f>F10+7</f>
        <v>130</v>
      </c>
      <c r="H10" s="58"/>
      <c r="I10" s="87" t="s">
        <v>284</v>
      </c>
      <c r="J10" s="87" t="s">
        <v>281</v>
      </c>
      <c r="K10" s="87" t="s">
        <v>288</v>
      </c>
      <c r="L10" s="87" t="s">
        <v>166</v>
      </c>
      <c r="M10" s="87" t="s">
        <v>289</v>
      </c>
      <c r="N10" s="87"/>
    </row>
    <row r="11" s="55" customFormat="1" ht="21" customHeight="1" spans="1:14">
      <c r="A11" s="69" t="s">
        <v>168</v>
      </c>
      <c r="B11" s="70">
        <f>C11-1</f>
        <v>39</v>
      </c>
      <c r="C11" s="71">
        <v>40</v>
      </c>
      <c r="D11" s="70">
        <f>C11+1</f>
        <v>41</v>
      </c>
      <c r="E11" s="70">
        <f>D11+1</f>
        <v>42</v>
      </c>
      <c r="F11" s="70">
        <f>E11+1.2</f>
        <v>43.2</v>
      </c>
      <c r="G11" s="70">
        <f>F11+1.2</f>
        <v>44.4</v>
      </c>
      <c r="H11" s="58"/>
      <c r="I11" s="87" t="s">
        <v>169</v>
      </c>
      <c r="J11" s="87" t="s">
        <v>170</v>
      </c>
      <c r="K11" s="87" t="s">
        <v>171</v>
      </c>
      <c r="L11" s="87" t="s">
        <v>172</v>
      </c>
      <c r="M11" s="87" t="s">
        <v>170</v>
      </c>
      <c r="N11" s="87"/>
    </row>
    <row r="12" s="55" customFormat="1" ht="21" customHeight="1" spans="1:14">
      <c r="A12" s="69" t="s">
        <v>173</v>
      </c>
      <c r="B12" s="70">
        <f>C12-1</f>
        <v>61</v>
      </c>
      <c r="C12" s="71">
        <v>62</v>
      </c>
      <c r="D12" s="70">
        <f>C12+1</f>
        <v>63</v>
      </c>
      <c r="E12" s="70">
        <f>D12+1</f>
        <v>64</v>
      </c>
      <c r="F12" s="70">
        <f>E12+0.5</f>
        <v>64.5</v>
      </c>
      <c r="G12" s="70">
        <f>F12+0.5</f>
        <v>65</v>
      </c>
      <c r="H12" s="58"/>
      <c r="I12" s="87" t="s">
        <v>174</v>
      </c>
      <c r="J12" s="87" t="s">
        <v>175</v>
      </c>
      <c r="K12" s="87" t="s">
        <v>158</v>
      </c>
      <c r="L12" s="87" t="s">
        <v>166</v>
      </c>
      <c r="M12" s="87" t="s">
        <v>158</v>
      </c>
      <c r="N12" s="87"/>
    </row>
    <row r="13" s="55" customFormat="1" ht="21" customHeight="1" spans="1:14">
      <c r="A13" s="69" t="s">
        <v>176</v>
      </c>
      <c r="B13" s="70">
        <f>C13-0.8</f>
        <v>19.7</v>
      </c>
      <c r="C13" s="71">
        <v>20.5</v>
      </c>
      <c r="D13" s="70">
        <f>C13+0.8</f>
        <v>21.3</v>
      </c>
      <c r="E13" s="70">
        <f>D13+0.8</f>
        <v>22.1</v>
      </c>
      <c r="F13" s="70">
        <f>E13+1.3</f>
        <v>23.4</v>
      </c>
      <c r="G13" s="70">
        <f>F13+1.3</f>
        <v>24.7</v>
      </c>
      <c r="H13" s="58"/>
      <c r="I13" s="87" t="s">
        <v>177</v>
      </c>
      <c r="J13" s="87" t="s">
        <v>178</v>
      </c>
      <c r="K13" s="87" t="s">
        <v>224</v>
      </c>
      <c r="L13" s="87" t="s">
        <v>157</v>
      </c>
      <c r="M13" s="87" t="s">
        <v>290</v>
      </c>
      <c r="N13" s="87"/>
    </row>
    <row r="14" s="55" customFormat="1" ht="21" customHeight="1" spans="1:14">
      <c r="A14" s="69" t="s">
        <v>179</v>
      </c>
      <c r="B14" s="70">
        <f>C14-0.7</f>
        <v>16.8</v>
      </c>
      <c r="C14" s="71">
        <v>17.5</v>
      </c>
      <c r="D14" s="70">
        <f>C14+0.7</f>
        <v>18.2</v>
      </c>
      <c r="E14" s="70">
        <f>D14+0.7</f>
        <v>18.9</v>
      </c>
      <c r="F14" s="70">
        <f>E14+1</f>
        <v>19.9</v>
      </c>
      <c r="G14" s="70">
        <f>F14+1</f>
        <v>20.9</v>
      </c>
      <c r="H14" s="58"/>
      <c r="I14" s="87" t="s">
        <v>159</v>
      </c>
      <c r="J14" s="87" t="s">
        <v>158</v>
      </c>
      <c r="K14" s="87" t="s">
        <v>177</v>
      </c>
      <c r="L14" s="87" t="s">
        <v>177</v>
      </c>
      <c r="M14" s="87" t="s">
        <v>291</v>
      </c>
      <c r="N14" s="87"/>
    </row>
    <row r="15" s="55" customFormat="1" ht="21" customHeight="1" spans="1:14">
      <c r="A15" s="69" t="s">
        <v>180</v>
      </c>
      <c r="B15" s="70">
        <f t="shared" ref="B15:B19" si="3">C15-0.5</f>
        <v>12.5</v>
      </c>
      <c r="C15" s="71">
        <v>13</v>
      </c>
      <c r="D15" s="70">
        <f t="shared" ref="D15:D19" si="4">C15+0.5</f>
        <v>13.5</v>
      </c>
      <c r="E15" s="70">
        <f t="shared" ref="E15:E19" si="5">D15+0.5</f>
        <v>14</v>
      </c>
      <c r="F15" s="70">
        <f>E15+0.7</f>
        <v>14.7</v>
      </c>
      <c r="G15" s="70">
        <f>F15+0.7</f>
        <v>15.4</v>
      </c>
      <c r="H15" s="58"/>
      <c r="I15" s="87" t="s">
        <v>158</v>
      </c>
      <c r="J15" s="88" t="s">
        <v>181</v>
      </c>
      <c r="K15" s="88" t="s">
        <v>292</v>
      </c>
      <c r="L15" s="88" t="s">
        <v>181</v>
      </c>
      <c r="M15" s="88" t="s">
        <v>158</v>
      </c>
      <c r="N15" s="87"/>
    </row>
    <row r="16" s="55" customFormat="1" ht="21" customHeight="1" spans="1:14">
      <c r="A16" s="69" t="s">
        <v>183</v>
      </c>
      <c r="B16" s="70">
        <f>C16</f>
        <v>11</v>
      </c>
      <c r="C16" s="72">
        <v>11</v>
      </c>
      <c r="D16" s="70">
        <f t="shared" ref="D16:G16" si="6">C16</f>
        <v>11</v>
      </c>
      <c r="E16" s="70">
        <f t="shared" si="6"/>
        <v>11</v>
      </c>
      <c r="F16" s="70">
        <f t="shared" si="6"/>
        <v>11</v>
      </c>
      <c r="G16" s="70">
        <f t="shared" si="6"/>
        <v>11</v>
      </c>
      <c r="H16" s="58"/>
      <c r="I16" s="87" t="s">
        <v>158</v>
      </c>
      <c r="J16" s="87" t="s">
        <v>158</v>
      </c>
      <c r="K16" s="87" t="s">
        <v>158</v>
      </c>
      <c r="L16" s="87" t="s">
        <v>158</v>
      </c>
      <c r="M16" s="87" t="s">
        <v>158</v>
      </c>
      <c r="N16" s="87"/>
    </row>
    <row r="17" s="55" customFormat="1" ht="21" customHeight="1" spans="1:14">
      <c r="A17" s="69" t="s">
        <v>184</v>
      </c>
      <c r="B17" s="70">
        <f>C17-1</f>
        <v>49.5</v>
      </c>
      <c r="C17" s="72">
        <v>50.5</v>
      </c>
      <c r="D17" s="70">
        <f>C17+1</f>
        <v>51.5</v>
      </c>
      <c r="E17" s="70">
        <f>D17+1</f>
        <v>52.5</v>
      </c>
      <c r="F17" s="70">
        <f>E17+1.5</f>
        <v>54</v>
      </c>
      <c r="G17" s="70">
        <f>F17+1.5</f>
        <v>55.5</v>
      </c>
      <c r="H17" s="58"/>
      <c r="I17" s="88" t="s">
        <v>185</v>
      </c>
      <c r="J17" s="88" t="s">
        <v>157</v>
      </c>
      <c r="K17" s="88" t="s">
        <v>161</v>
      </c>
      <c r="L17" s="88" t="s">
        <v>185</v>
      </c>
      <c r="M17" s="89" t="s">
        <v>182</v>
      </c>
      <c r="N17" s="87"/>
    </row>
    <row r="18" s="55" customFormat="1" ht="21" customHeight="1" spans="1:14">
      <c r="A18" s="69" t="s">
        <v>188</v>
      </c>
      <c r="B18" s="70">
        <f t="shared" si="3"/>
        <v>35.5</v>
      </c>
      <c r="C18" s="72">
        <v>36</v>
      </c>
      <c r="D18" s="70">
        <f t="shared" si="4"/>
        <v>36.5</v>
      </c>
      <c r="E18" s="70">
        <f t="shared" si="5"/>
        <v>37</v>
      </c>
      <c r="F18" s="70">
        <f>E18+0.5</f>
        <v>37.5</v>
      </c>
      <c r="G18" s="70">
        <f t="shared" ref="G18:G20" si="7">F18</f>
        <v>37.5</v>
      </c>
      <c r="H18" s="58"/>
      <c r="I18" s="87" t="s">
        <v>190</v>
      </c>
      <c r="J18" s="87" t="s">
        <v>178</v>
      </c>
      <c r="K18" s="87" t="s">
        <v>178</v>
      </c>
      <c r="L18" s="87" t="s">
        <v>190</v>
      </c>
      <c r="M18" s="87" t="s">
        <v>293</v>
      </c>
      <c r="N18" s="87"/>
    </row>
    <row r="19" s="55" customFormat="1" ht="21" customHeight="1" spans="1:14">
      <c r="A19" s="69" t="s">
        <v>191</v>
      </c>
      <c r="B19" s="70">
        <f t="shared" si="3"/>
        <v>26.5</v>
      </c>
      <c r="C19" s="72">
        <v>27</v>
      </c>
      <c r="D19" s="70">
        <f t="shared" si="4"/>
        <v>27.5</v>
      </c>
      <c r="E19" s="70">
        <f t="shared" si="5"/>
        <v>28</v>
      </c>
      <c r="F19" s="70">
        <f>E19+0.75</f>
        <v>28.75</v>
      </c>
      <c r="G19" s="70">
        <f t="shared" si="7"/>
        <v>28.75</v>
      </c>
      <c r="H19" s="58"/>
      <c r="I19" s="87" t="s">
        <v>159</v>
      </c>
      <c r="J19" s="87" t="s">
        <v>158</v>
      </c>
      <c r="K19" s="87" t="s">
        <v>177</v>
      </c>
      <c r="L19" s="87" t="s">
        <v>177</v>
      </c>
      <c r="M19" s="87" t="s">
        <v>294</v>
      </c>
      <c r="N19" s="87"/>
    </row>
    <row r="20" s="55" customFormat="1" ht="21" customHeight="1" spans="1:14">
      <c r="A20" s="69" t="s">
        <v>192</v>
      </c>
      <c r="B20" s="70">
        <f>C20-1</f>
        <v>17</v>
      </c>
      <c r="C20" s="71">
        <v>18</v>
      </c>
      <c r="D20" s="70">
        <f>C20</f>
        <v>18</v>
      </c>
      <c r="E20" s="70">
        <f>D20+1.5</f>
        <v>19.5</v>
      </c>
      <c r="F20" s="70">
        <f>E20</f>
        <v>19.5</v>
      </c>
      <c r="G20" s="70">
        <f t="shared" si="7"/>
        <v>19.5</v>
      </c>
      <c r="H20" s="58"/>
      <c r="I20" s="87" t="s">
        <v>158</v>
      </c>
      <c r="J20" s="87" t="s">
        <v>158</v>
      </c>
      <c r="K20" s="87" t="s">
        <v>158</v>
      </c>
      <c r="L20" s="87" t="s">
        <v>158</v>
      </c>
      <c r="M20" s="87" t="s">
        <v>158</v>
      </c>
      <c r="N20" s="87"/>
    </row>
    <row r="21" s="55" customFormat="1" ht="29" customHeight="1" spans="1:14">
      <c r="A21" s="73"/>
      <c r="B21" s="74"/>
      <c r="C21" s="75"/>
      <c r="D21" s="75"/>
      <c r="E21" s="76"/>
      <c r="F21" s="76"/>
      <c r="G21" s="77"/>
      <c r="H21" s="78"/>
      <c r="I21" s="74"/>
      <c r="J21" s="75"/>
      <c r="K21" s="75"/>
      <c r="L21" s="76"/>
      <c r="M21" s="76"/>
      <c r="N21" s="77"/>
    </row>
    <row r="22" s="54" customFormat="1" ht="16.35" spans="1:14">
      <c r="A22" s="79" t="s">
        <v>124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</row>
    <row r="23" s="54" customFormat="1" ht="15.6" spans="1:14">
      <c r="A23" s="54" t="s">
        <v>193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="54" customFormat="1" ht="15.6" spans="1:14">
      <c r="A24" s="80"/>
      <c r="B24" s="80"/>
      <c r="C24" s="80"/>
      <c r="D24" s="80"/>
      <c r="E24" s="80"/>
      <c r="F24" s="80"/>
      <c r="G24" s="80"/>
      <c r="H24" s="80"/>
      <c r="I24" s="79" t="s">
        <v>295</v>
      </c>
      <c r="J24" s="90"/>
      <c r="K24" s="79" t="s">
        <v>227</v>
      </c>
      <c r="L24" s="79"/>
      <c r="M24" s="79" t="s">
        <v>196</v>
      </c>
      <c r="N24" s="5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workbookViewId="0">
      <selection activeCell="E4" sqref="E4:E7"/>
    </sheetView>
  </sheetViews>
  <sheetFormatPr defaultColWidth="9" defaultRowHeight="15.6"/>
  <cols>
    <col min="1" max="1" width="7" customWidth="1"/>
    <col min="2" max="2" width="12.1666666666667" customWidth="1"/>
    <col min="3" max="3" width="23" customWidth="1"/>
    <col min="4" max="4" width="11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297</v>
      </c>
      <c r="B2" s="5" t="s">
        <v>298</v>
      </c>
      <c r="C2" s="5" t="s">
        <v>299</v>
      </c>
      <c r="D2" s="5" t="s">
        <v>300</v>
      </c>
      <c r="E2" s="5" t="s">
        <v>301</v>
      </c>
      <c r="F2" s="5" t="s">
        <v>302</v>
      </c>
      <c r="G2" s="5" t="s">
        <v>303</v>
      </c>
      <c r="H2" s="5" t="s">
        <v>304</v>
      </c>
      <c r="I2" s="4" t="s">
        <v>305</v>
      </c>
      <c r="J2" s="4" t="s">
        <v>306</v>
      </c>
      <c r="K2" s="4" t="s">
        <v>307</v>
      </c>
      <c r="L2" s="4" t="s">
        <v>308</v>
      </c>
      <c r="M2" s="4" t="s">
        <v>309</v>
      </c>
      <c r="N2" s="5" t="s">
        <v>310</v>
      </c>
      <c r="O2" s="5" t="s">
        <v>311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312</v>
      </c>
      <c r="J3" s="4" t="s">
        <v>312</v>
      </c>
      <c r="K3" s="4" t="s">
        <v>312</v>
      </c>
      <c r="L3" s="4" t="s">
        <v>312</v>
      </c>
      <c r="M3" s="4" t="s">
        <v>312</v>
      </c>
      <c r="N3" s="7"/>
      <c r="O3" s="7"/>
    </row>
    <row r="4" spans="1:15">
      <c r="A4" s="9">
        <v>1</v>
      </c>
      <c r="B4" s="10" t="s">
        <v>313</v>
      </c>
      <c r="C4" s="11" t="s">
        <v>314</v>
      </c>
      <c r="D4" s="11" t="s">
        <v>117</v>
      </c>
      <c r="E4" s="11" t="s">
        <v>63</v>
      </c>
      <c r="F4" s="10"/>
      <c r="G4" s="10" t="s">
        <v>66</v>
      </c>
      <c r="H4" s="10"/>
      <c r="I4" s="10">
        <v>5</v>
      </c>
      <c r="J4" s="10"/>
      <c r="K4" s="10">
        <v>3</v>
      </c>
      <c r="L4" s="10"/>
      <c r="M4" s="10"/>
      <c r="N4" s="10">
        <f t="shared" ref="N4:N10" si="0">SUM(I4:M4)</f>
        <v>8</v>
      </c>
      <c r="O4" s="10" t="s">
        <v>315</v>
      </c>
    </row>
    <row r="5" customFormat="1" spans="1:15">
      <c r="A5" s="9">
        <v>2</v>
      </c>
      <c r="B5" s="10" t="s">
        <v>316</v>
      </c>
      <c r="C5" s="46" t="s">
        <v>314</v>
      </c>
      <c r="D5" s="11" t="s">
        <v>118</v>
      </c>
      <c r="E5" s="11" t="s">
        <v>63</v>
      </c>
      <c r="F5" s="10"/>
      <c r="G5" s="41" t="s">
        <v>66</v>
      </c>
      <c r="H5" s="9"/>
      <c r="I5" s="10">
        <v>5</v>
      </c>
      <c r="J5" s="10"/>
      <c r="K5" s="10">
        <v>9</v>
      </c>
      <c r="L5" s="10">
        <v>2</v>
      </c>
      <c r="M5" s="10"/>
      <c r="N5" s="10">
        <f t="shared" si="0"/>
        <v>16</v>
      </c>
      <c r="O5" s="10" t="s">
        <v>315</v>
      </c>
    </row>
    <row r="6" spans="1:15">
      <c r="A6" s="9">
        <v>3</v>
      </c>
      <c r="B6" s="10" t="s">
        <v>317</v>
      </c>
      <c r="C6" s="46" t="s">
        <v>314</v>
      </c>
      <c r="D6" s="11" t="s">
        <v>117</v>
      </c>
      <c r="E6" s="11" t="s">
        <v>63</v>
      </c>
      <c r="F6" s="10"/>
      <c r="G6" s="41" t="s">
        <v>66</v>
      </c>
      <c r="H6" s="10"/>
      <c r="I6" s="10">
        <v>7</v>
      </c>
      <c r="J6" s="10"/>
      <c r="K6" s="10">
        <v>2</v>
      </c>
      <c r="L6" s="10"/>
      <c r="M6" s="10"/>
      <c r="N6" s="10">
        <f t="shared" si="0"/>
        <v>9</v>
      </c>
      <c r="O6" s="10" t="s">
        <v>315</v>
      </c>
    </row>
    <row r="7" spans="1:15">
      <c r="A7" s="9">
        <v>4</v>
      </c>
      <c r="B7" s="10" t="s">
        <v>318</v>
      </c>
      <c r="C7" s="46" t="s">
        <v>314</v>
      </c>
      <c r="D7" s="11" t="s">
        <v>319</v>
      </c>
      <c r="E7" s="11" t="s">
        <v>63</v>
      </c>
      <c r="F7" s="10"/>
      <c r="G7" s="41" t="s">
        <v>66</v>
      </c>
      <c r="H7" s="9"/>
      <c r="I7" s="10">
        <v>3</v>
      </c>
      <c r="J7" s="10"/>
      <c r="K7" s="10">
        <v>5</v>
      </c>
      <c r="L7" s="10">
        <v>1</v>
      </c>
      <c r="M7" s="9">
        <v>1</v>
      </c>
      <c r="N7" s="10">
        <f t="shared" si="0"/>
        <v>10</v>
      </c>
      <c r="O7" s="10" t="s">
        <v>315</v>
      </c>
    </row>
    <row r="8" spans="1:15">
      <c r="A8" s="52"/>
      <c r="B8" s="53"/>
      <c r="C8" s="46"/>
      <c r="D8" s="11"/>
      <c r="E8" s="11"/>
      <c r="F8" s="10"/>
      <c r="G8" s="41"/>
      <c r="H8" s="9"/>
      <c r="I8" s="10"/>
      <c r="J8" s="10"/>
      <c r="K8" s="10"/>
      <c r="L8" s="10"/>
      <c r="M8" s="9"/>
      <c r="N8" s="10">
        <f t="shared" si="0"/>
        <v>0</v>
      </c>
      <c r="O8" s="10" t="s">
        <v>315</v>
      </c>
    </row>
    <row r="9" spans="1:15">
      <c r="A9" s="52"/>
      <c r="B9" s="10"/>
      <c r="C9" s="46"/>
      <c r="D9" s="11"/>
      <c r="E9" s="11"/>
      <c r="F9" s="10"/>
      <c r="G9" s="41"/>
      <c r="H9" s="9"/>
      <c r="I9" s="10"/>
      <c r="J9" s="10"/>
      <c r="K9" s="10"/>
      <c r="L9" s="10"/>
      <c r="M9" s="10"/>
      <c r="N9" s="10">
        <f t="shared" si="0"/>
        <v>0</v>
      </c>
      <c r="O9" s="10" t="s">
        <v>315</v>
      </c>
    </row>
    <row r="10" spans="1:15">
      <c r="A10" s="52"/>
      <c r="B10" s="10"/>
      <c r="C10" s="46"/>
      <c r="D10" s="11"/>
      <c r="E10" s="11"/>
      <c r="F10" s="10"/>
      <c r="G10" s="41"/>
      <c r="H10" s="9"/>
      <c r="I10" s="10"/>
      <c r="J10" s="10"/>
      <c r="K10" s="10"/>
      <c r="L10" s="10"/>
      <c r="M10" s="10"/>
      <c r="N10" s="10">
        <f t="shared" si="0"/>
        <v>0</v>
      </c>
      <c r="O10" s="10" t="s">
        <v>315</v>
      </c>
    </row>
    <row r="11" customFormat="1" spans="1:15">
      <c r="A11" s="52"/>
      <c r="B11" s="10"/>
      <c r="C11" s="46"/>
      <c r="D11" s="10"/>
      <c r="E11" s="11"/>
      <c r="F11" s="10"/>
      <c r="G11" s="41"/>
      <c r="H11" s="9"/>
      <c r="I11" s="10"/>
      <c r="J11" s="10"/>
      <c r="K11" s="10"/>
      <c r="L11" s="10"/>
      <c r="M11" s="10"/>
      <c r="N11" s="10"/>
      <c r="O11" s="10" t="s">
        <v>315</v>
      </c>
    </row>
    <row r="12" customFormat="1" spans="1:15">
      <c r="A12" s="52"/>
      <c r="B12" s="10"/>
      <c r="C12" s="46"/>
      <c r="D12" s="10"/>
      <c r="E12" s="11"/>
      <c r="F12" s="10"/>
      <c r="G12" s="41"/>
      <c r="H12" s="9"/>
      <c r="I12" s="10"/>
      <c r="J12" s="10"/>
      <c r="K12" s="10"/>
      <c r="L12" s="10"/>
      <c r="M12" s="10"/>
      <c r="N12" s="10"/>
      <c r="O12" s="10"/>
    </row>
    <row r="13" customFormat="1" spans="1:15">
      <c r="A13" s="52"/>
      <c r="B13" s="10"/>
      <c r="C13" s="46"/>
      <c r="D13" s="11"/>
      <c r="E13" s="11"/>
      <c r="F13" s="10"/>
      <c r="G13" s="41"/>
      <c r="H13" s="9"/>
      <c r="I13" s="10"/>
      <c r="J13" s="10"/>
      <c r="K13" s="10"/>
      <c r="L13" s="10"/>
      <c r="M13" s="10"/>
      <c r="N13" s="10"/>
      <c r="O13" s="10"/>
    </row>
    <row r="14" customFormat="1" spans="1:15">
      <c r="A14" s="52"/>
      <c r="B14" s="10"/>
      <c r="C14" s="11"/>
      <c r="D14" s="11"/>
      <c r="E14" s="11"/>
      <c r="F14" s="10"/>
      <c r="G14" s="41"/>
      <c r="H14" s="9"/>
      <c r="I14" s="10"/>
      <c r="J14" s="10"/>
      <c r="K14" s="10"/>
      <c r="L14" s="10"/>
      <c r="M14" s="10"/>
      <c r="N14" s="10"/>
      <c r="O14" s="10"/>
    </row>
    <row r="15" customFormat="1" spans="1:15">
      <c r="A15" s="52"/>
      <c r="B15" s="10"/>
      <c r="C15" s="46"/>
      <c r="D15" s="11"/>
      <c r="E15" s="11"/>
      <c r="F15" s="10"/>
      <c r="G15" s="41"/>
      <c r="H15" s="9"/>
      <c r="I15" s="10"/>
      <c r="J15" s="10"/>
      <c r="K15" s="10"/>
      <c r="L15" s="10"/>
      <c r="M15" s="10"/>
      <c r="N15" s="10"/>
      <c r="O15" s="10"/>
    </row>
    <row r="16" customFormat="1" spans="1:15">
      <c r="A16" s="52"/>
      <c r="B16" s="10"/>
      <c r="C16" s="46"/>
      <c r="D16" s="11"/>
      <c r="E16" s="11"/>
      <c r="F16" s="10"/>
      <c r="G16" s="41"/>
      <c r="H16" s="9"/>
      <c r="I16" s="10"/>
      <c r="J16" s="10"/>
      <c r="K16" s="10"/>
      <c r="L16" s="10"/>
      <c r="M16" s="10"/>
      <c r="N16" s="10"/>
      <c r="O16" s="10"/>
    </row>
    <row r="17" customFormat="1" spans="1:15">
      <c r="A17" s="52"/>
      <c r="B17" s="10"/>
      <c r="C17" s="46"/>
      <c r="D17" s="11"/>
      <c r="E17" s="11"/>
      <c r="F17" s="10"/>
      <c r="G17" s="41"/>
      <c r="H17" s="9"/>
      <c r="I17" s="10"/>
      <c r="J17" s="10"/>
      <c r="K17" s="10"/>
      <c r="L17" s="10"/>
      <c r="M17" s="10"/>
      <c r="N17" s="10"/>
      <c r="O17" s="10"/>
    </row>
    <row r="18" customFormat="1" spans="1:15">
      <c r="A18" s="52"/>
      <c r="B18" s="10"/>
      <c r="C18" s="46"/>
      <c r="D18" s="11"/>
      <c r="E18" s="11"/>
      <c r="F18" s="10"/>
      <c r="G18" s="41"/>
      <c r="H18" s="9"/>
      <c r="I18" s="10"/>
      <c r="J18" s="10"/>
      <c r="K18" s="10"/>
      <c r="L18" s="10"/>
      <c r="M18" s="10"/>
      <c r="N18" s="10"/>
      <c r="O18" s="10"/>
    </row>
    <row r="19" customFormat="1" spans="1:15">
      <c r="A19" s="52"/>
      <c r="B19" s="10"/>
      <c r="C19" s="46"/>
      <c r="D19" s="10"/>
      <c r="E19" s="11"/>
      <c r="F19" s="10"/>
      <c r="G19" s="41"/>
      <c r="H19" s="9"/>
      <c r="I19" s="10"/>
      <c r="J19" s="10"/>
      <c r="K19" s="10"/>
      <c r="L19" s="10"/>
      <c r="M19" s="10"/>
      <c r="N19" s="10"/>
      <c r="O19" s="10"/>
    </row>
    <row r="20" s="2" customFormat="1" ht="17.4" spans="1:15">
      <c r="A20" s="14" t="s">
        <v>320</v>
      </c>
      <c r="B20" s="15"/>
      <c r="C20" s="15"/>
      <c r="D20" s="16"/>
      <c r="E20" s="17"/>
      <c r="F20" s="30"/>
      <c r="G20" s="30"/>
      <c r="H20" s="30"/>
      <c r="I20" s="23"/>
      <c r="J20" s="14" t="s">
        <v>321</v>
      </c>
      <c r="K20" s="15"/>
      <c r="L20" s="15"/>
      <c r="M20" s="16"/>
      <c r="N20" s="15"/>
      <c r="O20" s="22"/>
    </row>
    <row r="21" spans="1:15">
      <c r="A21" s="18" t="s">
        <v>322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8 O19 O3:O4 O5:O6 O7:O11 O12:O14 O15:O17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2022-11-29T14:08:54Z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