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420\11-23首期\"/>
    </mc:Choice>
  </mc:AlternateContent>
  <xr:revisionPtr revIDLastSave="0" documentId="13_ncr:1_{204F4320-A7C0-485E-933A-749469D53F71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K6" i="8"/>
  <c r="K5" i="8"/>
  <c r="K4" i="8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E5" i="16"/>
  <c r="F5" i="16"/>
  <c r="G5" i="16"/>
  <c r="H5" i="16"/>
  <c r="C5" i="16"/>
  <c r="B5" i="16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5" i="15"/>
  <c r="F5" i="15"/>
  <c r="G5" i="15"/>
  <c r="H5" i="15"/>
  <c r="C5" i="15"/>
  <c r="B5" i="15"/>
</calcChain>
</file>

<file path=xl/sharedStrings.xml><?xml version="1.0" encoding="utf-8"?>
<sst xmlns="http://schemas.openxmlformats.org/spreadsheetml/2006/main" count="884" uniqueCount="354">
  <si>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</si>
  <si>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</si>
  <si>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</si>
  <si>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</si>
  <si>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</si>
  <si>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</si>
  <si>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</si>
  <si>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</si>
  <si>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</si>
  <si>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</si>
  <si>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</si>
  <si>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</si>
  <si>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</si>
  <si>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</si>
  <si>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</si>
  <si>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</si>
  <si>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</si>
  <si>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</si>
  <si>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</si>
  <si>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</si>
  <si>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</si>
  <si>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</si>
  <si>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</si>
  <si>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</si>
  <si>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</si>
  <si>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</si>
  <si>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</si>
  <si>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</si>
  <si>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</si>
  <si>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</si>
  <si>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</si>
  <si>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</si>
  <si>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</si>
  <si>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</si>
  <si>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</si>
  <si>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</si>
  <si>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</si>
  <si>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</si>
  <si>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</si>
  <si>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</si>
  <si>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</si>
  <si>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</si>
  <si>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</si>
  <si>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</si>
  <si>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</si>
  <si>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</si>
  <si>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</si>
  <si>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</si>
  <si>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</si>
  <si>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</si>
  <si>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</si>
  <si>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</si>
  <si>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</si>
  <si>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</si>
  <si>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</si>
  <si>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</si>
  <si>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</si>
  <si>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</si>
  <si>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</si>
  <si>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</si>
  <si>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</si>
  <si>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</si>
  <si>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TAJJAL82420</t>
  </si>
  <si>
    <t>合同交期</t>
  </si>
  <si>
    <t>产前确认样</t>
  </si>
  <si>
    <t>有</t>
  </si>
  <si>
    <t>无</t>
  </si>
  <si>
    <t>品名</t>
  </si>
  <si>
    <t>女式跑步训练长袖T恤</t>
  </si>
  <si>
    <t>上线日</t>
  </si>
  <si>
    <t>原辅材料卡</t>
  </si>
  <si>
    <t>色/号型数</t>
  </si>
  <si>
    <t>3/6</t>
  </si>
  <si>
    <t>XS~2XL码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</si>
  <si>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</si>
  <si>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</si>
  <si>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</si>
  <si>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</si>
  <si>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</si>
  <si>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</si>
  <si>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</si>
  <si>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</si>
  <si>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</si>
  <si>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</si>
  <si>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</si>
  <si>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</si>
  <si>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</si>
  <si>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</si>
  <si>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</si>
  <si>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</si>
  <si>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</si>
  <si>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</si>
  <si>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</si>
  <si>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</si>
  <si>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</si>
  <si>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</si>
  <si>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</si>
  <si>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</si>
  <si>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</si>
  <si>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</si>
  <si>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</si>
  <si>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</si>
  <si>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</si>
  <si>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</si>
  <si>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</si>
  <si>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</si>
  <si>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</si>
  <si>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</si>
  <si>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</si>
  <si>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</si>
  <si>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</si>
  <si>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</si>
  <si>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</si>
  <si>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</si>
  <si>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</si>
  <si>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</si>
  <si>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2XL</t>
  </si>
  <si>
    <t>未裁齐原因</t>
  </si>
  <si>
    <t>桃粉沙</t>
  </si>
  <si>
    <t>黑色</t>
  </si>
  <si>
    <t>卵石色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</si>
  <si>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</si>
  <si>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</si>
  <si>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</si>
  <si>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</si>
  <si>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</si>
  <si>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</si>
  <si>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</si>
  <si>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1.领型不圆顺</t>
  </si>
  <si>
    <t>2.包后领起皱不平服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</si>
  <si>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</si>
  <si>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</si>
  <si>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</si>
  <si>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</si>
  <si>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</si>
  <si>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</si>
  <si>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</si>
  <si>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</si>
  <si>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</si>
  <si>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</si>
  <si>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</si>
  <si>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</si>
  <si>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</si>
  <si>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</si>
  <si>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</si>
  <si>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</si>
  <si>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</si>
  <si>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>XXL</t>
  </si>
  <si>
    <t>XXXL</t>
  </si>
  <si>
    <t>洗前</t>
  </si>
  <si>
    <t>洗后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</si>
  <si>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</si>
  <si>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</si>
  <si>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</si>
  <si>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</si>
  <si>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</si>
  <si>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</si>
  <si>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</si>
  <si>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</si>
  <si>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/</t>
  </si>
  <si>
    <t>-0.5</t>
  </si>
  <si>
    <t>后中长</t>
  </si>
  <si>
    <t>胸围</t>
  </si>
  <si>
    <t>+1.5</t>
  </si>
  <si>
    <t>+0.5</t>
  </si>
  <si>
    <t>腰围</t>
  </si>
  <si>
    <t>+2</t>
  </si>
  <si>
    <t>摆围</t>
  </si>
  <si>
    <t>+1</t>
  </si>
  <si>
    <t>肩宽</t>
  </si>
  <si>
    <t>领围</t>
  </si>
  <si>
    <t>后中袖长（长袖）</t>
  </si>
  <si>
    <t>-0.2</t>
  </si>
  <si>
    <t>袖肥/2（参考值）</t>
  </si>
  <si>
    <t>袖肘围/2</t>
  </si>
  <si>
    <t>袖口围/2</t>
  </si>
  <si>
    <t>圆领T恤前领宽（不含领条）</t>
  </si>
  <si>
    <t>圆领T恤前领深（不含领条）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</si>
  <si>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</si>
  <si>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</si>
  <si>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</si>
  <si>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</si>
  <si>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</si>
  <si>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QAJJBL83410</t>
  </si>
  <si>
    <t>首件检验报告</t>
  </si>
  <si>
    <t>儿童短袖T恤</t>
  </si>
  <si>
    <t>裁剪完成数量</t>
  </si>
  <si>
    <t>首件检验未尽事项</t>
  </si>
  <si>
    <t>120/170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</si>
  <si>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</si>
  <si>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</si>
  <si>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</si>
  <si>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</si>
  <si>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</si>
  <si>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</si>
  <si>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</si>
  <si>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</si>
  <si>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</si>
  <si>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</si>
  <si>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</t>
  </si>
  <si>
    <t>2坎脚边线不顺直</t>
  </si>
  <si>
    <t>3前领压线有大小</t>
  </si>
  <si>
    <t>【整改的严重缺陷及整改复核时间】</t>
  </si>
  <si>
    <t>【整改结果】</t>
  </si>
  <si>
    <t>110/28</t>
  </si>
  <si>
    <t>QC出货报告书</t>
  </si>
  <si>
    <t>大装期货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</si>
  <si>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</si>
  <si>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</si>
  <si>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</si>
  <si>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</si>
  <si>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</si>
  <si>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</si>
  <si>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</si>
  <si>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</si>
  <si>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</si>
  <si>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天津NDC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</si>
  <si>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</si>
  <si>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</si>
  <si>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</si>
  <si>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</si>
  <si>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</si>
  <si>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</si>
  <si>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</si>
  <si>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</si>
  <si>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</si>
  <si>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</si>
  <si>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</si>
  <si>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</si>
  <si>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</si>
  <si>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</si>
  <si>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</si>
  <si>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</si>
  <si>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</si>
  <si>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</si>
  <si>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</si>
  <si>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</si>
  <si>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</si>
  <si>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</si>
  <si>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</si>
  <si>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</si>
  <si>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</si>
  <si>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情况说明：</t>
  </si>
  <si>
    <t xml:space="preserve">【问题点描述】  </t>
  </si>
  <si>
    <t>数量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</si>
  <si>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</si>
  <si>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</si>
  <si>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</si>
  <si>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</si>
  <si>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</si>
  <si>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</si>
  <si>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</si>
  <si>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</si>
  <si>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</si>
  <si>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</si>
  <si>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</si>
  <si>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</si>
  <si>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</si>
  <si>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</si>
  <si>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</si>
  <si>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</si>
  <si>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</si>
  <si>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</si>
  <si>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</si>
  <si>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</si>
  <si>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</si>
  <si>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</si>
  <si>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</si>
  <si>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</si>
  <si>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</si>
  <si>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F220909065</t>
  </si>
  <si>
    <t>FK07341</t>
  </si>
  <si>
    <t>23SS桃粉沙</t>
  </si>
  <si>
    <t>宏港</t>
  </si>
  <si>
    <t>F220909066</t>
  </si>
  <si>
    <t>22SS卵石色</t>
  </si>
  <si>
    <t>F22090067</t>
  </si>
  <si>
    <t>19SS黑色</t>
  </si>
  <si>
    <t>制表时间：2022-10-12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</si>
  <si>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</si>
  <si>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</si>
  <si>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</si>
  <si>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</si>
  <si>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</si>
  <si>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</si>
  <si>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</si>
  <si>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</si>
  <si>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</si>
  <si>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</si>
  <si>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</si>
  <si>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</si>
  <si>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制表时间：2022-10-15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</si>
  <si>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</si>
  <si>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</si>
  <si>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</si>
  <si>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</si>
  <si>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</si>
  <si>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</si>
  <si>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</si>
  <si>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</si>
  <si>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</si>
  <si>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</si>
  <si>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</si>
  <si>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F220909065
F220909066
F22090067</t>
  </si>
  <si>
    <t>涤仿棉柔软版</t>
  </si>
  <si>
    <t>物料6</t>
  </si>
  <si>
    <t>物料7</t>
  </si>
  <si>
    <t>物料8</t>
  </si>
  <si>
    <t>物料9</t>
  </si>
  <si>
    <t>物料10</t>
  </si>
  <si>
    <t>制表时间：4-25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</si>
  <si>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</si>
  <si>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</si>
  <si>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</si>
  <si>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</si>
  <si>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</si>
  <si>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</si>
  <si>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</si>
  <si>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</si>
  <si>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</si>
  <si>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</si>
  <si>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</si>
  <si>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</si>
  <si>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</si>
  <si>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</si>
  <si>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</si>
  <si>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</si>
  <si>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骏马</t>
  </si>
  <si>
    <t>后幅上拼、左袖</t>
  </si>
  <si>
    <t>厚板胶浆印花</t>
  </si>
  <si>
    <t>烫标</t>
  </si>
  <si>
    <t>无开胶/掉色</t>
  </si>
  <si>
    <t>洗测4次</t>
  </si>
  <si>
    <t>制表时间：2022-11/15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</si>
  <si>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</si>
  <si>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</si>
  <si>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</si>
  <si>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</si>
  <si>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</si>
  <si>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</si>
  <si>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</si>
  <si>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黑底白字</t>
  </si>
  <si>
    <t>卵石色底黑字</t>
  </si>
  <si>
    <t>桃粉沙底白字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</si>
  <si>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</si>
  <si>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</si>
  <si>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</si>
  <si>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L未洗</t>
    <phoneticPr fontId="56" type="noConversion"/>
  </si>
  <si>
    <t>+0</t>
    <phoneticPr fontId="56" type="noConversion"/>
  </si>
  <si>
    <t>+3</t>
    <phoneticPr fontId="56" type="noConversion"/>
  </si>
  <si>
    <t>+2</t>
    <phoneticPr fontId="56" type="noConversion"/>
  </si>
  <si>
    <t>+1</t>
    <phoneticPr fontId="56" type="noConversion"/>
  </si>
  <si>
    <t>+0.5</t>
    <phoneticPr fontId="56" type="noConversion"/>
  </si>
  <si>
    <t>大货首件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</si>
</sst>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.0_ "/>
    <numFmt numFmtId="180" formatCode="0.00_ "/>
    <numFmt numFmtId="181" formatCode="yyyy&quot;年&quot;m&quot;月&quot;d&quot;日&quot;;@"/>
    <numFmt numFmtId="182" formatCode="0_ 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仿宋_GB231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微软雅黑"/>
      <family val="2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7" fillId="0" borderId="0">
      <alignment horizontal="center"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51" fillId="0" borderId="0">
      <alignment horizontal="center" vertical="center"/>
    </xf>
  </cellStyleXfs>
  <cellXfs count="46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5" xfId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7" fillId="0" borderId="0" xfId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0" fontId="14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0" fontId="13" fillId="0" borderId="0" xfId="0" applyFont="1" applyFill="1" applyAlignment="1"/>
    <xf numFmtId="9" fontId="0" fillId="0" borderId="2" xfId="0" applyNumberFormat="1" applyBorder="1" applyAlignment="1">
      <alignment horizontal="center" vertical="center"/>
    </xf>
    <xf numFmtId="0" fontId="18" fillId="0" borderId="0" xfId="5" applyFont="1" applyFill="1" applyAlignment="1"/>
    <xf numFmtId="0" fontId="19" fillId="0" borderId="0" xfId="5" applyFont="1" applyFill="1" applyAlignment="1"/>
    <xf numFmtId="0" fontId="18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" applyFont="1" applyFill="1" applyBorder="1" applyAlignment="1">
      <alignment horizontal="center" vertical="center"/>
    </xf>
    <xf numFmtId="0" fontId="21" fillId="0" borderId="10" xfId="4" applyFont="1" applyFill="1" applyBorder="1" applyAlignment="1">
      <alignment horizontal="left" vertical="center"/>
    </xf>
    <xf numFmtId="0" fontId="21" fillId="0" borderId="11" xfId="4" applyFont="1" applyFill="1" applyBorder="1" applyAlignment="1">
      <alignment vertical="center"/>
    </xf>
    <xf numFmtId="0" fontId="24" fillId="0" borderId="12" xfId="4" applyNumberFormat="1" applyFont="1" applyFill="1" applyBorder="1" applyAlignment="1">
      <alignment horizontal="left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180" fontId="26" fillId="0" borderId="2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/>
    </xf>
    <xf numFmtId="0" fontId="18" fillId="0" borderId="12" xfId="5" applyFont="1" applyFill="1" applyBorder="1" applyAlignment="1"/>
    <xf numFmtId="0" fontId="18" fillId="0" borderId="2" xfId="5" applyFont="1" applyFill="1" applyBorder="1" applyAlignment="1"/>
    <xf numFmtId="0" fontId="27" fillId="0" borderId="12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8" fillId="0" borderId="0" xfId="3" applyNumberFormat="1" applyFont="1" applyFill="1" applyBorder="1" applyAlignment="1">
      <alignment horizontal="center" vertical="center"/>
    </xf>
    <xf numFmtId="180" fontId="26" fillId="0" borderId="0" xfId="0" applyNumberFormat="1" applyFont="1" applyFill="1" applyBorder="1" applyAlignment="1">
      <alignment horizontal="center" vertical="center"/>
    </xf>
    <xf numFmtId="0" fontId="29" fillId="0" borderId="0" xfId="5" applyFont="1" applyFill="1" applyAlignment="1"/>
    <xf numFmtId="0" fontId="30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21" fillId="0" borderId="11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49" fontId="29" fillId="3" borderId="18" xfId="6" applyNumberFormat="1" applyFont="1" applyFill="1" applyBorder="1" applyAlignment="1">
      <alignment horizontal="center" vertical="center"/>
    </xf>
    <xf numFmtId="49" fontId="29" fillId="3" borderId="19" xfId="6" applyNumberFormat="1" applyFont="1" applyFill="1" applyBorder="1" applyAlignment="1">
      <alignment horizontal="center" vertical="center"/>
    </xf>
    <xf numFmtId="49" fontId="29" fillId="3" borderId="20" xfId="6" applyNumberFormat="1" applyFont="1" applyFill="1" applyBorder="1" applyAlignment="1">
      <alignment horizontal="center" vertical="center"/>
    </xf>
    <xf numFmtId="49" fontId="29" fillId="3" borderId="21" xfId="6" applyNumberFormat="1" applyFont="1" applyFill="1" applyBorder="1" applyAlignment="1">
      <alignment horizontal="center" vertical="center"/>
    </xf>
    <xf numFmtId="49" fontId="18" fillId="3" borderId="23" xfId="5" applyNumberFormat="1" applyFont="1" applyFill="1" applyBorder="1" applyAlignment="1">
      <alignment horizontal="center"/>
    </xf>
    <xf numFmtId="49" fontId="29" fillId="3" borderId="23" xfId="6" applyNumberFormat="1" applyFont="1" applyFill="1" applyBorder="1" applyAlignment="1">
      <alignment horizontal="center" vertical="center"/>
    </xf>
    <xf numFmtId="49" fontId="29" fillId="3" borderId="24" xfId="6" applyNumberFormat="1" applyFont="1" applyFill="1" applyBorder="1" applyAlignment="1">
      <alignment horizontal="center" vertical="center"/>
    </xf>
    <xf numFmtId="0" fontId="31" fillId="0" borderId="0" xfId="5" applyFont="1" applyFill="1" applyAlignment="1"/>
    <xf numFmtId="14" fontId="32" fillId="0" borderId="0" xfId="5" applyNumberFormat="1" applyFont="1" applyFill="1" applyAlignment="1">
      <alignment horizontal="center"/>
    </xf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34" fillId="0" borderId="26" xfId="4" applyFont="1" applyFill="1" applyBorder="1" applyAlignment="1">
      <alignment horizontal="left" vertical="center"/>
    </xf>
    <xf numFmtId="0" fontId="19" fillId="0" borderId="0" xfId="4" applyFill="1" applyAlignment="1">
      <alignment horizontal="center" vertical="center"/>
    </xf>
    <xf numFmtId="0" fontId="34" fillId="0" borderId="27" xfId="4" applyFont="1" applyFill="1" applyBorder="1" applyAlignment="1">
      <alignment horizontal="center" vertical="center"/>
    </xf>
    <xf numFmtId="0" fontId="30" fillId="0" borderId="27" xfId="4" applyFont="1" applyFill="1" applyBorder="1" applyAlignment="1">
      <alignment vertical="center"/>
    </xf>
    <xf numFmtId="0" fontId="34" fillId="0" borderId="27" xfId="4" applyFont="1" applyFill="1" applyBorder="1" applyAlignment="1">
      <alignment vertical="center"/>
    </xf>
    <xf numFmtId="0" fontId="34" fillId="0" borderId="28" xfId="4" applyFont="1" applyFill="1" applyBorder="1" applyAlignment="1">
      <alignment vertical="center"/>
    </xf>
    <xf numFmtId="0" fontId="34" fillId="0" borderId="18" xfId="4" applyFont="1" applyFill="1" applyBorder="1" applyAlignment="1">
      <alignment vertical="center"/>
    </xf>
    <xf numFmtId="0" fontId="34" fillId="0" borderId="28" xfId="4" applyFont="1" applyFill="1" applyBorder="1" applyAlignment="1">
      <alignment horizontal="left" vertical="center"/>
    </xf>
    <xf numFmtId="49" fontId="27" fillId="0" borderId="18" xfId="4" applyNumberFormat="1" applyFont="1" applyFill="1" applyBorder="1" applyAlignment="1">
      <alignment horizontal="right" vertical="center"/>
    </xf>
    <xf numFmtId="0" fontId="30" fillId="0" borderId="18" xfId="4" applyFont="1" applyFill="1" applyBorder="1" applyAlignment="1">
      <alignment horizontal="left" vertical="center"/>
    </xf>
    <xf numFmtId="0" fontId="34" fillId="0" borderId="18" xfId="4" applyFont="1" applyFill="1" applyBorder="1" applyAlignment="1">
      <alignment horizontal="left" vertical="center"/>
    </xf>
    <xf numFmtId="0" fontId="34" fillId="0" borderId="29" xfId="4" applyFont="1" applyFill="1" applyBorder="1" applyAlignment="1">
      <alignment vertical="center"/>
    </xf>
    <xf numFmtId="0" fontId="34" fillId="0" borderId="30" xfId="4" applyFont="1" applyFill="1" applyBorder="1" applyAlignment="1">
      <alignment vertical="center"/>
    </xf>
    <xf numFmtId="0" fontId="30" fillId="0" borderId="30" xfId="4" applyFont="1" applyFill="1" applyBorder="1" applyAlignment="1">
      <alignment horizontal="center" vertical="center"/>
    </xf>
    <xf numFmtId="0" fontId="30" fillId="0" borderId="30" xfId="4" applyFont="1" applyFill="1" applyBorder="1" applyAlignment="1">
      <alignment horizontal="left" vertical="center"/>
    </xf>
    <xf numFmtId="0" fontId="34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30" fillId="0" borderId="0" xfId="4" applyFont="1" applyFill="1" applyAlignment="1">
      <alignment horizontal="left" vertical="center"/>
    </xf>
    <xf numFmtId="0" fontId="34" fillId="0" borderId="26" xfId="4" applyFont="1" applyFill="1" applyBorder="1" applyAlignment="1">
      <alignment vertical="center"/>
    </xf>
    <xf numFmtId="0" fontId="30" fillId="0" borderId="18" xfId="4" applyFont="1" applyFill="1" applyBorder="1" applyAlignment="1">
      <alignment vertical="center"/>
    </xf>
    <xf numFmtId="0" fontId="30" fillId="0" borderId="30" xfId="4" applyFont="1" applyFill="1" applyBorder="1" applyAlignment="1">
      <alignment vertical="center"/>
    </xf>
    <xf numFmtId="0" fontId="30" fillId="0" borderId="0" xfId="4" applyFont="1" applyFill="1" applyBorder="1" applyAlignment="1">
      <alignment horizontal="left" vertical="center"/>
    </xf>
    <xf numFmtId="0" fontId="34" fillId="0" borderId="27" xfId="4" applyFont="1" applyFill="1" applyBorder="1" applyAlignment="1">
      <alignment horizontal="left" vertical="center"/>
    </xf>
    <xf numFmtId="0" fontId="34" fillId="0" borderId="29" xfId="4" applyFont="1" applyFill="1" applyBorder="1" applyAlignment="1">
      <alignment horizontal="left" vertical="center"/>
    </xf>
    <xf numFmtId="58" fontId="34" fillId="0" borderId="30" xfId="4" applyNumberFormat="1" applyFont="1" applyFill="1" applyBorder="1" applyAlignment="1">
      <alignment vertical="center"/>
    </xf>
    <xf numFmtId="58" fontId="30" fillId="0" borderId="30" xfId="4" applyNumberFormat="1" applyFont="1" applyFill="1" applyBorder="1" applyAlignment="1">
      <alignment vertical="center"/>
    </xf>
    <xf numFmtId="0" fontId="30" fillId="0" borderId="40" xfId="4" applyFont="1" applyFill="1" applyBorder="1" applyAlignment="1">
      <alignment horizontal="left" vertical="center"/>
    </xf>
    <xf numFmtId="0" fontId="30" fillId="0" borderId="41" xfId="4" applyFont="1" applyFill="1" applyBorder="1" applyAlignment="1">
      <alignment horizontal="left" vertical="center"/>
    </xf>
    <xf numFmtId="0" fontId="36" fillId="0" borderId="43" xfId="4" applyFont="1" applyFill="1" applyBorder="1" applyAlignment="1">
      <alignment horizontal="center" vertical="center"/>
    </xf>
    <xf numFmtId="0" fontId="19" fillId="0" borderId="43" xfId="4" applyFont="1" applyFill="1" applyBorder="1" applyAlignment="1">
      <alignment horizontal="center" vertical="center"/>
    </xf>
    <xf numFmtId="0" fontId="19" fillId="0" borderId="43" xfId="4" applyFont="1" applyFill="1" applyBorder="1" applyAlignment="1">
      <alignment vertical="center"/>
    </xf>
    <xf numFmtId="0" fontId="30" fillId="0" borderId="43" xfId="4" applyFont="1" applyFill="1" applyBorder="1" applyAlignment="1">
      <alignment vertical="center"/>
    </xf>
    <xf numFmtId="0" fontId="36" fillId="0" borderId="43" xfId="4" applyFont="1" applyFill="1" applyBorder="1" applyAlignment="1">
      <alignment vertical="center"/>
    </xf>
    <xf numFmtId="0" fontId="30" fillId="0" borderId="44" xfId="4" applyFont="1" applyFill="1" applyBorder="1" applyAlignment="1">
      <alignment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3" xfId="4" applyNumberFormat="1" applyFont="1" applyFill="1" applyBorder="1" applyAlignment="1">
      <alignment horizontal="center" vertical="center"/>
    </xf>
    <xf numFmtId="14" fontId="39" fillId="0" borderId="0" xfId="5" applyNumberFormat="1" applyFont="1" applyFill="1" applyAlignment="1">
      <alignment horizontal="center"/>
    </xf>
    <xf numFmtId="14" fontId="31" fillId="0" borderId="0" xfId="5" applyNumberFormat="1" applyFont="1" applyFill="1" applyAlignment="1">
      <alignment horizontal="center"/>
    </xf>
    <xf numFmtId="0" fontId="18" fillId="0" borderId="16" xfId="4" applyFont="1" applyFill="1" applyBorder="1" applyAlignment="1">
      <alignment horizontal="center" vertical="center"/>
    </xf>
    <xf numFmtId="0" fontId="38" fillId="0" borderId="46" xfId="4" applyNumberFormat="1" applyFont="1" applyFill="1" applyBorder="1" applyAlignment="1">
      <alignment horizontal="center" vertical="center"/>
    </xf>
    <xf numFmtId="49" fontId="29" fillId="3" borderId="47" xfId="6" applyNumberFormat="1" applyFont="1" applyFill="1" applyBorder="1" applyAlignment="1">
      <alignment horizontal="center" vertical="center"/>
    </xf>
    <xf numFmtId="49" fontId="29" fillId="3" borderId="33" xfId="6" applyNumberFormat="1" applyFont="1" applyFill="1" applyBorder="1" applyAlignment="1">
      <alignment horizontal="center" vertical="center"/>
    </xf>
    <xf numFmtId="49" fontId="29" fillId="3" borderId="48" xfId="6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36" fillId="0" borderId="49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28" xfId="4" applyFont="1" applyBorder="1" applyAlignment="1">
      <alignment horizontal="left" vertical="center"/>
    </xf>
    <xf numFmtId="0" fontId="27" fillId="0" borderId="18" xfId="4" applyFont="1" applyBorder="1" applyAlignment="1">
      <alignment horizontal="center" vertical="center"/>
    </xf>
    <xf numFmtId="0" fontId="35" fillId="0" borderId="18" xfId="4" applyFont="1" applyBorder="1" applyAlignment="1">
      <alignment horizontal="left" vertical="center"/>
    </xf>
    <xf numFmtId="0" fontId="35" fillId="0" borderId="28" xfId="4" applyFont="1" applyBorder="1" applyAlignment="1">
      <alignment vertical="center"/>
    </xf>
    <xf numFmtId="0" fontId="27" fillId="0" borderId="28" xfId="4" applyFont="1" applyBorder="1" applyAlignment="1">
      <alignment horizontal="left" vertical="center"/>
    </xf>
    <xf numFmtId="0" fontId="41" fillId="0" borderId="29" xfId="4" applyFont="1" applyBorder="1" applyAlignment="1">
      <alignment vertical="center"/>
    </xf>
    <xf numFmtId="0" fontId="35" fillId="0" borderId="26" xfId="4" applyFont="1" applyBorder="1" applyAlignment="1">
      <alignment vertical="center"/>
    </xf>
    <xf numFmtId="0" fontId="19" fillId="0" borderId="27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19" fillId="0" borderId="27" xfId="4" applyFont="1" applyBorder="1" applyAlignment="1">
      <alignment vertical="center"/>
    </xf>
    <xf numFmtId="0" fontId="35" fillId="0" borderId="27" xfId="4" applyFont="1" applyBorder="1" applyAlignment="1">
      <alignment vertical="center"/>
    </xf>
    <xf numFmtId="0" fontId="19" fillId="0" borderId="18" xfId="4" applyFont="1" applyBorder="1" applyAlignment="1">
      <alignment horizontal="left" vertical="center"/>
    </xf>
    <xf numFmtId="0" fontId="27" fillId="0" borderId="18" xfId="4" applyFont="1" applyBorder="1" applyAlignment="1">
      <alignment horizontal="left" vertical="center"/>
    </xf>
    <xf numFmtId="0" fontId="19" fillId="0" borderId="18" xfId="4" applyFont="1" applyBorder="1" applyAlignment="1">
      <alignment vertical="center"/>
    </xf>
    <xf numFmtId="0" fontId="35" fillId="0" borderId="18" xfId="4" applyFont="1" applyBorder="1" applyAlignment="1">
      <alignment vertical="center"/>
    </xf>
    <xf numFmtId="0" fontId="27" fillId="0" borderId="30" xfId="4" applyFont="1" applyBorder="1" applyAlignment="1">
      <alignment horizontal="left" vertical="center"/>
    </xf>
    <xf numFmtId="0" fontId="35" fillId="0" borderId="28" xfId="4" applyFont="1" applyBorder="1" applyAlignment="1">
      <alignment horizontal="center" vertical="center"/>
    </xf>
    <xf numFmtId="0" fontId="35" fillId="0" borderId="18" xfId="4" applyFont="1" applyBorder="1" applyAlignment="1">
      <alignment horizontal="center" vertical="center"/>
    </xf>
    <xf numFmtId="0" fontId="36" fillId="0" borderId="53" xfId="4" applyFont="1" applyBorder="1" applyAlignment="1">
      <alignment vertical="center"/>
    </xf>
    <xf numFmtId="0" fontId="36" fillId="0" borderId="54" xfId="4" applyFont="1" applyBorder="1" applyAlignment="1">
      <alignment vertical="center"/>
    </xf>
    <xf numFmtId="0" fontId="27" fillId="0" borderId="54" xfId="4" applyFont="1" applyBorder="1" applyAlignment="1">
      <alignment vertical="center"/>
    </xf>
    <xf numFmtId="58" fontId="19" fillId="0" borderId="54" xfId="4" applyNumberFormat="1" applyFont="1" applyBorder="1" applyAlignment="1">
      <alignment vertical="center"/>
    </xf>
    <xf numFmtId="0" fontId="27" fillId="0" borderId="40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24" fillId="0" borderId="2" xfId="4" applyNumberFormat="1" applyFont="1" applyFill="1" applyBorder="1" applyAlignment="1">
      <alignment horizontal="left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4" fillId="0" borderId="2" xfId="4" applyNumberFormat="1" applyFont="1" applyFill="1" applyBorder="1" applyAlignment="1">
      <alignment horizontal="center"/>
    </xf>
    <xf numFmtId="0" fontId="36" fillId="0" borderId="2" xfId="4" applyNumberFormat="1" applyFont="1" applyFill="1" applyBorder="1" applyAlignment="1">
      <alignment horizontal="center"/>
    </xf>
    <xf numFmtId="0" fontId="35" fillId="0" borderId="2" xfId="4" applyNumberFormat="1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35" fillId="0" borderId="3" xfId="4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42" fillId="4" borderId="6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25" fillId="0" borderId="63" xfId="0" applyNumberFormat="1" applyFont="1" applyFill="1" applyBorder="1" applyAlignment="1">
      <alignment horizontal="center" vertical="center"/>
    </xf>
    <xf numFmtId="49" fontId="43" fillId="3" borderId="20" xfId="6" applyNumberFormat="1" applyFont="1" applyFill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49" fontId="27" fillId="0" borderId="18" xfId="4" applyNumberFormat="1" applyFont="1" applyBorder="1" applyAlignment="1">
      <alignment vertical="center"/>
    </xf>
    <xf numFmtId="0" fontId="27" fillId="0" borderId="40" xfId="4" applyFont="1" applyBorder="1" applyAlignment="1">
      <alignment vertical="center"/>
    </xf>
    <xf numFmtId="0" fontId="35" fillId="0" borderId="56" xfId="4" applyFont="1" applyBorder="1" applyAlignment="1">
      <alignment vertical="center"/>
    </xf>
    <xf numFmtId="0" fontId="19" fillId="0" borderId="20" xfId="4" applyFont="1" applyBorder="1" applyAlignment="1">
      <alignment horizontal="left" vertical="center"/>
    </xf>
    <xf numFmtId="0" fontId="27" fillId="0" borderId="20" xfId="4" applyFont="1" applyBorder="1" applyAlignment="1">
      <alignment horizontal="left" vertical="center"/>
    </xf>
    <xf numFmtId="0" fontId="19" fillId="0" borderId="20" xfId="4" applyFont="1" applyBorder="1" applyAlignment="1">
      <alignment vertical="center"/>
    </xf>
    <xf numFmtId="0" fontId="35" fillId="0" borderId="20" xfId="4" applyFont="1" applyBorder="1" applyAlignment="1">
      <alignment vertical="center"/>
    </xf>
    <xf numFmtId="0" fontId="35" fillId="0" borderId="56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35" fillId="0" borderId="2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38" fillId="0" borderId="65" xfId="4" applyFont="1" applyBorder="1" applyAlignment="1">
      <alignment horizontal="left" vertical="center" wrapText="1"/>
    </xf>
    <xf numFmtId="182" fontId="27" fillId="0" borderId="18" xfId="4" applyNumberFormat="1" applyFont="1" applyBorder="1" applyAlignment="1">
      <alignment horizontal="center" vertical="center"/>
    </xf>
    <xf numFmtId="0" fontId="27" fillId="0" borderId="18" xfId="4" applyNumberFormat="1" applyFont="1" applyFill="1" applyBorder="1" applyAlignment="1" applyProtection="1">
      <alignment horizontal="center" vertical="center"/>
    </xf>
    <xf numFmtId="9" fontId="27" fillId="0" borderId="18" xfId="4" applyNumberFormat="1" applyFont="1" applyBorder="1" applyAlignment="1">
      <alignment horizontal="center" vertical="center"/>
    </xf>
    <xf numFmtId="0" fontId="36" fillId="0" borderId="49" xfId="4" applyFont="1" applyBorder="1" applyAlignment="1">
      <alignment vertical="center"/>
    </xf>
    <xf numFmtId="0" fontId="36" fillId="0" borderId="50" xfId="4" applyFont="1" applyBorder="1" applyAlignment="1">
      <alignment vertical="center"/>
    </xf>
    <xf numFmtId="0" fontId="27" fillId="0" borderId="69" xfId="4" applyFont="1" applyBorder="1" applyAlignment="1">
      <alignment vertical="center"/>
    </xf>
    <xf numFmtId="0" fontId="36" fillId="0" borderId="69" xfId="4" applyFont="1" applyBorder="1" applyAlignment="1">
      <alignment vertical="center"/>
    </xf>
    <xf numFmtId="58" fontId="19" fillId="0" borderId="50" xfId="4" applyNumberFormat="1" applyFont="1" applyBorder="1" applyAlignment="1">
      <alignment vertical="center"/>
    </xf>
    <xf numFmtId="0" fontId="19" fillId="0" borderId="69" xfId="4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60" xfId="4" applyFont="1" applyBorder="1" applyAlignment="1">
      <alignment horizontal="left" vertical="center"/>
    </xf>
    <xf numFmtId="0" fontId="35" fillId="0" borderId="0" xfId="4" applyFont="1" applyBorder="1" applyAlignment="1">
      <alignment vertical="center"/>
    </xf>
    <xf numFmtId="0" fontId="45" fillId="0" borderId="40" xfId="4" applyFont="1" applyBorder="1" applyAlignment="1">
      <alignment horizontal="left" vertical="center" wrapText="1"/>
    </xf>
    <xf numFmtId="0" fontId="30" fillId="0" borderId="40" xfId="4" applyFont="1" applyBorder="1" applyAlignment="1">
      <alignment horizontal="left" vertical="center"/>
    </xf>
    <xf numFmtId="0" fontId="47" fillId="0" borderId="75" xfId="0" applyFont="1" applyBorder="1"/>
    <xf numFmtId="0" fontId="47" fillId="0" borderId="2" xfId="0" applyFont="1" applyBorder="1"/>
    <xf numFmtId="0" fontId="47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47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17" fillId="0" borderId="2" xfId="7" quotePrefix="1" applyFont="1" applyBorder="1" applyAlignment="1">
      <alignment horizontal="center" vertical="center" wrapText="1"/>
    </xf>
    <xf numFmtId="0" fontId="13" fillId="0" borderId="2" xfId="0" quotePrefix="1" applyFont="1" applyFill="1" applyBorder="1" applyAlignment="1"/>
    <xf numFmtId="0" fontId="6" fillId="0" borderId="2" xfId="7" quotePrefix="1" applyFont="1" applyBorder="1" applyAlignment="1">
      <alignment horizontal="center" vertical="center" wrapText="1"/>
    </xf>
    <xf numFmtId="0" fontId="7" fillId="0" borderId="5" xfId="1" quotePrefix="1" applyBorder="1" applyAlignment="1">
      <alignment horizontal="center" vertical="center" wrapText="1"/>
    </xf>
    <xf numFmtId="0" fontId="46" fillId="0" borderId="73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5" borderId="6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4" fillId="0" borderId="25" xfId="4" applyFont="1" applyBorder="1" applyAlignment="1">
      <alignment horizontal="center" vertical="top"/>
    </xf>
    <xf numFmtId="0" fontId="27" fillId="0" borderId="50" xfId="4" applyFont="1" applyBorder="1" applyAlignment="1">
      <alignment horizontal="center" vertical="center"/>
    </xf>
    <xf numFmtId="0" fontId="36" fillId="0" borderId="50" xfId="4" applyFont="1" applyBorder="1" applyAlignment="1">
      <alignment horizontal="center" vertical="center"/>
    </xf>
    <xf numFmtId="0" fontId="19" fillId="0" borderId="50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27" fillId="0" borderId="18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18" xfId="4" applyFont="1" applyBorder="1" applyAlignment="1">
      <alignment horizontal="left" vertical="center"/>
    </xf>
    <xf numFmtId="14" fontId="27" fillId="0" borderId="18" xfId="4" applyNumberFormat="1" applyFont="1" applyBorder="1" applyAlignment="1">
      <alignment horizontal="center" vertical="center"/>
    </xf>
    <xf numFmtId="14" fontId="27" fillId="0" borderId="40" xfId="4" applyNumberFormat="1" applyFont="1" applyBorder="1" applyAlignment="1">
      <alignment horizontal="center" vertical="center"/>
    </xf>
    <xf numFmtId="0" fontId="27" fillId="0" borderId="33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35" fillId="0" borderId="29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14" fontId="27" fillId="0" borderId="30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35" fillId="0" borderId="64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70" xfId="4" applyFont="1" applyBorder="1" applyAlignment="1">
      <alignment horizontal="left" vertical="center"/>
    </xf>
    <xf numFmtId="0" fontId="36" fillId="0" borderId="55" xfId="4" applyFont="1" applyBorder="1" applyAlignment="1">
      <alignment horizontal="left" vertical="center"/>
    </xf>
    <xf numFmtId="0" fontId="36" fillId="0" borderId="54" xfId="4" applyFont="1" applyBorder="1" applyAlignment="1">
      <alignment horizontal="left" vertical="center"/>
    </xf>
    <xf numFmtId="0" fontId="36" fillId="0" borderId="59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 wrapText="1"/>
    </xf>
    <xf numFmtId="0" fontId="35" fillId="0" borderId="52" xfId="4" applyFont="1" applyBorder="1" applyAlignment="1">
      <alignment horizontal="left" vertical="center" wrapText="1"/>
    </xf>
    <xf numFmtId="0" fontId="35" fillId="0" borderId="44" xfId="4" applyFont="1" applyBorder="1" applyAlignment="1">
      <alignment horizontal="left" vertical="center" wrapText="1"/>
    </xf>
    <xf numFmtId="0" fontId="35" fillId="0" borderId="56" xfId="4" applyFont="1" applyBorder="1" applyAlignment="1">
      <alignment horizontal="left" vertical="center"/>
    </xf>
    <xf numFmtId="0" fontId="35" fillId="0" borderId="20" xfId="4" applyFont="1" applyBorder="1" applyAlignment="1">
      <alignment horizontal="left" vertical="center"/>
    </xf>
    <xf numFmtId="0" fontId="35" fillId="0" borderId="60" xfId="4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32" xfId="4" applyNumberFormat="1" applyFont="1" applyBorder="1" applyAlignment="1">
      <alignment horizontal="left" vertical="center"/>
    </xf>
    <xf numFmtId="9" fontId="27" fillId="0" borderId="42" xfId="4" applyNumberFormat="1" applyFont="1" applyBorder="1" applyAlignment="1">
      <alignment horizontal="left" vertical="center"/>
    </xf>
    <xf numFmtId="9" fontId="27" fillId="0" borderId="51" xfId="4" applyNumberFormat="1" applyFont="1" applyBorder="1" applyAlignment="1">
      <alignment horizontal="left" vertical="center"/>
    </xf>
    <xf numFmtId="9" fontId="27" fillId="0" borderId="52" xfId="4" applyNumberFormat="1" applyFont="1" applyBorder="1" applyAlignment="1">
      <alignment horizontal="left" vertical="center"/>
    </xf>
    <xf numFmtId="9" fontId="27" fillId="0" borderId="44" xfId="4" applyNumberFormat="1" applyFont="1" applyBorder="1" applyAlignment="1">
      <alignment horizontal="left" vertical="center"/>
    </xf>
    <xf numFmtId="0" fontId="34" fillId="0" borderId="56" xfId="4" applyFont="1" applyFill="1" applyBorder="1" applyAlignment="1">
      <alignment horizontal="left" vertical="center"/>
    </xf>
    <xf numFmtId="0" fontId="34" fillId="0" borderId="20" xfId="4" applyFont="1" applyFill="1" applyBorder="1" applyAlignment="1">
      <alignment horizontal="left" vertical="center"/>
    </xf>
    <xf numFmtId="0" fontId="34" fillId="0" borderId="60" xfId="4" applyFont="1" applyFill="1" applyBorder="1" applyAlignment="1">
      <alignment horizontal="left" vertical="center"/>
    </xf>
    <xf numFmtId="0" fontId="34" fillId="0" borderId="28" xfId="4" applyFont="1" applyFill="1" applyBorder="1" applyAlignment="1">
      <alignment horizontal="left" vertical="center"/>
    </xf>
    <xf numFmtId="0" fontId="34" fillId="0" borderId="18" xfId="4" applyFont="1" applyFill="1" applyBorder="1" applyAlignment="1">
      <alignment horizontal="left" vertical="center"/>
    </xf>
    <xf numFmtId="0" fontId="34" fillId="0" borderId="66" xfId="4" applyFont="1" applyFill="1" applyBorder="1" applyAlignment="1">
      <alignment horizontal="left" vertical="center"/>
    </xf>
    <xf numFmtId="0" fontId="34" fillId="0" borderId="52" xfId="4" applyFont="1" applyFill="1" applyBorder="1" applyAlignment="1">
      <alignment horizontal="left" vertical="center"/>
    </xf>
    <xf numFmtId="0" fontId="34" fillId="0" borderId="44" xfId="4" applyFont="1" applyFill="1" applyBorder="1" applyAlignment="1">
      <alignment horizontal="left" vertical="center"/>
    </xf>
    <xf numFmtId="0" fontId="36" fillId="0" borderId="36" xfId="4" applyFont="1" applyFill="1" applyBorder="1" applyAlignment="1">
      <alignment horizontal="left" vertical="center"/>
    </xf>
    <xf numFmtId="0" fontId="27" fillId="0" borderId="67" xfId="4" applyFont="1" applyFill="1" applyBorder="1" applyAlignment="1">
      <alignment horizontal="left" vertical="center"/>
    </xf>
    <xf numFmtId="0" fontId="27" fillId="0" borderId="68" xfId="4" applyFont="1" applyFill="1" applyBorder="1" applyAlignment="1">
      <alignment horizontal="left" vertical="center"/>
    </xf>
    <xf numFmtId="0" fontId="27" fillId="0" borderId="71" xfId="4" applyFont="1" applyFill="1" applyBorder="1" applyAlignment="1">
      <alignment horizontal="left" vertical="center"/>
    </xf>
    <xf numFmtId="0" fontId="27" fillId="0" borderId="35" xfId="4" applyFont="1" applyFill="1" applyBorder="1" applyAlignment="1">
      <alignment horizontal="left" vertical="center"/>
    </xf>
    <xf numFmtId="0" fontId="27" fillId="0" borderId="34" xfId="4" applyFont="1" applyFill="1" applyBorder="1" applyAlignment="1">
      <alignment horizontal="left" vertical="center"/>
    </xf>
    <xf numFmtId="0" fontId="27" fillId="0" borderId="43" xfId="4" applyFont="1" applyFill="1" applyBorder="1" applyAlignment="1">
      <alignment horizontal="left" vertical="center"/>
    </xf>
    <xf numFmtId="0" fontId="35" fillId="0" borderId="51" xfId="4" applyFont="1" applyFill="1" applyBorder="1" applyAlignment="1">
      <alignment horizontal="left" vertical="center"/>
    </xf>
    <xf numFmtId="0" fontId="35" fillId="0" borderId="52" xfId="4" applyFont="1" applyFill="1" applyBorder="1" applyAlignment="1">
      <alignment horizontal="left" vertical="center"/>
    </xf>
    <xf numFmtId="0" fontId="35" fillId="0" borderId="44" xfId="4" applyFont="1" applyFill="1" applyBorder="1" applyAlignment="1">
      <alignment horizontal="left" vertical="center"/>
    </xf>
    <xf numFmtId="0" fontId="9" fillId="0" borderId="54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72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64" xfId="4" applyFont="1" applyFill="1" applyBorder="1" applyAlignment="1">
      <alignment horizontal="left" vertical="center"/>
    </xf>
    <xf numFmtId="0" fontId="27" fillId="0" borderId="36" xfId="4" applyFont="1" applyFill="1" applyBorder="1" applyAlignment="1">
      <alignment horizontal="left" vertical="center"/>
    </xf>
    <xf numFmtId="0" fontId="27" fillId="0" borderId="70" xfId="4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1" xfId="5" applyFont="1" applyFill="1" applyBorder="1" applyAlignment="1">
      <alignment horizontal="center"/>
    </xf>
    <xf numFmtId="0" fontId="18" fillId="0" borderId="2" xfId="5" applyFont="1" applyFill="1" applyBorder="1" applyAlignment="1">
      <alignment horizontal="center"/>
    </xf>
    <xf numFmtId="0" fontId="18" fillId="0" borderId="6" xfId="5" applyFont="1" applyFill="1" applyBorder="1" applyAlignment="1">
      <alignment horizontal="center"/>
    </xf>
    <xf numFmtId="0" fontId="18" fillId="0" borderId="22" xfId="5" applyFont="1" applyFill="1" applyBorder="1" applyAlignment="1">
      <alignment horizontal="center"/>
    </xf>
    <xf numFmtId="0" fontId="40" fillId="0" borderId="25" xfId="4" applyFont="1" applyBorder="1" applyAlignment="1">
      <alignment horizontal="center" vertical="top"/>
    </xf>
    <xf numFmtId="0" fontId="27" fillId="0" borderId="18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58" fontId="30" fillId="0" borderId="18" xfId="4" applyNumberFormat="1" applyFont="1" applyBorder="1" applyAlignment="1">
      <alignment horizontal="center" vertical="center"/>
    </xf>
    <xf numFmtId="0" fontId="35" fillId="0" borderId="40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36" fillId="0" borderId="0" xfId="4" applyFont="1" applyBorder="1" applyAlignment="1">
      <alignment horizontal="left" vertical="center"/>
    </xf>
    <xf numFmtId="0" fontId="35" fillId="0" borderId="0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43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4" fillId="0" borderId="26" xfId="4" applyFont="1" applyFill="1" applyBorder="1" applyAlignment="1">
      <alignment horizontal="left" vertical="center"/>
    </xf>
    <xf numFmtId="0" fontId="34" fillId="0" borderId="27" xfId="4" applyFont="1" applyFill="1" applyBorder="1" applyAlignment="1">
      <alignment horizontal="left" vertical="center"/>
    </xf>
    <xf numFmtId="0" fontId="34" fillId="0" borderId="39" xfId="4" applyFont="1" applyFill="1" applyBorder="1" applyAlignment="1">
      <alignment horizontal="left" vertical="center"/>
    </xf>
    <xf numFmtId="0" fontId="34" fillId="0" borderId="18" xfId="4" applyFont="1" applyFill="1" applyBorder="1" applyAlignment="1">
      <alignment horizontal="center" vertical="center"/>
    </xf>
    <xf numFmtId="0" fontId="34" fillId="0" borderId="40" xfId="4" applyFont="1" applyFill="1" applyBorder="1" applyAlignment="1">
      <alignment horizontal="center" vertical="center"/>
    </xf>
    <xf numFmtId="0" fontId="35" fillId="0" borderId="28" xfId="4" applyFont="1" applyFill="1" applyBorder="1" applyAlignment="1">
      <alignment horizontal="left" vertical="center"/>
    </xf>
    <xf numFmtId="0" fontId="27" fillId="0" borderId="18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35" fillId="0" borderId="29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0" fontId="34" fillId="0" borderId="18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36" fillId="0" borderId="0" xfId="4" applyFont="1" applyFill="1" applyBorder="1" applyAlignment="1">
      <alignment horizontal="left" vertical="center"/>
    </xf>
    <xf numFmtId="0" fontId="27" fillId="0" borderId="37" xfId="4" applyFont="1" applyFill="1" applyBorder="1" applyAlignment="1">
      <alignment horizontal="left" vertical="center"/>
    </xf>
    <xf numFmtId="0" fontId="27" fillId="0" borderId="32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27" fillId="0" borderId="54" xfId="4" applyFont="1" applyBorder="1" applyAlignment="1">
      <alignment horizontal="center" vertical="center"/>
    </xf>
    <xf numFmtId="0" fontId="36" fillId="0" borderId="54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36" fillId="0" borderId="55" xfId="4" applyFont="1" applyFill="1" applyBorder="1" applyAlignment="1">
      <alignment horizontal="left" vertical="center"/>
    </xf>
    <xf numFmtId="0" fontId="36" fillId="0" borderId="54" xfId="4" applyFont="1" applyFill="1" applyBorder="1" applyAlignment="1">
      <alignment horizontal="left" vertical="center"/>
    </xf>
    <xf numFmtId="0" fontId="36" fillId="0" borderId="59" xfId="4" applyFont="1" applyFill="1" applyBorder="1" applyAlignment="1">
      <alignment horizontal="left" vertical="center"/>
    </xf>
    <xf numFmtId="0" fontId="36" fillId="0" borderId="56" xfId="4" applyFont="1" applyFill="1" applyBorder="1" applyAlignment="1">
      <alignment horizontal="center" vertical="center"/>
    </xf>
    <xf numFmtId="0" fontId="36" fillId="0" borderId="20" xfId="4" applyFont="1" applyFill="1" applyBorder="1" applyAlignment="1">
      <alignment horizontal="center" vertical="center"/>
    </xf>
    <xf numFmtId="0" fontId="36" fillId="0" borderId="60" xfId="4" applyFont="1" applyFill="1" applyBorder="1" applyAlignment="1">
      <alignment horizontal="center" vertical="center"/>
    </xf>
    <xf numFmtId="0" fontId="36" fillId="0" borderId="29" xfId="4" applyFont="1" applyFill="1" applyBorder="1" applyAlignment="1">
      <alignment horizontal="center" vertical="center"/>
    </xf>
    <xf numFmtId="0" fontId="36" fillId="0" borderId="30" xfId="4" applyFont="1" applyFill="1" applyBorder="1" applyAlignment="1">
      <alignment horizontal="center" vertical="center"/>
    </xf>
    <xf numFmtId="0" fontId="36" fillId="0" borderId="41" xfId="4" applyFont="1" applyFill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18" fillId="0" borderId="45" xfId="4" applyFont="1" applyFill="1" applyBorder="1" applyAlignment="1">
      <alignment horizontal="center" vertical="center"/>
    </xf>
    <xf numFmtId="0" fontId="33" fillId="0" borderId="25" xfId="4" applyFont="1" applyFill="1" applyBorder="1" applyAlignment="1">
      <alignment horizontal="center" vertical="top"/>
    </xf>
    <xf numFmtId="0" fontId="19" fillId="0" borderId="0" xfId="4" applyFill="1" applyAlignment="1">
      <alignment horizontal="center" vertical="center"/>
    </xf>
    <xf numFmtId="0" fontId="30" fillId="0" borderId="27" xfId="4" applyFont="1" applyFill="1" applyBorder="1" applyAlignment="1">
      <alignment horizontal="center" vertical="center"/>
    </xf>
    <xf numFmtId="0" fontId="30" fillId="0" borderId="39" xfId="4" applyFont="1" applyFill="1" applyBorder="1" applyAlignment="1">
      <alignment horizontal="center" vertical="center"/>
    </xf>
    <xf numFmtId="0" fontId="27" fillId="0" borderId="18" xfId="4" applyFont="1" applyFill="1" applyBorder="1" applyAlignment="1">
      <alignment horizontal="center" vertical="center"/>
    </xf>
    <xf numFmtId="181" fontId="30" fillId="0" borderId="18" xfId="4" applyNumberFormat="1" applyFont="1" applyFill="1" applyBorder="1" applyAlignment="1">
      <alignment horizontal="center" vertical="center"/>
    </xf>
    <xf numFmtId="0" fontId="30" fillId="0" borderId="18" xfId="4" applyFont="1" applyFill="1" applyBorder="1" applyAlignment="1">
      <alignment horizontal="center" vertical="center"/>
    </xf>
    <xf numFmtId="0" fontId="27" fillId="0" borderId="30" xfId="4" applyFont="1" applyFill="1" applyBorder="1" applyAlignment="1">
      <alignment horizontal="right" vertical="center"/>
    </xf>
    <xf numFmtId="0" fontId="34" fillId="0" borderId="30" xfId="4" applyFont="1" applyFill="1" applyBorder="1" applyAlignment="1">
      <alignment horizontal="left" vertical="center"/>
    </xf>
    <xf numFmtId="0" fontId="34" fillId="0" borderId="31" xfId="4" applyFont="1" applyFill="1" applyBorder="1" applyAlignment="1">
      <alignment horizontal="left" vertical="center"/>
    </xf>
    <xf numFmtId="0" fontId="34" fillId="0" borderId="32" xfId="4" applyFont="1" applyFill="1" applyBorder="1" applyAlignment="1">
      <alignment horizontal="left" vertical="center"/>
    </xf>
    <xf numFmtId="0" fontId="34" fillId="0" borderId="42" xfId="4" applyFont="1" applyFill="1" applyBorder="1" applyAlignment="1">
      <alignment horizontal="left" vertical="center"/>
    </xf>
    <xf numFmtId="0" fontId="30" fillId="0" borderId="33" xfId="4" applyFont="1" applyFill="1" applyBorder="1" applyAlignment="1">
      <alignment horizontal="center" vertical="center"/>
    </xf>
    <xf numFmtId="0" fontId="30" fillId="0" borderId="34" xfId="4" applyFont="1" applyFill="1" applyBorder="1" applyAlignment="1">
      <alignment horizontal="center" vertical="center"/>
    </xf>
    <xf numFmtId="0" fontId="30" fillId="0" borderId="43" xfId="4" applyFont="1" applyFill="1" applyBorder="1" applyAlignment="1">
      <alignment horizontal="center" vertical="center"/>
    </xf>
    <xf numFmtId="0" fontId="35" fillId="0" borderId="35" xfId="4" applyFont="1" applyFill="1" applyBorder="1" applyAlignment="1">
      <alignment horizontal="left" vertical="center"/>
    </xf>
    <xf numFmtId="0" fontId="35" fillId="0" borderId="34" xfId="4" applyFont="1" applyFill="1" applyBorder="1" applyAlignment="1">
      <alignment horizontal="left" vertical="center"/>
    </xf>
    <xf numFmtId="0" fontId="35" fillId="0" borderId="43" xfId="4" applyFont="1" applyFill="1" applyBorder="1" applyAlignment="1">
      <alignment horizontal="left" vertical="center"/>
    </xf>
    <xf numFmtId="0" fontId="34" fillId="0" borderId="40" xfId="4" applyFont="1" applyFill="1" applyBorder="1" applyAlignment="1">
      <alignment horizontal="left" vertical="center"/>
    </xf>
    <xf numFmtId="0" fontId="30" fillId="0" borderId="28" xfId="4" applyFont="1" applyFill="1" applyBorder="1" applyAlignment="1">
      <alignment horizontal="left" vertical="center"/>
    </xf>
    <xf numFmtId="0" fontId="30" fillId="0" borderId="18" xfId="4" applyFont="1" applyFill="1" applyBorder="1" applyAlignment="1">
      <alignment horizontal="left" vertical="center"/>
    </xf>
    <xf numFmtId="0" fontId="30" fillId="0" borderId="40" xfId="4" applyFont="1" applyFill="1" applyBorder="1" applyAlignment="1">
      <alignment horizontal="left" vertical="center"/>
    </xf>
    <xf numFmtId="0" fontId="30" fillId="0" borderId="35" xfId="4" applyFont="1" applyFill="1" applyBorder="1" applyAlignment="1">
      <alignment horizontal="left" vertical="center"/>
    </xf>
    <xf numFmtId="0" fontId="30" fillId="0" borderId="34" xfId="4" applyFont="1" applyFill="1" applyBorder="1" applyAlignment="1">
      <alignment horizontal="left" vertical="center"/>
    </xf>
    <xf numFmtId="0" fontId="30" fillId="0" borderId="43" xfId="4" applyFont="1" applyFill="1" applyBorder="1" applyAlignment="1">
      <alignment horizontal="left" vertical="center"/>
    </xf>
    <xf numFmtId="0" fontId="30" fillId="0" borderId="28" xfId="4" applyFont="1" applyFill="1" applyBorder="1" applyAlignment="1">
      <alignment horizontal="left" vertical="center" wrapText="1"/>
    </xf>
    <xf numFmtId="0" fontId="30" fillId="0" borderId="18" xfId="4" applyFont="1" applyFill="1" applyBorder="1" applyAlignment="1">
      <alignment horizontal="left" vertical="center" wrapText="1"/>
    </xf>
    <xf numFmtId="0" fontId="30" fillId="0" borderId="40" xfId="4" applyFont="1" applyFill="1" applyBorder="1" applyAlignment="1">
      <alignment horizontal="left" vertical="center" wrapText="1"/>
    </xf>
    <xf numFmtId="0" fontId="19" fillId="0" borderId="30" xfId="4" applyFill="1" applyBorder="1" applyAlignment="1">
      <alignment horizontal="center" vertical="center"/>
    </xf>
    <xf numFmtId="0" fontId="19" fillId="0" borderId="41" xfId="4" applyFill="1" applyBorder="1" applyAlignment="1">
      <alignment horizontal="center" vertical="center"/>
    </xf>
    <xf numFmtId="0" fontId="34" fillId="0" borderId="36" xfId="4" applyFont="1" applyFill="1" applyBorder="1" applyAlignment="1">
      <alignment horizontal="center" vertical="center"/>
    </xf>
    <xf numFmtId="0" fontId="34" fillId="0" borderId="37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35" fillId="0" borderId="26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horizontal="left" vertical="center"/>
    </xf>
    <xf numFmtId="0" fontId="35" fillId="0" borderId="39" xfId="4" applyFont="1" applyFill="1" applyBorder="1" applyAlignment="1">
      <alignment horizontal="left" vertical="center"/>
    </xf>
    <xf numFmtId="0" fontId="34" fillId="0" borderId="33" xfId="4" applyFont="1" applyFill="1" applyBorder="1" applyAlignment="1">
      <alignment horizontal="left" vertical="center"/>
    </xf>
    <xf numFmtId="0" fontId="34" fillId="0" borderId="38" xfId="4" applyFont="1" applyFill="1" applyBorder="1" applyAlignment="1">
      <alignment horizontal="left" vertical="center"/>
    </xf>
    <xf numFmtId="0" fontId="30" fillId="0" borderId="30" xfId="4" applyFont="1" applyFill="1" applyBorder="1" applyAlignment="1">
      <alignment horizontal="center" vertical="center"/>
    </xf>
    <xf numFmtId="0" fontId="34" fillId="0" borderId="30" xfId="4" applyFont="1" applyFill="1" applyBorder="1" applyAlignment="1">
      <alignment horizontal="center" vertical="center"/>
    </xf>
    <xf numFmtId="0" fontId="30" fillId="0" borderId="4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49" fontId="29" fillId="8" borderId="20" xfId="6" applyNumberFormat="1" applyFont="1" applyFill="1" applyBorder="1" applyAlignment="1">
      <alignment horizontal="center" vertical="center"/>
    </xf>
  </cellXfs>
  <cellStyles count="8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72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5060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25">
        <v>1</v>
      </c>
      <c r="B2" s="216" t="s">
        <v>1</v>
      </c>
    </row>
    <row r="3" spans="1:2">
      <c r="A3" s="25">
        <v>2</v>
      </c>
      <c r="B3" s="216" t="s">
        <v>2</v>
      </c>
    </row>
    <row r="4" spans="1:2">
      <c r="A4" s="25">
        <v>3</v>
      </c>
      <c r="B4" s="216" t="s">
        <v>3</v>
      </c>
    </row>
    <row r="5" spans="1:2">
      <c r="A5" s="25">
        <v>4</v>
      </c>
      <c r="B5" s="216" t="s">
        <v>4</v>
      </c>
    </row>
    <row r="6" spans="1:2">
      <c r="A6" s="25">
        <v>5</v>
      </c>
      <c r="B6" s="216" t="s">
        <v>5</v>
      </c>
    </row>
    <row r="7" spans="1:2">
      <c r="A7" s="25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25">
        <v>1</v>
      </c>
      <c r="B10" s="220" t="s">
        <v>9</v>
      </c>
    </row>
    <row r="11" spans="1:2">
      <c r="A11" s="25">
        <v>2</v>
      </c>
      <c r="B11" s="216" t="s">
        <v>10</v>
      </c>
    </row>
    <row r="12" spans="1:2">
      <c r="A12" s="25">
        <v>3</v>
      </c>
      <c r="B12" s="218" t="s">
        <v>11</v>
      </c>
    </row>
    <row r="13" spans="1:2">
      <c r="A13" s="25">
        <v>4</v>
      </c>
      <c r="B13" s="216" t="s">
        <v>12</v>
      </c>
    </row>
    <row r="14" spans="1:2">
      <c r="A14" s="25">
        <v>5</v>
      </c>
      <c r="B14" s="216" t="s">
        <v>13</v>
      </c>
    </row>
    <row r="15" spans="1:2">
      <c r="A15" s="25">
        <v>6</v>
      </c>
      <c r="B15" s="216" t="s">
        <v>14</v>
      </c>
    </row>
    <row r="16" spans="1:2">
      <c r="A16" s="25">
        <v>7</v>
      </c>
      <c r="B16" s="216" t="s">
        <v>15</v>
      </c>
    </row>
    <row r="17" spans="1:2">
      <c r="A17" s="25">
        <v>8</v>
      </c>
      <c r="B17" s="216" t="s">
        <v>16</v>
      </c>
    </row>
    <row r="18" spans="1:2">
      <c r="A18" s="25">
        <v>9</v>
      </c>
      <c r="B18" s="216" t="s">
        <v>17</v>
      </c>
    </row>
    <row r="19" spans="1:2">
      <c r="A19" s="25"/>
      <c r="B19" s="216"/>
    </row>
    <row r="20" spans="1:2" ht="20.25">
      <c r="A20" s="214"/>
      <c r="B20" s="215" t="s">
        <v>18</v>
      </c>
    </row>
    <row r="21" spans="1:2">
      <c r="A21" s="25">
        <v>1</v>
      </c>
      <c r="B21" s="221" t="s">
        <v>19</v>
      </c>
    </row>
    <row r="22" spans="1:2">
      <c r="A22" s="25">
        <v>2</v>
      </c>
      <c r="B22" s="216" t="s">
        <v>20</v>
      </c>
    </row>
    <row r="23" spans="1:2">
      <c r="A23" s="25">
        <v>3</v>
      </c>
      <c r="B23" s="216" t="s">
        <v>21</v>
      </c>
    </row>
    <row r="24" spans="1:2">
      <c r="A24" s="25">
        <v>4</v>
      </c>
      <c r="B24" s="216" t="s">
        <v>22</v>
      </c>
    </row>
    <row r="25" spans="1:2">
      <c r="A25" s="25">
        <v>5</v>
      </c>
      <c r="B25" s="216" t="s">
        <v>23</v>
      </c>
    </row>
    <row r="26" spans="1:2">
      <c r="A26" s="25">
        <v>6</v>
      </c>
      <c r="B26" s="216" t="s">
        <v>24</v>
      </c>
    </row>
    <row r="27" spans="1:2">
      <c r="A27" s="25">
        <v>7</v>
      </c>
      <c r="B27" s="216" t="s">
        <v>25</v>
      </c>
    </row>
    <row r="28" spans="1:2">
      <c r="A28" s="25"/>
      <c r="B28" s="216"/>
    </row>
    <row r="29" spans="1:2" ht="20.25">
      <c r="A29" s="214"/>
      <c r="B29" s="215" t="s">
        <v>26</v>
      </c>
    </row>
    <row r="30" spans="1:2">
      <c r="A30" s="25">
        <v>1</v>
      </c>
      <c r="B30" s="221" t="s">
        <v>27</v>
      </c>
    </row>
    <row r="31" spans="1:2">
      <c r="A31" s="25">
        <v>2</v>
      </c>
      <c r="B31" s="216" t="s">
        <v>28</v>
      </c>
    </row>
    <row r="32" spans="1:2">
      <c r="A32" s="25">
        <v>3</v>
      </c>
      <c r="B32" s="216" t="s">
        <v>29</v>
      </c>
    </row>
    <row r="33" spans="1:2" ht="28.5">
      <c r="A33" s="25">
        <v>4</v>
      </c>
      <c r="B33" s="216" t="s">
        <v>30</v>
      </c>
    </row>
    <row r="34" spans="1:2">
      <c r="A34" s="25">
        <v>5</v>
      </c>
      <c r="B34" s="216" t="s">
        <v>31</v>
      </c>
    </row>
    <row r="35" spans="1:2">
      <c r="A35" s="25">
        <v>6</v>
      </c>
      <c r="B35" s="216" t="s">
        <v>32</v>
      </c>
    </row>
    <row r="36" spans="1:2">
      <c r="A36" s="25">
        <v>7</v>
      </c>
      <c r="B36" s="216" t="s">
        <v>33</v>
      </c>
    </row>
    <row r="37" spans="1:2">
      <c r="A37" s="25"/>
      <c r="B37" s="216"/>
    </row>
    <row r="39" spans="1:2">
      <c r="A39" s="222" t="s">
        <v>34</v>
      </c>
      <c r="B39" s="223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3" t="s">
        <v>281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 s="2" customFormat="1" ht="18" customHeight="1">
      <c r="A2" s="432" t="s">
        <v>255</v>
      </c>
      <c r="B2" s="433" t="s">
        <v>260</v>
      </c>
      <c r="C2" s="433" t="s">
        <v>256</v>
      </c>
      <c r="D2" s="433" t="s">
        <v>257</v>
      </c>
      <c r="E2" s="433" t="s">
        <v>258</v>
      </c>
      <c r="F2" s="433" t="s">
        <v>259</v>
      </c>
      <c r="G2" s="432" t="s">
        <v>282</v>
      </c>
      <c r="H2" s="432"/>
      <c r="I2" s="432" t="s">
        <v>283</v>
      </c>
      <c r="J2" s="432"/>
      <c r="K2" s="438" t="s">
        <v>284</v>
      </c>
      <c r="L2" s="440" t="s">
        <v>285</v>
      </c>
      <c r="M2" s="442" t="s">
        <v>286</v>
      </c>
    </row>
    <row r="3" spans="1:13" s="2" customFormat="1" ht="21" customHeight="1">
      <c r="A3" s="432"/>
      <c r="B3" s="434"/>
      <c r="C3" s="434"/>
      <c r="D3" s="434"/>
      <c r="E3" s="434"/>
      <c r="F3" s="434"/>
      <c r="G3" s="4" t="s">
        <v>287</v>
      </c>
      <c r="H3" s="4" t="s">
        <v>288</v>
      </c>
      <c r="I3" s="4" t="s">
        <v>287</v>
      </c>
      <c r="J3" s="4" t="s">
        <v>288</v>
      </c>
      <c r="K3" s="439"/>
      <c r="L3" s="441"/>
      <c r="M3" s="443"/>
    </row>
    <row r="4" spans="1:13" ht="14.25" customHeight="1">
      <c r="A4" s="6">
        <v>1</v>
      </c>
      <c r="B4" s="35" t="s">
        <v>273</v>
      </c>
      <c r="C4" s="17" t="s">
        <v>270</v>
      </c>
      <c r="D4" s="224" t="s">
        <v>271</v>
      </c>
      <c r="E4" s="17" t="s">
        <v>272</v>
      </c>
      <c r="F4" s="9" t="s">
        <v>62</v>
      </c>
      <c r="G4" s="10">
        <v>-0.01</v>
      </c>
      <c r="H4" s="10">
        <v>-0.01</v>
      </c>
      <c r="I4" s="10">
        <v>-0.01</v>
      </c>
      <c r="J4" s="10">
        <v>-0.01</v>
      </c>
      <c r="K4" s="38">
        <f>SUM(G4:J4)</f>
        <v>-0.04</v>
      </c>
      <c r="L4" s="6" t="s">
        <v>289</v>
      </c>
      <c r="M4" s="6" t="s">
        <v>290</v>
      </c>
    </row>
    <row r="5" spans="1:13" ht="14.25" customHeight="1">
      <c r="A5" s="6">
        <v>2</v>
      </c>
      <c r="B5" s="35" t="s">
        <v>273</v>
      </c>
      <c r="C5" s="17" t="s">
        <v>274</v>
      </c>
      <c r="D5" s="224" t="s">
        <v>271</v>
      </c>
      <c r="E5" s="17" t="s">
        <v>275</v>
      </c>
      <c r="F5" s="9" t="s">
        <v>62</v>
      </c>
      <c r="G5" s="10">
        <v>-0.01</v>
      </c>
      <c r="H5" s="10">
        <v>-0.01</v>
      </c>
      <c r="I5" s="10">
        <v>-0.02</v>
      </c>
      <c r="J5" s="10">
        <v>-0.01</v>
      </c>
      <c r="K5" s="38">
        <f t="shared" ref="K5:K6" si="0">SUM(G5:J5)</f>
        <v>-0.05</v>
      </c>
      <c r="L5" s="6" t="s">
        <v>289</v>
      </c>
      <c r="M5" s="6" t="s">
        <v>290</v>
      </c>
    </row>
    <row r="6" spans="1:13" ht="14.25" customHeight="1">
      <c r="A6" s="6">
        <v>3</v>
      </c>
      <c r="B6" s="35" t="s">
        <v>273</v>
      </c>
      <c r="C6" s="17" t="s">
        <v>276</v>
      </c>
      <c r="D6" s="224" t="s">
        <v>271</v>
      </c>
      <c r="E6" s="17" t="s">
        <v>277</v>
      </c>
      <c r="F6" s="9" t="s">
        <v>62</v>
      </c>
      <c r="G6" s="36">
        <v>-0.01</v>
      </c>
      <c r="H6" s="10">
        <v>-0.02</v>
      </c>
      <c r="I6" s="10">
        <v>-0.01</v>
      </c>
      <c r="J6" s="10">
        <v>-0.01</v>
      </c>
      <c r="K6" s="38">
        <f t="shared" si="0"/>
        <v>-0.05</v>
      </c>
      <c r="L6" s="6" t="s">
        <v>289</v>
      </c>
      <c r="M6" s="6" t="s">
        <v>290</v>
      </c>
    </row>
    <row r="7" spans="1:13" ht="14.25" customHeight="1">
      <c r="A7" s="6"/>
      <c r="B7" s="6"/>
      <c r="C7" s="20"/>
      <c r="D7" s="7"/>
      <c r="E7" s="20"/>
      <c r="F7" s="6"/>
      <c r="G7" s="10"/>
      <c r="H7" s="36"/>
      <c r="I7" s="36"/>
      <c r="J7" s="10"/>
      <c r="K7" s="38"/>
      <c r="L7" s="6"/>
      <c r="M7" s="6"/>
    </row>
    <row r="8" spans="1:13" ht="14.25" customHeight="1">
      <c r="A8" s="7"/>
      <c r="B8" s="7"/>
      <c r="C8" s="20"/>
      <c r="D8" s="37"/>
      <c r="E8" s="20"/>
      <c r="F8" s="6"/>
      <c r="G8" s="36"/>
      <c r="H8" s="10"/>
      <c r="I8" s="10"/>
      <c r="J8" s="10"/>
      <c r="K8" s="38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24" t="s">
        <v>291</v>
      </c>
      <c r="B12" s="425"/>
      <c r="C12" s="425"/>
      <c r="D12" s="425"/>
      <c r="E12" s="426"/>
      <c r="F12" s="427"/>
      <c r="G12" s="429"/>
      <c r="H12" s="424" t="s">
        <v>279</v>
      </c>
      <c r="I12" s="425"/>
      <c r="J12" s="425"/>
      <c r="K12" s="426"/>
      <c r="L12" s="435"/>
      <c r="M12" s="436"/>
    </row>
    <row r="13" spans="1:13" ht="105" customHeight="1">
      <c r="A13" s="430" t="s">
        <v>292</v>
      </c>
      <c r="B13" s="437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5.12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3" t="s">
        <v>293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</row>
    <row r="2" spans="1:23" s="2" customFormat="1" ht="15.95" customHeight="1">
      <c r="A2" s="433" t="s">
        <v>294</v>
      </c>
      <c r="B2" s="433" t="s">
        <v>260</v>
      </c>
      <c r="C2" s="433" t="s">
        <v>256</v>
      </c>
      <c r="D2" s="433" t="s">
        <v>257</v>
      </c>
      <c r="E2" s="433" t="s">
        <v>258</v>
      </c>
      <c r="F2" s="433" t="s">
        <v>259</v>
      </c>
      <c r="G2" s="444" t="s">
        <v>295</v>
      </c>
      <c r="H2" s="445"/>
      <c r="I2" s="446"/>
      <c r="J2" s="444" t="s">
        <v>296</v>
      </c>
      <c r="K2" s="445"/>
      <c r="L2" s="446"/>
      <c r="M2" s="444" t="s">
        <v>297</v>
      </c>
      <c r="N2" s="445"/>
      <c r="O2" s="446"/>
      <c r="P2" s="444" t="s">
        <v>298</v>
      </c>
      <c r="Q2" s="445"/>
      <c r="R2" s="446"/>
      <c r="S2" s="445" t="s">
        <v>299</v>
      </c>
      <c r="T2" s="445"/>
      <c r="U2" s="446"/>
      <c r="V2" s="455" t="s">
        <v>300</v>
      </c>
      <c r="W2" s="455" t="s">
        <v>269</v>
      </c>
    </row>
    <row r="3" spans="1:23" s="2" customFormat="1" ht="18" customHeight="1">
      <c r="A3" s="434"/>
      <c r="B3" s="452"/>
      <c r="C3" s="452"/>
      <c r="D3" s="452"/>
      <c r="E3" s="452"/>
      <c r="F3" s="452"/>
      <c r="G3" s="4" t="s">
        <v>301</v>
      </c>
      <c r="H3" s="4" t="s">
        <v>67</v>
      </c>
      <c r="I3" s="4" t="s">
        <v>260</v>
      </c>
      <c r="J3" s="4" t="s">
        <v>301</v>
      </c>
      <c r="K3" s="4" t="s">
        <v>67</v>
      </c>
      <c r="L3" s="4" t="s">
        <v>260</v>
      </c>
      <c r="M3" s="4" t="s">
        <v>301</v>
      </c>
      <c r="N3" s="4" t="s">
        <v>67</v>
      </c>
      <c r="O3" s="4" t="s">
        <v>260</v>
      </c>
      <c r="P3" s="4" t="s">
        <v>301</v>
      </c>
      <c r="Q3" s="4" t="s">
        <v>67</v>
      </c>
      <c r="R3" s="4" t="s">
        <v>260</v>
      </c>
      <c r="S3" s="4" t="s">
        <v>301</v>
      </c>
      <c r="T3" s="4" t="s">
        <v>67</v>
      </c>
      <c r="U3" s="4" t="s">
        <v>260</v>
      </c>
      <c r="V3" s="456"/>
      <c r="W3" s="456"/>
    </row>
    <row r="4" spans="1:23" ht="14.25" customHeight="1">
      <c r="A4" s="447" t="s">
        <v>302</v>
      </c>
      <c r="B4" s="447" t="s">
        <v>273</v>
      </c>
      <c r="C4" s="453" t="s">
        <v>303</v>
      </c>
      <c r="D4" s="454" t="s">
        <v>271</v>
      </c>
      <c r="E4" s="17" t="s">
        <v>272</v>
      </c>
      <c r="F4" s="447" t="s">
        <v>62</v>
      </c>
      <c r="G4" s="6" t="s">
        <v>271</v>
      </c>
      <c r="H4" s="32" t="s">
        <v>304</v>
      </c>
      <c r="I4" s="6" t="s">
        <v>273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48"/>
      <c r="B5" s="448"/>
      <c r="C5" s="448"/>
      <c r="D5" s="448"/>
      <c r="E5" s="17" t="s">
        <v>275</v>
      </c>
      <c r="F5" s="448"/>
      <c r="G5" s="444"/>
      <c r="H5" s="445"/>
      <c r="I5" s="446"/>
      <c r="J5" s="444"/>
      <c r="K5" s="445"/>
      <c r="L5" s="446"/>
      <c r="M5" s="444"/>
      <c r="N5" s="445"/>
      <c r="O5" s="446"/>
      <c r="P5" s="444"/>
      <c r="Q5" s="445"/>
      <c r="R5" s="446"/>
      <c r="S5" s="445"/>
      <c r="T5" s="445"/>
      <c r="U5" s="446"/>
      <c r="V5" s="6"/>
      <c r="W5" s="6"/>
    </row>
    <row r="6" spans="1:23" ht="14.25" customHeight="1">
      <c r="A6" s="448"/>
      <c r="B6" s="448"/>
      <c r="C6" s="448"/>
      <c r="D6" s="448"/>
      <c r="E6" s="17" t="s">
        <v>277</v>
      </c>
      <c r="F6" s="44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6"/>
    </row>
    <row r="7" spans="1:23" ht="14.25" customHeight="1">
      <c r="A7" s="449"/>
      <c r="B7" s="449"/>
      <c r="C7" s="449"/>
      <c r="D7" s="449"/>
      <c r="E7" s="33"/>
      <c r="F7" s="4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7"/>
      <c r="B8" s="450"/>
      <c r="C8" s="450"/>
      <c r="D8" s="450"/>
      <c r="E8" s="450"/>
      <c r="F8" s="450"/>
      <c r="G8" s="444" t="s">
        <v>305</v>
      </c>
      <c r="H8" s="445"/>
      <c r="I8" s="446"/>
      <c r="J8" s="444" t="s">
        <v>306</v>
      </c>
      <c r="K8" s="445"/>
      <c r="L8" s="446"/>
      <c r="M8" s="444" t="s">
        <v>307</v>
      </c>
      <c r="N8" s="445"/>
      <c r="O8" s="446"/>
      <c r="P8" s="444" t="s">
        <v>308</v>
      </c>
      <c r="Q8" s="445"/>
      <c r="R8" s="446"/>
      <c r="S8" s="445" t="s">
        <v>309</v>
      </c>
      <c r="T8" s="445"/>
      <c r="U8" s="446"/>
      <c r="V8" s="6"/>
      <c r="W8" s="6"/>
    </row>
    <row r="9" spans="1:23" ht="14.25" customHeight="1">
      <c r="A9" s="449"/>
      <c r="B9" s="451"/>
      <c r="C9" s="451"/>
      <c r="D9" s="451"/>
      <c r="E9" s="451"/>
      <c r="F9" s="451"/>
      <c r="G9" s="4" t="s">
        <v>301</v>
      </c>
      <c r="H9" s="4" t="s">
        <v>67</v>
      </c>
      <c r="I9" s="4" t="s">
        <v>260</v>
      </c>
      <c r="J9" s="4" t="s">
        <v>301</v>
      </c>
      <c r="K9" s="4" t="s">
        <v>67</v>
      </c>
      <c r="L9" s="4" t="s">
        <v>260</v>
      </c>
      <c r="M9" s="4" t="s">
        <v>301</v>
      </c>
      <c r="N9" s="4" t="s">
        <v>67</v>
      </c>
      <c r="O9" s="4" t="s">
        <v>260</v>
      </c>
      <c r="P9" s="4" t="s">
        <v>301</v>
      </c>
      <c r="Q9" s="4" t="s">
        <v>67</v>
      </c>
      <c r="R9" s="4" t="s">
        <v>260</v>
      </c>
      <c r="S9" s="4" t="s">
        <v>301</v>
      </c>
      <c r="T9" s="4" t="s">
        <v>67</v>
      </c>
      <c r="U9" s="4" t="s">
        <v>260</v>
      </c>
      <c r="V9" s="6"/>
      <c r="W9" s="6"/>
    </row>
    <row r="10" spans="1:23" ht="14.25" customHeight="1">
      <c r="A10" s="447"/>
      <c r="B10" s="450"/>
      <c r="C10" s="450"/>
      <c r="D10" s="450"/>
      <c r="E10" s="450"/>
      <c r="F10" s="4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9"/>
      <c r="B11" s="451"/>
      <c r="C11" s="451"/>
      <c r="D11" s="451"/>
      <c r="E11" s="451"/>
      <c r="F11" s="45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50"/>
      <c r="B12" s="450"/>
      <c r="D12" s="450"/>
      <c r="E12" s="450"/>
      <c r="F12" s="45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51"/>
      <c r="B13" s="451"/>
      <c r="D13" s="451"/>
      <c r="E13" s="451"/>
      <c r="F13" s="45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0"/>
      <c r="B14" s="450"/>
      <c r="C14" s="450"/>
      <c r="D14" s="450"/>
      <c r="E14" s="450"/>
      <c r="F14" s="45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51"/>
      <c r="B15" s="451"/>
      <c r="C15" s="451"/>
      <c r="D15" s="451"/>
      <c r="E15" s="451"/>
      <c r="F15" s="45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24" t="s">
        <v>310</v>
      </c>
      <c r="B17" s="425"/>
      <c r="C17" s="425"/>
      <c r="D17" s="425"/>
      <c r="E17" s="426"/>
      <c r="F17" s="427"/>
      <c r="G17" s="429"/>
      <c r="H17" s="34"/>
      <c r="I17" s="34"/>
      <c r="J17" s="424" t="s">
        <v>279</v>
      </c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6"/>
      <c r="V17" s="14"/>
      <c r="W17" s="16"/>
    </row>
    <row r="18" spans="1:23" ht="72.95" customHeight="1">
      <c r="A18" s="430" t="s">
        <v>311</v>
      </c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</row>
  </sheetData>
  <mergeCells count="56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6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312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s="21" customFormat="1" ht="16.5">
      <c r="A2" s="23" t="s">
        <v>313</v>
      </c>
      <c r="B2" s="24" t="s">
        <v>256</v>
      </c>
      <c r="C2" s="24" t="s">
        <v>257</v>
      </c>
      <c r="D2" s="24" t="s">
        <v>258</v>
      </c>
      <c r="E2" s="24" t="s">
        <v>259</v>
      </c>
      <c r="F2" s="24" t="s">
        <v>260</v>
      </c>
      <c r="G2" s="23" t="s">
        <v>314</v>
      </c>
      <c r="H2" s="23" t="s">
        <v>315</v>
      </c>
      <c r="I2" s="23" t="s">
        <v>316</v>
      </c>
      <c r="J2" s="23" t="s">
        <v>315</v>
      </c>
      <c r="K2" s="23" t="s">
        <v>317</v>
      </c>
      <c r="L2" s="23" t="s">
        <v>315</v>
      </c>
      <c r="M2" s="24" t="s">
        <v>300</v>
      </c>
      <c r="N2" s="24" t="s">
        <v>269</v>
      </c>
    </row>
    <row r="3" spans="1:14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.5">
      <c r="A4" s="27" t="s">
        <v>313</v>
      </c>
      <c r="B4" s="28" t="s">
        <v>318</v>
      </c>
      <c r="C4" s="28" t="s">
        <v>301</v>
      </c>
      <c r="D4" s="28" t="s">
        <v>258</v>
      </c>
      <c r="E4" s="24" t="s">
        <v>259</v>
      </c>
      <c r="F4" s="24" t="s">
        <v>260</v>
      </c>
      <c r="G4" s="23" t="s">
        <v>314</v>
      </c>
      <c r="H4" s="23" t="s">
        <v>315</v>
      </c>
      <c r="I4" s="23" t="s">
        <v>316</v>
      </c>
      <c r="J4" s="23" t="s">
        <v>315</v>
      </c>
      <c r="K4" s="23" t="s">
        <v>317</v>
      </c>
      <c r="L4" s="23" t="s">
        <v>315</v>
      </c>
      <c r="M4" s="24" t="s">
        <v>300</v>
      </c>
      <c r="N4" s="24" t="s">
        <v>269</v>
      </c>
    </row>
    <row r="5" spans="1:1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2" customFormat="1" ht="18.75">
      <c r="A11" s="458" t="s">
        <v>319</v>
      </c>
      <c r="B11" s="459"/>
      <c r="C11" s="459"/>
      <c r="D11" s="460"/>
      <c r="E11" s="461"/>
      <c r="F11" s="462"/>
      <c r="G11" s="463"/>
      <c r="H11" s="30"/>
      <c r="I11" s="458" t="s">
        <v>320</v>
      </c>
      <c r="J11" s="459"/>
      <c r="K11" s="459"/>
      <c r="L11" s="29"/>
      <c r="M11" s="29"/>
      <c r="N11" s="31"/>
    </row>
    <row r="12" spans="1:14" ht="16.5">
      <c r="A12" s="464" t="s">
        <v>321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7" sqref="D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3" t="s">
        <v>322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2" s="2" customFormat="1" ht="18" customHeight="1">
      <c r="A2" s="4" t="s">
        <v>294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300</v>
      </c>
      <c r="L2" s="5" t="s">
        <v>269</v>
      </c>
    </row>
    <row r="3" spans="1:12" ht="14.25" customHeight="1">
      <c r="A3" s="7" t="s">
        <v>302</v>
      </c>
      <c r="B3" s="7" t="s">
        <v>327</v>
      </c>
      <c r="C3" s="17" t="s">
        <v>270</v>
      </c>
      <c r="D3" s="225" t="s">
        <v>271</v>
      </c>
      <c r="E3" s="17" t="s">
        <v>272</v>
      </c>
      <c r="F3" s="6" t="s">
        <v>62</v>
      </c>
      <c r="G3" s="19" t="s">
        <v>328</v>
      </c>
      <c r="H3" s="6" t="s">
        <v>329</v>
      </c>
      <c r="I3" s="6" t="s">
        <v>330</v>
      </c>
      <c r="J3" s="6"/>
      <c r="K3" s="6" t="s">
        <v>331</v>
      </c>
      <c r="L3" s="6" t="s">
        <v>290</v>
      </c>
    </row>
    <row r="4" spans="1:12" ht="14.25" customHeight="1">
      <c r="A4" s="7" t="s">
        <v>302</v>
      </c>
      <c r="B4" s="7" t="s">
        <v>327</v>
      </c>
      <c r="C4" s="17" t="s">
        <v>274</v>
      </c>
      <c r="D4" s="225" t="s">
        <v>271</v>
      </c>
      <c r="E4" s="17" t="s">
        <v>275</v>
      </c>
      <c r="F4" s="6" t="s">
        <v>62</v>
      </c>
      <c r="G4" s="19" t="s">
        <v>328</v>
      </c>
      <c r="H4" s="6" t="s">
        <v>329</v>
      </c>
      <c r="I4" s="6" t="s">
        <v>330</v>
      </c>
      <c r="J4" s="6"/>
      <c r="K4" s="6" t="s">
        <v>331</v>
      </c>
      <c r="L4" s="6" t="s">
        <v>290</v>
      </c>
    </row>
    <row r="5" spans="1:12" ht="14.25" customHeight="1">
      <c r="A5" s="7" t="s">
        <v>332</v>
      </c>
      <c r="B5" s="7" t="s">
        <v>327</v>
      </c>
      <c r="C5" s="17" t="s">
        <v>276</v>
      </c>
      <c r="D5" s="225" t="s">
        <v>271</v>
      </c>
      <c r="E5" s="17" t="s">
        <v>277</v>
      </c>
      <c r="F5" s="6" t="s">
        <v>62</v>
      </c>
      <c r="G5" s="19" t="s">
        <v>328</v>
      </c>
      <c r="H5" s="6" t="s">
        <v>329</v>
      </c>
      <c r="I5" s="6" t="s">
        <v>330</v>
      </c>
      <c r="J5" s="6"/>
      <c r="K5" s="6" t="s">
        <v>331</v>
      </c>
      <c r="L5" s="6" t="s">
        <v>290</v>
      </c>
    </row>
    <row r="6" spans="1:12" ht="14.25" customHeight="1">
      <c r="A6" s="7"/>
      <c r="B6" s="7"/>
      <c r="C6" s="20"/>
      <c r="D6" s="18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24" t="s">
        <v>333</v>
      </c>
      <c r="B10" s="425"/>
      <c r="C10" s="425"/>
      <c r="D10" s="425"/>
      <c r="E10" s="426"/>
      <c r="F10" s="427"/>
      <c r="G10" s="429"/>
      <c r="H10" s="424" t="s">
        <v>334</v>
      </c>
      <c r="I10" s="425"/>
      <c r="J10" s="425"/>
      <c r="K10" s="14"/>
      <c r="L10" s="16"/>
    </row>
    <row r="11" spans="1:12" ht="72.95" customHeight="1">
      <c r="A11" s="430" t="s">
        <v>335</v>
      </c>
      <c r="B11" s="430"/>
      <c r="C11" s="431"/>
      <c r="D11" s="431"/>
      <c r="E11" s="431"/>
      <c r="F11" s="431"/>
      <c r="G11" s="431"/>
      <c r="H11" s="431"/>
      <c r="I11" s="431"/>
      <c r="J11" s="431"/>
      <c r="K11" s="431"/>
      <c r="L11" s="431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1" sqref="F1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3" t="s">
        <v>336</v>
      </c>
      <c r="B1" s="423"/>
      <c r="C1" s="423"/>
      <c r="D1" s="423"/>
      <c r="E1" s="423"/>
      <c r="F1" s="423"/>
      <c r="G1" s="423"/>
      <c r="H1" s="423"/>
      <c r="I1" s="423"/>
    </row>
    <row r="2" spans="1:9" s="2" customFormat="1" ht="18" customHeight="1">
      <c r="A2" s="432" t="s">
        <v>255</v>
      </c>
      <c r="B2" s="433" t="s">
        <v>260</v>
      </c>
      <c r="C2" s="433" t="s">
        <v>301</v>
      </c>
      <c r="D2" s="433" t="s">
        <v>258</v>
      </c>
      <c r="E2" s="433" t="s">
        <v>259</v>
      </c>
      <c r="F2" s="4" t="s">
        <v>337</v>
      </c>
      <c r="G2" s="4" t="s">
        <v>283</v>
      </c>
      <c r="H2" s="438" t="s">
        <v>284</v>
      </c>
      <c r="I2" s="442" t="s">
        <v>286</v>
      </c>
    </row>
    <row r="3" spans="1:9" s="2" customFormat="1" ht="18" customHeight="1">
      <c r="A3" s="432"/>
      <c r="B3" s="434"/>
      <c r="C3" s="434"/>
      <c r="D3" s="434"/>
      <c r="E3" s="434"/>
      <c r="F3" s="4" t="s">
        <v>338</v>
      </c>
      <c r="G3" s="4" t="s">
        <v>287</v>
      </c>
      <c r="H3" s="439"/>
      <c r="I3" s="443"/>
    </row>
    <row r="4" spans="1:9" ht="14.25" customHeight="1">
      <c r="A4" s="6">
        <v>1</v>
      </c>
      <c r="B4" s="7" t="s">
        <v>339</v>
      </c>
      <c r="C4" s="226" t="s">
        <v>340</v>
      </c>
      <c r="D4" s="227" t="s">
        <v>341</v>
      </c>
      <c r="E4" s="9" t="s">
        <v>62</v>
      </c>
      <c r="F4" s="10">
        <v>-0.05</v>
      </c>
      <c r="G4" s="10">
        <v>-0.04</v>
      </c>
      <c r="H4" s="11">
        <f>SUM(F4:G4)</f>
        <v>-0.09</v>
      </c>
      <c r="I4" s="6" t="s">
        <v>290</v>
      </c>
    </row>
    <row r="5" spans="1:9" ht="14.25" customHeight="1">
      <c r="A5" s="6">
        <v>2</v>
      </c>
      <c r="B5" s="7" t="s">
        <v>339</v>
      </c>
      <c r="C5" s="226" t="s">
        <v>340</v>
      </c>
      <c r="D5" s="12" t="s">
        <v>342</v>
      </c>
      <c r="E5" s="9" t="s">
        <v>62</v>
      </c>
      <c r="F5" s="10">
        <v>-0.05</v>
      </c>
      <c r="G5" s="10">
        <v>-0.04</v>
      </c>
      <c r="H5" s="11">
        <f>SUM(F5:G5)</f>
        <v>-0.09</v>
      </c>
      <c r="I5" s="6" t="s">
        <v>290</v>
      </c>
    </row>
    <row r="6" spans="1:9" ht="14.25" customHeight="1">
      <c r="A6" s="6">
        <v>3</v>
      </c>
      <c r="B6" s="7" t="s">
        <v>339</v>
      </c>
      <c r="C6" s="226" t="s">
        <v>340</v>
      </c>
      <c r="D6" s="8" t="s">
        <v>343</v>
      </c>
      <c r="E6" s="9" t="s">
        <v>62</v>
      </c>
      <c r="F6" s="10">
        <v>-0.05</v>
      </c>
      <c r="G6" s="10">
        <v>-0.04</v>
      </c>
      <c r="H6" s="11">
        <f>SUM(F6:G6)</f>
        <v>-0.09</v>
      </c>
      <c r="I6" s="6" t="s">
        <v>290</v>
      </c>
    </row>
    <row r="7" spans="1:9" ht="14.25" customHeight="1">
      <c r="A7" s="6"/>
      <c r="B7" s="7"/>
      <c r="C7" s="6"/>
      <c r="D7" s="13"/>
      <c r="E7" s="6"/>
      <c r="F7" s="10"/>
      <c r="G7" s="10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24" t="s">
        <v>344</v>
      </c>
      <c r="B12" s="425"/>
      <c r="C12" s="425"/>
      <c r="D12" s="426"/>
      <c r="E12" s="15"/>
      <c r="F12" s="424" t="s">
        <v>345</v>
      </c>
      <c r="G12" s="425"/>
      <c r="H12" s="426"/>
      <c r="I12" s="16"/>
    </row>
    <row r="13" spans="1:9" ht="51.95" customHeight="1">
      <c r="A13" s="430" t="s">
        <v>346</v>
      </c>
      <c r="B13" s="430"/>
      <c r="C13" s="431"/>
      <c r="D13" s="431"/>
      <c r="E13" s="431"/>
      <c r="F13" s="431"/>
      <c r="G13" s="431"/>
      <c r="H13" s="431"/>
      <c r="I13" s="4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8" t="s">
        <v>35</v>
      </c>
      <c r="C2" s="229"/>
      <c r="D2" s="229"/>
      <c r="E2" s="229"/>
      <c r="F2" s="229"/>
      <c r="G2" s="229"/>
      <c r="H2" s="229"/>
      <c r="I2" s="230"/>
    </row>
    <row r="3" spans="2:9" ht="27.95" customHeight="1">
      <c r="B3" s="200"/>
      <c r="C3" s="201"/>
      <c r="D3" s="231" t="s">
        <v>36</v>
      </c>
      <c r="E3" s="232"/>
      <c r="F3" s="233" t="s">
        <v>37</v>
      </c>
      <c r="G3" s="234"/>
      <c r="H3" s="231" t="s">
        <v>38</v>
      </c>
      <c r="I3" s="235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25">
        <v>13</v>
      </c>
      <c r="D5" s="25">
        <v>0</v>
      </c>
      <c r="E5" s="25">
        <v>1</v>
      </c>
      <c r="F5" s="204">
        <v>0</v>
      </c>
      <c r="G5" s="204">
        <v>1</v>
      </c>
      <c r="H5" s="25">
        <v>1</v>
      </c>
      <c r="I5" s="210">
        <v>2</v>
      </c>
    </row>
    <row r="6" spans="2:9" ht="27.95" customHeight="1">
      <c r="B6" s="203" t="s">
        <v>44</v>
      </c>
      <c r="C6" s="25">
        <v>20</v>
      </c>
      <c r="D6" s="25">
        <v>0</v>
      </c>
      <c r="E6" s="25">
        <v>1</v>
      </c>
      <c r="F6" s="204">
        <v>1</v>
      </c>
      <c r="G6" s="204">
        <v>2</v>
      </c>
      <c r="H6" s="25">
        <v>2</v>
      </c>
      <c r="I6" s="210">
        <v>3</v>
      </c>
    </row>
    <row r="7" spans="2:9" ht="27.95" customHeight="1">
      <c r="B7" s="203" t="s">
        <v>45</v>
      </c>
      <c r="C7" s="25">
        <v>32</v>
      </c>
      <c r="D7" s="25">
        <v>0</v>
      </c>
      <c r="E7" s="25">
        <v>1</v>
      </c>
      <c r="F7" s="204">
        <v>2</v>
      </c>
      <c r="G7" s="204">
        <v>3</v>
      </c>
      <c r="H7" s="25">
        <v>3</v>
      </c>
      <c r="I7" s="210">
        <v>4</v>
      </c>
    </row>
    <row r="8" spans="2:9" ht="27.95" customHeight="1">
      <c r="B8" s="203" t="s">
        <v>46</v>
      </c>
      <c r="C8" s="25">
        <v>50</v>
      </c>
      <c r="D8" s="25">
        <v>1</v>
      </c>
      <c r="E8" s="25">
        <v>2</v>
      </c>
      <c r="F8" s="204">
        <v>3</v>
      </c>
      <c r="G8" s="204">
        <v>4</v>
      </c>
      <c r="H8" s="25">
        <v>5</v>
      </c>
      <c r="I8" s="210">
        <v>6</v>
      </c>
    </row>
    <row r="9" spans="2:9" ht="27.95" customHeight="1">
      <c r="B9" s="203" t="s">
        <v>47</v>
      </c>
      <c r="C9" s="25">
        <v>80</v>
      </c>
      <c r="D9" s="25">
        <v>2</v>
      </c>
      <c r="E9" s="25">
        <v>3</v>
      </c>
      <c r="F9" s="204">
        <v>5</v>
      </c>
      <c r="G9" s="204">
        <v>6</v>
      </c>
      <c r="H9" s="25">
        <v>7</v>
      </c>
      <c r="I9" s="210">
        <v>8</v>
      </c>
    </row>
    <row r="10" spans="2:9" ht="27.95" customHeight="1">
      <c r="B10" s="203" t="s">
        <v>48</v>
      </c>
      <c r="C10" s="25">
        <v>125</v>
      </c>
      <c r="D10" s="25">
        <v>3</v>
      </c>
      <c r="E10" s="25">
        <v>4</v>
      </c>
      <c r="F10" s="204">
        <v>7</v>
      </c>
      <c r="G10" s="204">
        <v>8</v>
      </c>
      <c r="H10" s="25">
        <v>10</v>
      </c>
      <c r="I10" s="210">
        <v>11</v>
      </c>
    </row>
    <row r="11" spans="2:9" ht="27.95" customHeight="1">
      <c r="B11" s="203" t="s">
        <v>49</v>
      </c>
      <c r="C11" s="25">
        <v>200</v>
      </c>
      <c r="D11" s="25">
        <v>5</v>
      </c>
      <c r="E11" s="25">
        <v>6</v>
      </c>
      <c r="F11" s="204">
        <v>10</v>
      </c>
      <c r="G11" s="204">
        <v>11</v>
      </c>
      <c r="H11" s="25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10" sqref="A10:K10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spans="1:15" ht="20.2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5" ht="14.25">
      <c r="A2" s="129" t="s">
        <v>53</v>
      </c>
      <c r="B2" s="237" t="s">
        <v>54</v>
      </c>
      <c r="C2" s="237"/>
      <c r="D2" s="238" t="s">
        <v>55</v>
      </c>
      <c r="E2" s="238"/>
      <c r="F2" s="237"/>
      <c r="G2" s="237"/>
      <c r="H2" s="130" t="s">
        <v>56</v>
      </c>
      <c r="I2" s="239" t="s">
        <v>57</v>
      </c>
      <c r="J2" s="239"/>
      <c r="K2" s="240"/>
    </row>
    <row r="3" spans="1:15" ht="14.25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spans="1:15" ht="14.25">
      <c r="A4" s="133" t="s">
        <v>61</v>
      </c>
      <c r="B4" s="247" t="s">
        <v>62</v>
      </c>
      <c r="C4" s="248"/>
      <c r="D4" s="249" t="s">
        <v>63</v>
      </c>
      <c r="E4" s="250"/>
      <c r="F4" s="251">
        <v>44895</v>
      </c>
      <c r="G4" s="252"/>
      <c r="H4" s="249" t="s">
        <v>64</v>
      </c>
      <c r="I4" s="250"/>
      <c r="J4" s="145" t="s">
        <v>65</v>
      </c>
      <c r="K4" s="155" t="s">
        <v>66</v>
      </c>
    </row>
    <row r="5" spans="1:15" ht="14.25">
      <c r="A5" s="136" t="s">
        <v>67</v>
      </c>
      <c r="B5" s="247" t="s">
        <v>68</v>
      </c>
      <c r="C5" s="248"/>
      <c r="D5" s="249" t="s">
        <v>69</v>
      </c>
      <c r="E5" s="250"/>
      <c r="F5" s="251">
        <v>44886</v>
      </c>
      <c r="G5" s="252"/>
      <c r="H5" s="249" t="s">
        <v>70</v>
      </c>
      <c r="I5" s="250"/>
      <c r="J5" s="145" t="s">
        <v>65</v>
      </c>
      <c r="K5" s="155" t="s">
        <v>66</v>
      </c>
    </row>
    <row r="6" spans="1:15" ht="14.25">
      <c r="A6" s="133" t="s">
        <v>71</v>
      </c>
      <c r="B6" s="173" t="s">
        <v>72</v>
      </c>
      <c r="C6" s="174" t="s">
        <v>73</v>
      </c>
      <c r="D6" s="136" t="s">
        <v>74</v>
      </c>
      <c r="E6" s="147"/>
      <c r="F6" s="251">
        <v>44891</v>
      </c>
      <c r="G6" s="252"/>
      <c r="H6" s="249" t="s">
        <v>75</v>
      </c>
      <c r="I6" s="250"/>
      <c r="J6" s="145" t="s">
        <v>65</v>
      </c>
      <c r="K6" s="155" t="s">
        <v>66</v>
      </c>
    </row>
    <row r="7" spans="1:15" ht="14.25">
      <c r="A7" s="133" t="s">
        <v>76</v>
      </c>
      <c r="B7" s="253">
        <v>2102</v>
      </c>
      <c r="C7" s="254"/>
      <c r="D7" s="136" t="s">
        <v>77</v>
      </c>
      <c r="E7" s="146"/>
      <c r="F7" s="251">
        <v>44892</v>
      </c>
      <c r="G7" s="252"/>
      <c r="H7" s="249" t="s">
        <v>78</v>
      </c>
      <c r="I7" s="250"/>
      <c r="J7" s="145" t="s">
        <v>65</v>
      </c>
      <c r="K7" s="155" t="s">
        <v>66</v>
      </c>
    </row>
    <row r="8" spans="1:15" ht="14.25">
      <c r="A8" s="138" t="s">
        <v>79</v>
      </c>
      <c r="B8" s="255" t="s">
        <v>80</v>
      </c>
      <c r="C8" s="256"/>
      <c r="D8" s="257" t="s">
        <v>81</v>
      </c>
      <c r="E8" s="258"/>
      <c r="F8" s="259">
        <v>44893</v>
      </c>
      <c r="G8" s="260"/>
      <c r="H8" s="257" t="s">
        <v>82</v>
      </c>
      <c r="I8" s="258"/>
      <c r="J8" s="148" t="s">
        <v>65</v>
      </c>
      <c r="K8" s="157" t="s">
        <v>66</v>
      </c>
    </row>
    <row r="9" spans="1:15" ht="14.25">
      <c r="A9" s="261" t="s">
        <v>83</v>
      </c>
      <c r="B9" s="262"/>
      <c r="C9" s="262"/>
      <c r="D9" s="262"/>
      <c r="E9" s="262"/>
      <c r="F9" s="262"/>
      <c r="G9" s="262"/>
      <c r="H9" s="262"/>
      <c r="I9" s="262"/>
      <c r="J9" s="262"/>
      <c r="K9" s="263"/>
      <c r="O9" s="195"/>
    </row>
    <row r="10" spans="1:15" ht="14.25">
      <c r="A10" s="264" t="s">
        <v>84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6"/>
    </row>
    <row r="11" spans="1:15" ht="14.25">
      <c r="A11" s="175" t="s">
        <v>85</v>
      </c>
      <c r="B11" s="176" t="s">
        <v>86</v>
      </c>
      <c r="C11" s="177" t="s">
        <v>87</v>
      </c>
      <c r="D11" s="178"/>
      <c r="E11" s="179" t="s">
        <v>88</v>
      </c>
      <c r="F11" s="176" t="s">
        <v>86</v>
      </c>
      <c r="G11" s="177" t="s">
        <v>87</v>
      </c>
      <c r="H11" s="177" t="s">
        <v>89</v>
      </c>
      <c r="I11" s="179" t="s">
        <v>90</v>
      </c>
      <c r="J11" s="176" t="s">
        <v>86</v>
      </c>
      <c r="K11" s="196" t="s">
        <v>87</v>
      </c>
    </row>
    <row r="12" spans="1:15" ht="14.25">
      <c r="A12" s="136" t="s">
        <v>91</v>
      </c>
      <c r="B12" s="144" t="s">
        <v>86</v>
      </c>
      <c r="C12" s="145" t="s">
        <v>87</v>
      </c>
      <c r="D12" s="146"/>
      <c r="E12" s="147" t="s">
        <v>92</v>
      </c>
      <c r="F12" s="144" t="s">
        <v>86</v>
      </c>
      <c r="G12" s="145" t="s">
        <v>87</v>
      </c>
      <c r="H12" s="145" t="s">
        <v>89</v>
      </c>
      <c r="I12" s="147" t="s">
        <v>93</v>
      </c>
      <c r="J12" s="144" t="s">
        <v>86</v>
      </c>
      <c r="K12" s="155" t="s">
        <v>87</v>
      </c>
    </row>
    <row r="13" spans="1:15" ht="14.25">
      <c r="A13" s="136" t="s">
        <v>94</v>
      </c>
      <c r="B13" s="144" t="s">
        <v>86</v>
      </c>
      <c r="C13" s="145" t="s">
        <v>87</v>
      </c>
      <c r="D13" s="146"/>
      <c r="E13" s="147" t="s">
        <v>95</v>
      </c>
      <c r="F13" s="145" t="s">
        <v>96</v>
      </c>
      <c r="G13" s="145" t="s">
        <v>97</v>
      </c>
      <c r="H13" s="145" t="s">
        <v>89</v>
      </c>
      <c r="I13" s="147" t="s">
        <v>98</v>
      </c>
      <c r="J13" s="144" t="s">
        <v>86</v>
      </c>
      <c r="K13" s="155" t="s">
        <v>87</v>
      </c>
    </row>
    <row r="14" spans="1:15" ht="14.25">
      <c r="A14" s="257" t="s">
        <v>99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67"/>
    </row>
    <row r="15" spans="1:15" ht="14.25">
      <c r="A15" s="264" t="s">
        <v>100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6"/>
    </row>
    <row r="16" spans="1:15" ht="14.25">
      <c r="A16" s="180" t="s">
        <v>101</v>
      </c>
      <c r="B16" s="177" t="s">
        <v>96</v>
      </c>
      <c r="C16" s="177" t="s">
        <v>97</v>
      </c>
      <c r="D16" s="181"/>
      <c r="E16" s="182" t="s">
        <v>102</v>
      </c>
      <c r="F16" s="177" t="s">
        <v>96</v>
      </c>
      <c r="G16" s="177" t="s">
        <v>97</v>
      </c>
      <c r="H16" s="183"/>
      <c r="I16" s="182" t="s">
        <v>103</v>
      </c>
      <c r="J16" s="177" t="s">
        <v>96</v>
      </c>
      <c r="K16" s="196" t="s">
        <v>97</v>
      </c>
    </row>
    <row r="17" spans="1:22" ht="16.5" customHeight="1">
      <c r="A17" s="149" t="s">
        <v>104</v>
      </c>
      <c r="B17" s="145" t="s">
        <v>96</v>
      </c>
      <c r="C17" s="145" t="s">
        <v>97</v>
      </c>
      <c r="D17" s="134"/>
      <c r="E17" s="150" t="s">
        <v>105</v>
      </c>
      <c r="F17" s="145" t="s">
        <v>96</v>
      </c>
      <c r="G17" s="145" t="s">
        <v>97</v>
      </c>
      <c r="H17" s="184"/>
      <c r="I17" s="150" t="s">
        <v>106</v>
      </c>
      <c r="J17" s="145" t="s">
        <v>96</v>
      </c>
      <c r="K17" s="155" t="s">
        <v>97</v>
      </c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18" customHeight="1">
      <c r="A18" s="268" t="s">
        <v>107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pans="1:22" s="172" customFormat="1" ht="18" customHeight="1">
      <c r="A19" s="264" t="s">
        <v>108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22" ht="16.5" customHeight="1">
      <c r="A20" s="271" t="s">
        <v>109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22" ht="21.75" customHeight="1">
      <c r="A21" s="185" t="s">
        <v>110</v>
      </c>
      <c r="B21" s="164" t="s">
        <v>111</v>
      </c>
      <c r="C21" s="164" t="s">
        <v>112</v>
      </c>
      <c r="D21" s="164" t="s">
        <v>113</v>
      </c>
      <c r="E21" s="164" t="s">
        <v>114</v>
      </c>
      <c r="F21" s="164" t="s">
        <v>115</v>
      </c>
      <c r="G21" s="164" t="s">
        <v>116</v>
      </c>
      <c r="H21" s="150"/>
      <c r="I21" s="150"/>
      <c r="J21" s="150"/>
      <c r="K21" s="158" t="s">
        <v>117</v>
      </c>
    </row>
    <row r="22" spans="1:22" ht="23.1" customHeight="1">
      <c r="A22" s="137" t="s">
        <v>118</v>
      </c>
      <c r="B22" s="186" t="s">
        <v>96</v>
      </c>
      <c r="C22" s="186" t="s">
        <v>96</v>
      </c>
      <c r="D22" s="186" t="s">
        <v>96</v>
      </c>
      <c r="E22" s="186" t="s">
        <v>96</v>
      </c>
      <c r="F22" s="186" t="s">
        <v>96</v>
      </c>
      <c r="G22" s="186" t="s">
        <v>96</v>
      </c>
      <c r="H22" s="186"/>
      <c r="I22" s="188"/>
      <c r="J22" s="188"/>
      <c r="K22" s="198"/>
    </row>
    <row r="23" spans="1:22" ht="23.1" customHeight="1">
      <c r="A23" s="137" t="s">
        <v>119</v>
      </c>
      <c r="B23" s="186" t="s">
        <v>96</v>
      </c>
      <c r="C23" s="186" t="s">
        <v>96</v>
      </c>
      <c r="D23" s="186" t="s">
        <v>96</v>
      </c>
      <c r="E23" s="186" t="s">
        <v>96</v>
      </c>
      <c r="F23" s="186" t="s">
        <v>96</v>
      </c>
      <c r="G23" s="186" t="s">
        <v>96</v>
      </c>
      <c r="H23" s="186"/>
      <c r="I23" s="188"/>
      <c r="J23" s="188"/>
      <c r="K23" s="198"/>
    </row>
    <row r="24" spans="1:22" ht="23.1" customHeight="1">
      <c r="A24" s="137" t="s">
        <v>120</v>
      </c>
      <c r="B24" s="186" t="s">
        <v>96</v>
      </c>
      <c r="C24" s="186" t="s">
        <v>96</v>
      </c>
      <c r="D24" s="186" t="s">
        <v>96</v>
      </c>
      <c r="E24" s="186" t="s">
        <v>96</v>
      </c>
      <c r="F24" s="186" t="s">
        <v>96</v>
      </c>
      <c r="G24" s="186" t="s">
        <v>96</v>
      </c>
      <c r="H24" s="186"/>
      <c r="I24" s="188"/>
      <c r="J24" s="188"/>
      <c r="K24" s="198"/>
    </row>
    <row r="25" spans="1:22" ht="23.1" customHeight="1">
      <c r="A25" s="137"/>
      <c r="B25" s="187"/>
      <c r="C25" s="187"/>
      <c r="D25" s="187"/>
      <c r="E25" s="187"/>
      <c r="F25" s="187"/>
      <c r="G25" s="187"/>
      <c r="H25" s="186"/>
      <c r="I25" s="188"/>
      <c r="J25" s="188"/>
      <c r="K25" s="198"/>
    </row>
    <row r="26" spans="1:22" ht="23.1" customHeight="1">
      <c r="A26" s="137"/>
      <c r="B26" s="187"/>
      <c r="C26" s="187"/>
      <c r="D26" s="187"/>
      <c r="E26" s="187"/>
      <c r="F26" s="187"/>
      <c r="G26" s="187"/>
      <c r="H26" s="186"/>
      <c r="I26" s="188"/>
      <c r="J26" s="188"/>
      <c r="K26" s="198"/>
    </row>
    <row r="27" spans="1:22" ht="23.1" customHeight="1">
      <c r="A27" s="137"/>
      <c r="B27" s="188"/>
      <c r="C27" s="188"/>
      <c r="D27" s="188"/>
      <c r="E27" s="188"/>
      <c r="F27" s="188"/>
      <c r="G27" s="188"/>
      <c r="H27" s="186"/>
      <c r="I27" s="188"/>
      <c r="J27" s="188"/>
      <c r="K27" s="199"/>
    </row>
    <row r="28" spans="1:22" ht="23.1" customHeight="1">
      <c r="A28" s="137"/>
      <c r="B28" s="188"/>
      <c r="C28" s="188"/>
      <c r="D28" s="188"/>
      <c r="E28" s="188"/>
      <c r="F28" s="188"/>
      <c r="G28" s="188"/>
      <c r="H28" s="186"/>
      <c r="I28" s="188"/>
      <c r="J28" s="188"/>
      <c r="K28" s="199"/>
    </row>
    <row r="29" spans="1:22" ht="18" customHeight="1">
      <c r="A29" s="274" t="s">
        <v>121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22" ht="18.75" customHeight="1">
      <c r="A30" s="277" t="s">
        <v>122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</row>
    <row r="32" spans="1:22" ht="18" customHeight="1">
      <c r="A32" s="274" t="s">
        <v>123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4.25">
      <c r="A33" s="283" t="s">
        <v>124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14.25">
      <c r="A34" s="286" t="s">
        <v>125</v>
      </c>
      <c r="B34" s="287"/>
      <c r="C34" s="145" t="s">
        <v>65</v>
      </c>
      <c r="D34" s="145" t="s">
        <v>66</v>
      </c>
      <c r="E34" s="288" t="s">
        <v>126</v>
      </c>
      <c r="F34" s="289"/>
      <c r="G34" s="289"/>
      <c r="H34" s="289"/>
      <c r="I34" s="289"/>
      <c r="J34" s="289"/>
      <c r="K34" s="290"/>
    </row>
    <row r="35" spans="1:11" ht="14.25">
      <c r="A35" s="291" t="s">
        <v>127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</row>
    <row r="36" spans="1:11" ht="21" customHeight="1">
      <c r="A36" s="292" t="s">
        <v>128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spans="1:11" ht="21" customHeight="1">
      <c r="A37" s="295" t="s">
        <v>129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21" customHeight="1">
      <c r="A38" s="295" t="s">
        <v>130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7"/>
    </row>
    <row r="39" spans="1:11" ht="21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7"/>
    </row>
    <row r="40" spans="1:11" ht="21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297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7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97"/>
    </row>
    <row r="43" spans="1:11" ht="14.25">
      <c r="A43" s="298" t="s">
        <v>131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4.25">
      <c r="A44" s="264" t="s">
        <v>132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 ht="14.25">
      <c r="A45" s="180" t="s">
        <v>133</v>
      </c>
      <c r="B45" s="177" t="s">
        <v>96</v>
      </c>
      <c r="C45" s="177" t="s">
        <v>97</v>
      </c>
      <c r="D45" s="177" t="s">
        <v>89</v>
      </c>
      <c r="E45" s="182" t="s">
        <v>134</v>
      </c>
      <c r="F45" s="177" t="s">
        <v>96</v>
      </c>
      <c r="G45" s="177" t="s">
        <v>97</v>
      </c>
      <c r="H45" s="177" t="s">
        <v>89</v>
      </c>
      <c r="I45" s="182" t="s">
        <v>135</v>
      </c>
      <c r="J45" s="177" t="s">
        <v>96</v>
      </c>
      <c r="K45" s="196" t="s">
        <v>97</v>
      </c>
    </row>
    <row r="46" spans="1:11" ht="14.25">
      <c r="A46" s="149" t="s">
        <v>88</v>
      </c>
      <c r="B46" s="145" t="s">
        <v>96</v>
      </c>
      <c r="C46" s="145" t="s">
        <v>97</v>
      </c>
      <c r="D46" s="145" t="s">
        <v>89</v>
      </c>
      <c r="E46" s="150" t="s">
        <v>95</v>
      </c>
      <c r="F46" s="145" t="s">
        <v>96</v>
      </c>
      <c r="G46" s="145" t="s">
        <v>97</v>
      </c>
      <c r="H46" s="145" t="s">
        <v>89</v>
      </c>
      <c r="I46" s="150" t="s">
        <v>106</v>
      </c>
      <c r="J46" s="145" t="s">
        <v>96</v>
      </c>
      <c r="K46" s="155" t="s">
        <v>97</v>
      </c>
    </row>
    <row r="47" spans="1:11" ht="14.25">
      <c r="A47" s="257" t="s">
        <v>99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67"/>
    </row>
    <row r="48" spans="1:11" ht="14.25">
      <c r="A48" s="291" t="s">
        <v>136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spans="1:11" ht="14.25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4.25">
      <c r="A50" s="189" t="s">
        <v>137</v>
      </c>
      <c r="B50" s="301" t="s">
        <v>138</v>
      </c>
      <c r="C50" s="301"/>
      <c r="D50" s="190" t="s">
        <v>139</v>
      </c>
      <c r="E50" s="191" t="s">
        <v>140</v>
      </c>
      <c r="F50" s="192" t="s">
        <v>141</v>
      </c>
      <c r="G50" s="193">
        <v>44886</v>
      </c>
      <c r="H50" s="302" t="s">
        <v>142</v>
      </c>
      <c r="I50" s="303"/>
      <c r="J50" s="304" t="s">
        <v>143</v>
      </c>
      <c r="K50" s="305"/>
    </row>
    <row r="51" spans="1:11" ht="14.25">
      <c r="A51" s="291"/>
      <c r="B51" s="291"/>
      <c r="C51" s="291"/>
      <c r="D51" s="291"/>
      <c r="E51" s="291"/>
      <c r="F51" s="291"/>
      <c r="G51" s="291"/>
      <c r="H51" s="291"/>
      <c r="I51" s="291"/>
      <c r="J51" s="291"/>
      <c r="K51" s="291"/>
    </row>
    <row r="52" spans="1:11" ht="14.25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8"/>
    </row>
    <row r="53" spans="1:11" ht="14.25">
      <c r="A53" s="189" t="s">
        <v>137</v>
      </c>
      <c r="B53" s="301" t="s">
        <v>138</v>
      </c>
      <c r="C53" s="301"/>
      <c r="D53" s="190" t="s">
        <v>139</v>
      </c>
      <c r="E53" s="194" t="s">
        <v>140</v>
      </c>
      <c r="F53" s="192" t="s">
        <v>144</v>
      </c>
      <c r="G53" s="193">
        <v>44886</v>
      </c>
      <c r="H53" s="302" t="s">
        <v>142</v>
      </c>
      <c r="I53" s="303"/>
      <c r="J53" s="304" t="s">
        <v>143</v>
      </c>
      <c r="K53" s="30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0"/>
  <sheetViews>
    <sheetView tabSelected="1" workbookViewId="0">
      <selection activeCell="P13" sqref="P13"/>
    </sheetView>
  </sheetViews>
  <sheetFormatPr defaultColWidth="9" defaultRowHeight="14.25"/>
  <cols>
    <col min="1" max="1" width="19.125" style="39" customWidth="1"/>
    <col min="2" max="2" width="8.5" style="39" customWidth="1"/>
    <col min="3" max="3" width="8.5" style="40" customWidth="1"/>
    <col min="4" max="8" width="8.5" style="39" customWidth="1"/>
    <col min="9" max="9" width="2.75" style="39" customWidth="1"/>
    <col min="10" max="10" width="8.75" style="39" customWidth="1"/>
    <col min="11" max="11" width="13" style="39" customWidth="1"/>
    <col min="12" max="15" width="8.75" style="39" customWidth="1"/>
    <col min="16" max="16" width="8.75" style="41" customWidth="1"/>
    <col min="17" max="254" width="9" style="39"/>
    <col min="255" max="16384" width="9" style="42"/>
  </cols>
  <sheetData>
    <row r="1" spans="1:257" s="39" customFormat="1" ht="29.1" customHeight="1">
      <c r="A1" s="309" t="s">
        <v>145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68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spans="1:257" s="39" customFormat="1" ht="20.100000000000001" customHeight="1">
      <c r="A2" s="44" t="s">
        <v>61</v>
      </c>
      <c r="B2" s="312" t="s">
        <v>62</v>
      </c>
      <c r="C2" s="313"/>
      <c r="D2" s="45" t="s">
        <v>67</v>
      </c>
      <c r="E2" s="314" t="s">
        <v>68</v>
      </c>
      <c r="F2" s="314"/>
      <c r="G2" s="314"/>
      <c r="H2" s="314"/>
      <c r="I2" s="317"/>
      <c r="J2" s="69" t="s">
        <v>56</v>
      </c>
      <c r="K2" s="315" t="s">
        <v>57</v>
      </c>
      <c r="L2" s="315"/>
      <c r="M2" s="315"/>
      <c r="N2" s="315"/>
      <c r="O2" s="316"/>
      <c r="P2" s="70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spans="1:257" s="39" customFormat="1" ht="16.5">
      <c r="A3" s="159" t="s">
        <v>146</v>
      </c>
      <c r="B3" s="47" t="s">
        <v>111</v>
      </c>
      <c r="C3" s="47" t="s">
        <v>112</v>
      </c>
      <c r="D3" s="47" t="s">
        <v>113</v>
      </c>
      <c r="E3" s="47" t="s">
        <v>114</v>
      </c>
      <c r="F3" s="47" t="s">
        <v>115</v>
      </c>
      <c r="G3" s="47" t="s">
        <v>147</v>
      </c>
      <c r="H3" s="47" t="s">
        <v>148</v>
      </c>
      <c r="I3" s="318"/>
      <c r="J3" s="162"/>
      <c r="K3" s="163" t="s">
        <v>120</v>
      </c>
      <c r="L3" s="164" t="s">
        <v>149</v>
      </c>
      <c r="M3" s="164" t="s">
        <v>114</v>
      </c>
      <c r="N3" s="164" t="s">
        <v>150</v>
      </c>
      <c r="O3" s="164" t="s">
        <v>114</v>
      </c>
      <c r="P3" s="165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spans="1:257" s="39" customFormat="1" ht="17.25">
      <c r="A4" s="159" t="s">
        <v>151</v>
      </c>
      <c r="B4" s="47" t="s">
        <v>152</v>
      </c>
      <c r="C4" s="47" t="s">
        <v>153</v>
      </c>
      <c r="D4" s="47" t="s">
        <v>154</v>
      </c>
      <c r="E4" s="48" t="s">
        <v>155</v>
      </c>
      <c r="F4" s="48" t="s">
        <v>156</v>
      </c>
      <c r="G4" s="48" t="s">
        <v>157</v>
      </c>
      <c r="H4" s="48" t="s">
        <v>158</v>
      </c>
      <c r="I4" s="318"/>
      <c r="J4" s="166"/>
      <c r="K4" s="166" t="s">
        <v>347</v>
      </c>
      <c r="L4" s="167"/>
      <c r="M4" s="167"/>
      <c r="N4" s="167"/>
      <c r="O4" s="167"/>
      <c r="P4" s="168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spans="1:257" s="39" customFormat="1" ht="16.5">
      <c r="A5" s="160" t="s">
        <v>161</v>
      </c>
      <c r="B5" s="50">
        <f t="shared" ref="B5" si="0">C5-1</f>
        <v>54</v>
      </c>
      <c r="C5" s="50">
        <f>D5-2</f>
        <v>55</v>
      </c>
      <c r="D5" s="50">
        <v>57</v>
      </c>
      <c r="E5" s="50">
        <f>D5+2</f>
        <v>59</v>
      </c>
      <c r="F5" s="50">
        <f>E5+2</f>
        <v>61</v>
      </c>
      <c r="G5" s="50">
        <f>F5+1</f>
        <v>62</v>
      </c>
      <c r="H5" s="50">
        <f>G5+1</f>
        <v>63</v>
      </c>
      <c r="I5" s="319"/>
      <c r="J5" s="169"/>
      <c r="K5" s="169" t="s">
        <v>348</v>
      </c>
      <c r="L5" s="54"/>
      <c r="M5" s="167" t="s">
        <v>159</v>
      </c>
      <c r="N5" s="167" t="s">
        <v>160</v>
      </c>
      <c r="O5" s="54"/>
      <c r="P5" s="170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 s="39" customFormat="1" ht="20.100000000000001" customHeight="1">
      <c r="A6" s="160" t="s">
        <v>162</v>
      </c>
      <c r="B6" s="50">
        <f t="shared" ref="B6:B8" si="1">C6-4</f>
        <v>81</v>
      </c>
      <c r="C6" s="50">
        <f t="shared" ref="C6:C8" si="2">D6-4</f>
        <v>85</v>
      </c>
      <c r="D6" s="50">
        <v>89</v>
      </c>
      <c r="E6" s="50">
        <f t="shared" ref="E6:E8" si="3">D6+4</f>
        <v>93</v>
      </c>
      <c r="F6" s="50">
        <f>E6+4</f>
        <v>97</v>
      </c>
      <c r="G6" s="50">
        <f t="shared" ref="G6:G8" si="4">F6+6</f>
        <v>103</v>
      </c>
      <c r="H6" s="50">
        <f>G6+6</f>
        <v>109</v>
      </c>
      <c r="I6" s="319"/>
      <c r="J6" s="75"/>
      <c r="K6" s="466" t="s">
        <v>349</v>
      </c>
      <c r="L6" s="171"/>
      <c r="M6" s="75" t="s">
        <v>163</v>
      </c>
      <c r="N6" s="75" t="s">
        <v>164</v>
      </c>
      <c r="O6" s="75"/>
      <c r="P6" s="76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spans="1:257" s="39" customFormat="1" ht="20.100000000000001" customHeight="1">
      <c r="A7" s="160" t="s">
        <v>165</v>
      </c>
      <c r="B7" s="50">
        <f t="shared" si="1"/>
        <v>72</v>
      </c>
      <c r="C7" s="50">
        <f t="shared" si="2"/>
        <v>76</v>
      </c>
      <c r="D7" s="50">
        <v>80</v>
      </c>
      <c r="E7" s="50">
        <f t="shared" si="3"/>
        <v>84</v>
      </c>
      <c r="F7" s="50">
        <f>E7+5</f>
        <v>89</v>
      </c>
      <c r="G7" s="50">
        <f t="shared" si="4"/>
        <v>95</v>
      </c>
      <c r="H7" s="50">
        <f>G7+7</f>
        <v>102</v>
      </c>
      <c r="I7" s="319"/>
      <c r="J7" s="75"/>
      <c r="K7" s="466" t="s">
        <v>350</v>
      </c>
      <c r="L7" s="75"/>
      <c r="M7" s="75" t="s">
        <v>166</v>
      </c>
      <c r="N7" s="75" t="s">
        <v>166</v>
      </c>
      <c r="O7" s="75"/>
      <c r="P7" s="76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spans="1:257" s="39" customFormat="1" ht="20.100000000000001" customHeight="1">
      <c r="A8" s="160" t="s">
        <v>167</v>
      </c>
      <c r="B8" s="50">
        <f t="shared" si="1"/>
        <v>84</v>
      </c>
      <c r="C8" s="50">
        <f t="shared" si="2"/>
        <v>88</v>
      </c>
      <c r="D8" s="50">
        <v>92</v>
      </c>
      <c r="E8" s="50">
        <f t="shared" si="3"/>
        <v>96</v>
      </c>
      <c r="F8" s="50">
        <f>E8+5</f>
        <v>101</v>
      </c>
      <c r="G8" s="50">
        <f t="shared" si="4"/>
        <v>107</v>
      </c>
      <c r="H8" s="50">
        <f>G8+7</f>
        <v>114</v>
      </c>
      <c r="I8" s="319"/>
      <c r="J8" s="73"/>
      <c r="K8" s="73" t="s">
        <v>351</v>
      </c>
      <c r="L8" s="73"/>
      <c r="M8" s="73" t="s">
        <v>168</v>
      </c>
      <c r="N8" s="73" t="s">
        <v>159</v>
      </c>
      <c r="O8" s="73"/>
      <c r="P8" s="74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spans="1:257" s="39" customFormat="1" ht="20.100000000000001" customHeight="1">
      <c r="A9" s="160" t="s">
        <v>171</v>
      </c>
      <c r="B9" s="50">
        <f>C9-1</f>
        <v>71.5</v>
      </c>
      <c r="C9" s="50">
        <f>D9-1.5</f>
        <v>72.5</v>
      </c>
      <c r="D9" s="50">
        <v>74</v>
      </c>
      <c r="E9" s="50">
        <f>D9+1.5</f>
        <v>75.5</v>
      </c>
      <c r="F9" s="50">
        <f>E9+1.5</f>
        <v>77</v>
      </c>
      <c r="G9" s="50">
        <f>F9+1.1</f>
        <v>78.099999999999994</v>
      </c>
      <c r="H9" s="50">
        <f>G9+1.1</f>
        <v>79.199999999999989</v>
      </c>
      <c r="I9" s="319"/>
      <c r="J9" s="73"/>
      <c r="K9" s="73" t="s">
        <v>352</v>
      </c>
      <c r="L9" s="73"/>
      <c r="M9" s="73" t="s">
        <v>159</v>
      </c>
      <c r="N9" s="73" t="s">
        <v>172</v>
      </c>
      <c r="O9" s="73"/>
      <c r="P9" s="74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spans="1:257" s="39" customFormat="1" ht="20.100000000000001" customHeight="1">
      <c r="A10" s="160" t="s">
        <v>173</v>
      </c>
      <c r="B10" s="50">
        <f>C10-0.7</f>
        <v>14.100000000000001</v>
      </c>
      <c r="C10" s="50">
        <f>D10-0.7</f>
        <v>14.8</v>
      </c>
      <c r="D10" s="50">
        <v>15.5</v>
      </c>
      <c r="E10" s="50">
        <f>D10+0.7</f>
        <v>16.2</v>
      </c>
      <c r="F10" s="50">
        <f>E10+0.7</f>
        <v>16.899999999999999</v>
      </c>
      <c r="G10" s="50">
        <f>F10+0.95</f>
        <v>17.849999999999998</v>
      </c>
      <c r="H10" s="50">
        <f>G10+0.95</f>
        <v>18.799999999999997</v>
      </c>
      <c r="I10" s="319"/>
      <c r="J10" s="73"/>
      <c r="K10" s="73" t="s">
        <v>352</v>
      </c>
      <c r="L10" s="73"/>
      <c r="M10" s="73" t="s">
        <v>159</v>
      </c>
      <c r="N10" s="73" t="s">
        <v>159</v>
      </c>
      <c r="O10" s="73"/>
      <c r="P10" s="74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spans="1:257" s="39" customFormat="1" ht="20.100000000000001" customHeight="1">
      <c r="A11" s="160" t="s">
        <v>175</v>
      </c>
      <c r="B11" s="50">
        <f>C11-0.4</f>
        <v>8.6999999999999993</v>
      </c>
      <c r="C11" s="50">
        <f>D11-0.4</f>
        <v>9.1</v>
      </c>
      <c r="D11" s="50">
        <v>9.5</v>
      </c>
      <c r="E11" s="50">
        <f>D11+0.4</f>
        <v>9.9</v>
      </c>
      <c r="F11" s="50">
        <f>E11+0.4</f>
        <v>10.3</v>
      </c>
      <c r="G11" s="50">
        <f>F11+0.6</f>
        <v>10.9</v>
      </c>
      <c r="H11" s="50">
        <f>G11+0.6</f>
        <v>11.5</v>
      </c>
      <c r="I11" s="319"/>
      <c r="J11" s="73"/>
      <c r="K11" s="73" t="s">
        <v>348</v>
      </c>
      <c r="L11" s="73"/>
      <c r="M11" s="73" t="s">
        <v>159</v>
      </c>
      <c r="N11" s="73" t="s">
        <v>159</v>
      </c>
      <c r="O11" s="73"/>
      <c r="P11" s="7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spans="1:257" s="39" customFormat="1" ht="20.100000000000001" customHeight="1">
      <c r="A12" s="161"/>
      <c r="B12" s="50"/>
      <c r="C12" s="50"/>
      <c r="D12" s="50"/>
      <c r="E12" s="50"/>
      <c r="F12" s="50"/>
      <c r="G12" s="50"/>
      <c r="H12" s="50"/>
      <c r="I12" s="319"/>
      <c r="J12" s="73"/>
      <c r="K12" s="73" t="s">
        <v>353</v>
      </c>
      <c r="L12" s="73"/>
      <c r="M12" s="73" t="s">
        <v>159</v>
      </c>
      <c r="N12" s="73" t="s">
        <v>159</v>
      </c>
      <c r="O12" s="73"/>
      <c r="P12" s="74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spans="1:257" s="39" customFormat="1" ht="20.100000000000001" customHeight="1">
      <c r="A13" s="161"/>
      <c r="B13" s="50"/>
      <c r="C13" s="50"/>
      <c r="D13" s="50"/>
      <c r="E13" s="50"/>
      <c r="F13" s="50"/>
      <c r="G13" s="51"/>
      <c r="H13" s="51"/>
      <c r="I13" s="319"/>
      <c r="J13" s="73"/>
      <c r="K13" s="73"/>
      <c r="L13" s="73"/>
      <c r="M13" s="73" t="s">
        <v>159</v>
      </c>
      <c r="N13" s="73" t="s">
        <v>159</v>
      </c>
      <c r="O13" s="73"/>
      <c r="P13" s="74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spans="1:257" s="39" customFormat="1" ht="20.100000000000001" customHeight="1">
      <c r="A14" s="54"/>
      <c r="B14" s="54"/>
      <c r="C14" s="54"/>
      <c r="D14" s="54"/>
      <c r="E14" s="54"/>
      <c r="F14" s="54"/>
      <c r="G14" s="54"/>
      <c r="H14" s="54"/>
      <c r="I14" s="319"/>
      <c r="J14" s="73"/>
      <c r="K14" s="73"/>
      <c r="L14" s="73"/>
      <c r="M14" s="73"/>
      <c r="N14" s="73"/>
      <c r="O14" s="73"/>
      <c r="P14" s="74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spans="1:257" s="39" customFormat="1" ht="20.100000000000001" customHeight="1">
      <c r="A15" s="55"/>
      <c r="B15" s="56"/>
      <c r="C15" s="56"/>
      <c r="D15" s="56"/>
      <c r="E15" s="56"/>
      <c r="F15" s="56"/>
      <c r="G15" s="56"/>
      <c r="H15" s="56"/>
      <c r="I15" s="319"/>
      <c r="J15" s="73"/>
      <c r="K15" s="73"/>
      <c r="L15" s="73"/>
      <c r="M15" s="73"/>
      <c r="N15" s="73"/>
      <c r="O15" s="73"/>
      <c r="P15" s="74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spans="1:257" s="39" customFormat="1" ht="20.100000000000001" customHeight="1">
      <c r="A16" s="57"/>
      <c r="B16" s="58"/>
      <c r="C16" s="58"/>
      <c r="D16" s="58"/>
      <c r="E16" s="58"/>
      <c r="F16" s="58"/>
      <c r="G16" s="58"/>
      <c r="H16" s="58"/>
      <c r="I16" s="319"/>
      <c r="J16" s="73"/>
      <c r="K16" s="73"/>
      <c r="L16" s="73"/>
      <c r="M16" s="73"/>
      <c r="N16" s="73"/>
      <c r="O16" s="73"/>
      <c r="P16" s="74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spans="1:257" s="39" customFormat="1" ht="20.100000000000001" customHeight="1">
      <c r="A17" s="59"/>
      <c r="B17" s="60"/>
      <c r="C17" s="60"/>
      <c r="D17" s="61"/>
      <c r="E17" s="60"/>
      <c r="F17" s="60"/>
      <c r="G17" s="60"/>
      <c r="H17" s="60"/>
      <c r="I17" s="320"/>
      <c r="J17" s="77"/>
      <c r="K17" s="77"/>
      <c r="L17" s="78"/>
      <c r="M17" s="77"/>
      <c r="N17" s="77"/>
      <c r="O17" s="78"/>
      <c r="P17" s="79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spans="1:257" s="39" customFormat="1" ht="16.5">
      <c r="A18" s="62"/>
      <c r="B18" s="63"/>
      <c r="C18" s="63"/>
      <c r="D18" s="64"/>
      <c r="E18" s="63"/>
      <c r="F18" s="63"/>
      <c r="G18" s="63"/>
      <c r="H18" s="65"/>
      <c r="P18" s="68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spans="1:257" s="39" customFormat="1">
      <c r="A19" s="66" t="s">
        <v>178</v>
      </c>
      <c r="B19" s="66"/>
      <c r="C19" s="67"/>
      <c r="P19" s="68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spans="1:257" s="39" customFormat="1">
      <c r="C20" s="40"/>
      <c r="J20" s="80" t="s">
        <v>179</v>
      </c>
      <c r="K20" s="122">
        <v>44886</v>
      </c>
      <c r="L20" s="80" t="s">
        <v>180</v>
      </c>
      <c r="M20" s="80" t="s">
        <v>140</v>
      </c>
      <c r="N20" s="80" t="s">
        <v>181</v>
      </c>
      <c r="O20" s="39" t="s">
        <v>143</v>
      </c>
      <c r="P20" s="68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</sheetData>
  <mergeCells count="5">
    <mergeCell ref="A1:O1"/>
    <mergeCell ref="B2:C2"/>
    <mergeCell ref="E2:H2"/>
    <mergeCell ref="K2:O2"/>
    <mergeCell ref="I2:I17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M43" sqref="M43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spans="1:11" ht="22.5" customHeight="1">
      <c r="A1" s="321" t="s">
        <v>182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129" t="s">
        <v>53</v>
      </c>
      <c r="B2" s="237"/>
      <c r="C2" s="237"/>
      <c r="D2" s="238" t="s">
        <v>55</v>
      </c>
      <c r="E2" s="238"/>
      <c r="F2" s="237"/>
      <c r="G2" s="237"/>
      <c r="H2" s="130" t="s">
        <v>56</v>
      </c>
      <c r="I2" s="239"/>
      <c r="J2" s="239"/>
      <c r="K2" s="240"/>
    </row>
    <row r="3" spans="1:11" ht="16.5" customHeight="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spans="1:11" ht="16.5" customHeight="1">
      <c r="A4" s="133" t="s">
        <v>61</v>
      </c>
      <c r="B4" s="322" t="s">
        <v>183</v>
      </c>
      <c r="C4" s="323"/>
      <c r="D4" s="249" t="s">
        <v>63</v>
      </c>
      <c r="E4" s="250"/>
      <c r="F4" s="251"/>
      <c r="G4" s="252"/>
      <c r="H4" s="249" t="s">
        <v>184</v>
      </c>
      <c r="I4" s="250"/>
      <c r="J4" s="145" t="s">
        <v>65</v>
      </c>
      <c r="K4" s="155" t="s">
        <v>66</v>
      </c>
    </row>
    <row r="5" spans="1:11" ht="16.5" customHeight="1">
      <c r="A5" s="136" t="s">
        <v>67</v>
      </c>
      <c r="B5" s="324" t="s">
        <v>185</v>
      </c>
      <c r="C5" s="325"/>
      <c r="D5" s="249" t="s">
        <v>186</v>
      </c>
      <c r="E5" s="250"/>
      <c r="F5" s="322"/>
      <c r="G5" s="323"/>
      <c r="H5" s="249" t="s">
        <v>187</v>
      </c>
      <c r="I5" s="250"/>
      <c r="J5" s="145" t="s">
        <v>65</v>
      </c>
      <c r="K5" s="155" t="s">
        <v>66</v>
      </c>
    </row>
    <row r="6" spans="1:11" ht="16.5" customHeight="1">
      <c r="A6" s="133" t="s">
        <v>71</v>
      </c>
      <c r="B6" s="326" t="s">
        <v>188</v>
      </c>
      <c r="C6" s="325"/>
      <c r="D6" s="249" t="s">
        <v>189</v>
      </c>
      <c r="E6" s="250"/>
      <c r="F6" s="322"/>
      <c r="G6" s="323"/>
      <c r="H6" s="249" t="s">
        <v>190</v>
      </c>
      <c r="I6" s="250"/>
      <c r="J6" s="250"/>
      <c r="K6" s="327"/>
    </row>
    <row r="7" spans="1:11" ht="16.5" customHeight="1">
      <c r="A7" s="133" t="s">
        <v>76</v>
      </c>
      <c r="B7" s="322">
        <v>5130</v>
      </c>
      <c r="C7" s="323"/>
      <c r="D7" s="133" t="s">
        <v>191</v>
      </c>
      <c r="E7" s="135"/>
      <c r="F7" s="322"/>
      <c r="G7" s="323"/>
      <c r="H7" s="328"/>
      <c r="I7" s="247"/>
      <c r="J7" s="247"/>
      <c r="K7" s="248"/>
    </row>
    <row r="8" spans="1:11" ht="16.5" customHeight="1">
      <c r="A8" s="138" t="s">
        <v>79</v>
      </c>
      <c r="B8" s="255"/>
      <c r="C8" s="256"/>
      <c r="D8" s="257" t="s">
        <v>81</v>
      </c>
      <c r="E8" s="258"/>
      <c r="F8" s="259"/>
      <c r="G8" s="260"/>
      <c r="H8" s="257"/>
      <c r="I8" s="258"/>
      <c r="J8" s="258"/>
      <c r="K8" s="267"/>
    </row>
    <row r="9" spans="1:11" ht="16.5" customHeight="1">
      <c r="A9" s="329" t="s">
        <v>192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spans="1:11" ht="16.5" customHeight="1">
      <c r="A10" s="139" t="s">
        <v>85</v>
      </c>
      <c r="B10" s="140" t="s">
        <v>86</v>
      </c>
      <c r="C10" s="141" t="s">
        <v>87</v>
      </c>
      <c r="D10" s="142"/>
      <c r="E10" s="143" t="s">
        <v>90</v>
      </c>
      <c r="F10" s="140" t="s">
        <v>86</v>
      </c>
      <c r="G10" s="141" t="s">
        <v>87</v>
      </c>
      <c r="H10" s="140"/>
      <c r="I10" s="143" t="s">
        <v>88</v>
      </c>
      <c r="J10" s="140" t="s">
        <v>86</v>
      </c>
      <c r="K10" s="156" t="s">
        <v>87</v>
      </c>
    </row>
    <row r="11" spans="1:11" ht="16.5" customHeight="1">
      <c r="A11" s="136" t="s">
        <v>91</v>
      </c>
      <c r="B11" s="144" t="s">
        <v>86</v>
      </c>
      <c r="C11" s="145" t="s">
        <v>87</v>
      </c>
      <c r="D11" s="146"/>
      <c r="E11" s="147" t="s">
        <v>93</v>
      </c>
      <c r="F11" s="144" t="s">
        <v>86</v>
      </c>
      <c r="G11" s="145" t="s">
        <v>87</v>
      </c>
      <c r="H11" s="144"/>
      <c r="I11" s="147" t="s">
        <v>98</v>
      </c>
      <c r="J11" s="144" t="s">
        <v>86</v>
      </c>
      <c r="K11" s="155" t="s">
        <v>87</v>
      </c>
    </row>
    <row r="12" spans="1:11" ht="16.5" customHeight="1">
      <c r="A12" s="257" t="s">
        <v>126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67"/>
    </row>
    <row r="13" spans="1:11" ht="16.5" customHeight="1">
      <c r="A13" s="330" t="s">
        <v>193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ht="16.5" customHeight="1">
      <c r="A14" s="331" t="s">
        <v>194</v>
      </c>
      <c r="B14" s="332"/>
      <c r="C14" s="332"/>
      <c r="D14" s="332"/>
      <c r="E14" s="332"/>
      <c r="F14" s="332"/>
      <c r="G14" s="332"/>
      <c r="H14" s="332"/>
      <c r="I14" s="333"/>
      <c r="J14" s="333"/>
      <c r="K14" s="334"/>
    </row>
    <row r="15" spans="1:11" ht="16.5" customHeight="1">
      <c r="A15" s="335"/>
      <c r="B15" s="336"/>
      <c r="C15" s="336"/>
      <c r="D15" s="337"/>
      <c r="E15" s="338"/>
      <c r="F15" s="336"/>
      <c r="G15" s="336"/>
      <c r="H15" s="337"/>
      <c r="I15" s="339"/>
      <c r="J15" s="340"/>
      <c r="K15" s="341"/>
    </row>
    <row r="16" spans="1:11" ht="16.5" customHeight="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6.5" customHeight="1">
      <c r="A17" s="330" t="s">
        <v>195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spans="1:11" ht="16.5" customHeight="1">
      <c r="A18" s="331" t="s">
        <v>196</v>
      </c>
      <c r="B18" s="332"/>
      <c r="C18" s="332"/>
      <c r="D18" s="332"/>
      <c r="E18" s="332"/>
      <c r="F18" s="332"/>
      <c r="G18" s="332"/>
      <c r="H18" s="332"/>
      <c r="I18" s="333"/>
      <c r="J18" s="333"/>
      <c r="K18" s="334"/>
    </row>
    <row r="19" spans="1:11" ht="16.5" customHeight="1">
      <c r="A19" s="335"/>
      <c r="B19" s="336"/>
      <c r="C19" s="336"/>
      <c r="D19" s="337"/>
      <c r="E19" s="338"/>
      <c r="F19" s="336"/>
      <c r="G19" s="336"/>
      <c r="H19" s="337"/>
      <c r="I19" s="339"/>
      <c r="J19" s="340"/>
      <c r="K19" s="341"/>
    </row>
    <row r="20" spans="1:11" ht="16.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ht="16.5" customHeight="1">
      <c r="A21" s="345" t="s">
        <v>123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spans="1:11" ht="16.5" customHeight="1">
      <c r="A22" s="346" t="s">
        <v>124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ht="16.5" customHeight="1">
      <c r="A23" s="286" t="s">
        <v>125</v>
      </c>
      <c r="B23" s="287"/>
      <c r="C23" s="145" t="s">
        <v>65</v>
      </c>
      <c r="D23" s="145" t="s">
        <v>66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351" t="s">
        <v>197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29" t="s">
        <v>132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ht="16.5" customHeight="1">
      <c r="A27" s="131" t="s">
        <v>133</v>
      </c>
      <c r="B27" s="141" t="s">
        <v>96</v>
      </c>
      <c r="C27" s="141" t="s">
        <v>97</v>
      </c>
      <c r="D27" s="141" t="s">
        <v>89</v>
      </c>
      <c r="E27" s="132" t="s">
        <v>134</v>
      </c>
      <c r="F27" s="141" t="s">
        <v>96</v>
      </c>
      <c r="G27" s="141" t="s">
        <v>97</v>
      </c>
      <c r="H27" s="141" t="s">
        <v>89</v>
      </c>
      <c r="I27" s="132" t="s">
        <v>135</v>
      </c>
      <c r="J27" s="141" t="s">
        <v>96</v>
      </c>
      <c r="K27" s="156" t="s">
        <v>97</v>
      </c>
    </row>
    <row r="28" spans="1:11" ht="16.5" customHeight="1">
      <c r="A28" s="149" t="s">
        <v>88</v>
      </c>
      <c r="B28" s="145" t="s">
        <v>96</v>
      </c>
      <c r="C28" s="145" t="s">
        <v>97</v>
      </c>
      <c r="D28" s="145" t="s">
        <v>89</v>
      </c>
      <c r="E28" s="150" t="s">
        <v>95</v>
      </c>
      <c r="F28" s="145" t="s">
        <v>96</v>
      </c>
      <c r="G28" s="145" t="s">
        <v>97</v>
      </c>
      <c r="H28" s="145" t="s">
        <v>89</v>
      </c>
      <c r="I28" s="150" t="s">
        <v>106</v>
      </c>
      <c r="J28" s="145" t="s">
        <v>96</v>
      </c>
      <c r="K28" s="155" t="s">
        <v>97</v>
      </c>
    </row>
    <row r="29" spans="1:11" ht="16.5" customHeight="1">
      <c r="A29" s="249" t="s">
        <v>99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ht="16.5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 ht="16.5" customHeight="1">
      <c r="A31" s="359" t="s">
        <v>198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 ht="21" customHeight="1">
      <c r="A32" s="360" t="s">
        <v>199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1" customHeight="1">
      <c r="A33" s="295" t="s">
        <v>200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21" customHeight="1">
      <c r="A34" s="295" t="s">
        <v>201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1" customHeight="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21" customHeight="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21" customHeight="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297"/>
    </row>
    <row r="39" spans="1:11" ht="21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7"/>
    </row>
    <row r="40" spans="1:11" ht="21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297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7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97"/>
    </row>
    <row r="43" spans="1:11" ht="17.25" customHeight="1">
      <c r="A43" s="298" t="s">
        <v>131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6.5" customHeight="1">
      <c r="A44" s="359" t="s">
        <v>202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spans="1:11" ht="18" customHeight="1">
      <c r="A45" s="363" t="s">
        <v>126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151" t="s">
        <v>137</v>
      </c>
      <c r="B48" s="366" t="s">
        <v>138</v>
      </c>
      <c r="C48" s="366"/>
      <c r="D48" s="152" t="s">
        <v>139</v>
      </c>
      <c r="E48" s="153" t="s">
        <v>140</v>
      </c>
      <c r="F48" s="152" t="s">
        <v>141</v>
      </c>
      <c r="G48" s="154">
        <v>44862</v>
      </c>
      <c r="H48" s="367" t="s">
        <v>142</v>
      </c>
      <c r="I48" s="367"/>
      <c r="J48" s="366" t="s">
        <v>143</v>
      </c>
      <c r="K48" s="368"/>
    </row>
    <row r="49" spans="1:11" ht="16.5" customHeight="1">
      <c r="A49" s="369" t="s">
        <v>203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71"/>
    </row>
    <row r="50" spans="1:11" ht="16.5" customHeight="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spans="1:11" ht="16.5" customHeight="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77"/>
    </row>
    <row r="52" spans="1:11" ht="21" customHeight="1">
      <c r="A52" s="151" t="s">
        <v>137</v>
      </c>
      <c r="B52" s="366" t="s">
        <v>138</v>
      </c>
      <c r="C52" s="366"/>
      <c r="D52" s="152" t="s">
        <v>139</v>
      </c>
      <c r="E52" s="152" t="s">
        <v>140</v>
      </c>
      <c r="F52" s="152" t="s">
        <v>141</v>
      </c>
      <c r="G52" s="152" t="s">
        <v>204</v>
      </c>
      <c r="H52" s="367" t="s">
        <v>142</v>
      </c>
      <c r="I52" s="367"/>
      <c r="J52" s="378" t="s">
        <v>143</v>
      </c>
      <c r="K52" s="37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D25"/>
  <sheetViews>
    <sheetView workbookViewId="0">
      <selection activeCell="G23" sqref="G23"/>
    </sheetView>
  </sheetViews>
  <sheetFormatPr defaultColWidth="9" defaultRowHeight="14.25"/>
  <cols>
    <col min="1" max="1" width="16" style="39" customWidth="1"/>
    <col min="2" max="2" width="8.5" style="39" customWidth="1"/>
    <col min="3" max="3" width="8.5" style="40" customWidth="1"/>
    <col min="4" max="8" width="8.5" style="39" customWidth="1"/>
    <col min="9" max="9" width="2.75" style="39" customWidth="1"/>
    <col min="10" max="22" width="7" style="39" customWidth="1"/>
    <col min="23" max="23" width="7" style="41" customWidth="1"/>
    <col min="24" max="261" width="9" style="39"/>
    <col min="262" max="16384" width="9" style="42"/>
  </cols>
  <sheetData>
    <row r="1" spans="1:264" s="39" customFormat="1" ht="29.1" customHeight="1">
      <c r="A1" s="309" t="s">
        <v>145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43"/>
      <c r="V1" s="43"/>
      <c r="W1" s="68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</row>
    <row r="2" spans="1:264" s="39" customFormat="1" ht="20.100000000000001" customHeight="1">
      <c r="A2" s="44" t="s">
        <v>61</v>
      </c>
      <c r="B2" s="312" t="s">
        <v>62</v>
      </c>
      <c r="C2" s="313"/>
      <c r="D2" s="45" t="s">
        <v>67</v>
      </c>
      <c r="E2" s="314" t="s">
        <v>68</v>
      </c>
      <c r="F2" s="314"/>
      <c r="G2" s="314"/>
      <c r="H2" s="314"/>
      <c r="I2" s="317"/>
      <c r="J2" s="69" t="s">
        <v>56</v>
      </c>
      <c r="K2" s="69"/>
      <c r="L2" s="315" t="s">
        <v>57</v>
      </c>
      <c r="M2" s="315"/>
      <c r="N2" s="315"/>
      <c r="O2" s="315"/>
      <c r="P2" s="315"/>
      <c r="Q2" s="315"/>
      <c r="R2" s="315"/>
      <c r="S2" s="380"/>
      <c r="T2" s="316"/>
      <c r="U2" s="123"/>
      <c r="V2" s="123"/>
      <c r="W2" s="70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</row>
    <row r="3" spans="1:264" s="39" customFormat="1" ht="16.5">
      <c r="A3" s="46" t="s">
        <v>146</v>
      </c>
      <c r="B3" s="47" t="s">
        <v>111</v>
      </c>
      <c r="C3" s="47" t="s">
        <v>112</v>
      </c>
      <c r="D3" s="47" t="s">
        <v>113</v>
      </c>
      <c r="E3" s="47" t="s">
        <v>114</v>
      </c>
      <c r="F3" s="47" t="s">
        <v>115</v>
      </c>
      <c r="G3" s="47" t="s">
        <v>147</v>
      </c>
      <c r="H3" s="47" t="s">
        <v>148</v>
      </c>
      <c r="I3" s="318"/>
      <c r="J3" s="47" t="s">
        <v>111</v>
      </c>
      <c r="K3" s="47" t="s">
        <v>111</v>
      </c>
      <c r="L3" s="47" t="s">
        <v>112</v>
      </c>
      <c r="M3" s="47" t="s">
        <v>112</v>
      </c>
      <c r="N3" s="47" t="s">
        <v>113</v>
      </c>
      <c r="O3" s="47" t="s">
        <v>113</v>
      </c>
      <c r="P3" s="47" t="s">
        <v>114</v>
      </c>
      <c r="Q3" s="47" t="s">
        <v>114</v>
      </c>
      <c r="R3" s="47" t="s">
        <v>115</v>
      </c>
      <c r="S3" s="47" t="s">
        <v>115</v>
      </c>
      <c r="T3" s="47" t="s">
        <v>147</v>
      </c>
      <c r="U3" s="47" t="s">
        <v>147</v>
      </c>
      <c r="V3" s="47" t="s">
        <v>148</v>
      </c>
      <c r="W3" s="71" t="s">
        <v>148</v>
      </c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</row>
    <row r="4" spans="1:264" s="39" customFormat="1" ht="17.25">
      <c r="A4" s="46" t="s">
        <v>151</v>
      </c>
      <c r="B4" s="47" t="s">
        <v>152</v>
      </c>
      <c r="C4" s="47" t="s">
        <v>153</v>
      </c>
      <c r="D4" s="47" t="s">
        <v>154</v>
      </c>
      <c r="E4" s="48" t="s">
        <v>155</v>
      </c>
      <c r="F4" s="48" t="s">
        <v>156</v>
      </c>
      <c r="G4" s="48" t="s">
        <v>157</v>
      </c>
      <c r="H4" s="48" t="s">
        <v>158</v>
      </c>
      <c r="I4" s="318"/>
      <c r="J4" s="120" t="s">
        <v>149</v>
      </c>
      <c r="K4" s="120" t="s">
        <v>150</v>
      </c>
      <c r="L4" s="120" t="s">
        <v>149</v>
      </c>
      <c r="M4" s="120" t="s">
        <v>150</v>
      </c>
      <c r="N4" s="120" t="s">
        <v>149</v>
      </c>
      <c r="O4" s="120" t="s">
        <v>150</v>
      </c>
      <c r="P4" s="120" t="s">
        <v>149</v>
      </c>
      <c r="Q4" s="120" t="s">
        <v>150</v>
      </c>
      <c r="R4" s="120" t="s">
        <v>149</v>
      </c>
      <c r="S4" s="120" t="s">
        <v>150</v>
      </c>
      <c r="T4" s="120" t="s">
        <v>149</v>
      </c>
      <c r="U4" s="120" t="s">
        <v>150</v>
      </c>
      <c r="V4" s="120" t="s">
        <v>149</v>
      </c>
      <c r="W4" s="124" t="s">
        <v>150</v>
      </c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</row>
    <row r="5" spans="1:264" s="39" customFormat="1" ht="16.5">
      <c r="A5" s="49" t="s">
        <v>161</v>
      </c>
      <c r="B5" s="50">
        <f t="shared" ref="B5:B11" si="0">C5-1</f>
        <v>54</v>
      </c>
      <c r="C5" s="50">
        <f>D5-2</f>
        <v>55</v>
      </c>
      <c r="D5" s="50">
        <v>57</v>
      </c>
      <c r="E5" s="50">
        <f>D5+2</f>
        <v>59</v>
      </c>
      <c r="F5" s="50">
        <f>E5+2</f>
        <v>61</v>
      </c>
      <c r="G5" s="50">
        <f>F5+1</f>
        <v>62</v>
      </c>
      <c r="H5" s="50">
        <f>G5+1</f>
        <v>63</v>
      </c>
      <c r="I5" s="319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</row>
    <row r="6" spans="1:264" s="39" customFormat="1" ht="20.100000000000001" customHeight="1">
      <c r="A6" s="49" t="s">
        <v>162</v>
      </c>
      <c r="B6" s="50">
        <f t="shared" ref="B6:B8" si="1">C6-4</f>
        <v>81</v>
      </c>
      <c r="C6" s="50">
        <f t="shared" ref="C6:C8" si="2">D6-4</f>
        <v>85</v>
      </c>
      <c r="D6" s="50">
        <v>89</v>
      </c>
      <c r="E6" s="50">
        <f t="shared" ref="E6:E8" si="3">D6+4</f>
        <v>93</v>
      </c>
      <c r="F6" s="50">
        <f>E6+4</f>
        <v>97</v>
      </c>
      <c r="G6" s="50">
        <f t="shared" ref="G6:G8" si="4">F6+6</f>
        <v>103</v>
      </c>
      <c r="H6" s="50">
        <f>G6+6</f>
        <v>109</v>
      </c>
      <c r="I6" s="319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</row>
    <row r="7" spans="1:264" s="39" customFormat="1" ht="20.100000000000001" customHeight="1">
      <c r="A7" s="49" t="s">
        <v>165</v>
      </c>
      <c r="B7" s="50">
        <f t="shared" si="1"/>
        <v>72</v>
      </c>
      <c r="C7" s="50">
        <f t="shared" si="2"/>
        <v>76</v>
      </c>
      <c r="D7" s="50">
        <v>80</v>
      </c>
      <c r="E7" s="50">
        <f t="shared" si="3"/>
        <v>84</v>
      </c>
      <c r="F7" s="50">
        <f>E7+5</f>
        <v>89</v>
      </c>
      <c r="G7" s="50">
        <f t="shared" si="4"/>
        <v>95</v>
      </c>
      <c r="H7" s="50">
        <f>G7+7</f>
        <v>102</v>
      </c>
      <c r="I7" s="319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25"/>
      <c r="V7" s="125"/>
      <c r="W7" s="76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</row>
    <row r="8" spans="1:264" s="39" customFormat="1" ht="20.100000000000001" customHeight="1">
      <c r="A8" s="49" t="s">
        <v>167</v>
      </c>
      <c r="B8" s="50">
        <f t="shared" si="1"/>
        <v>84</v>
      </c>
      <c r="C8" s="50">
        <f t="shared" si="2"/>
        <v>88</v>
      </c>
      <c r="D8" s="50">
        <v>92</v>
      </c>
      <c r="E8" s="50">
        <f t="shared" si="3"/>
        <v>96</v>
      </c>
      <c r="F8" s="50">
        <f>E8+5</f>
        <v>101</v>
      </c>
      <c r="G8" s="50">
        <f t="shared" si="4"/>
        <v>107</v>
      </c>
      <c r="H8" s="50">
        <f>G8+7</f>
        <v>114</v>
      </c>
      <c r="I8" s="319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126"/>
      <c r="V8" s="126"/>
      <c r="W8" s="74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</row>
    <row r="9" spans="1:264" s="39" customFormat="1" ht="20.100000000000001" customHeight="1">
      <c r="A9" s="49" t="s">
        <v>169</v>
      </c>
      <c r="B9" s="50">
        <f t="shared" si="0"/>
        <v>-2</v>
      </c>
      <c r="C9" s="50">
        <f>D9-1</f>
        <v>-1</v>
      </c>
      <c r="D9" s="50">
        <v>0</v>
      </c>
      <c r="E9" s="50">
        <f>D9+1</f>
        <v>1</v>
      </c>
      <c r="F9" s="50">
        <f>E9+1</f>
        <v>2</v>
      </c>
      <c r="G9" s="50">
        <f>F9+1.2</f>
        <v>3.2</v>
      </c>
      <c r="H9" s="50">
        <f>G9+1.2</f>
        <v>4.4000000000000004</v>
      </c>
      <c r="I9" s="319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126"/>
      <c r="V9" s="126"/>
      <c r="W9" s="74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</row>
    <row r="10" spans="1:264" s="39" customFormat="1" ht="20.100000000000001" customHeight="1">
      <c r="A10" s="49" t="s">
        <v>170</v>
      </c>
      <c r="B10" s="50">
        <f t="shared" si="0"/>
        <v>41</v>
      </c>
      <c r="C10" s="50">
        <f>D10-1</f>
        <v>42</v>
      </c>
      <c r="D10" s="50">
        <v>43</v>
      </c>
      <c r="E10" s="50">
        <f>D10+1</f>
        <v>44</v>
      </c>
      <c r="F10" s="50">
        <f>E10+1</f>
        <v>45</v>
      </c>
      <c r="G10" s="50">
        <f>F10+1.5</f>
        <v>46.5</v>
      </c>
      <c r="H10" s="50">
        <f>G10+1.5</f>
        <v>48</v>
      </c>
      <c r="I10" s="319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126"/>
      <c r="V10" s="126"/>
      <c r="W10" s="74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</row>
    <row r="11" spans="1:264" s="39" customFormat="1" ht="20.100000000000001" customHeight="1">
      <c r="A11" s="49" t="s">
        <v>171</v>
      </c>
      <c r="B11" s="50">
        <f t="shared" si="0"/>
        <v>71.5</v>
      </c>
      <c r="C11" s="50">
        <f>D11-1.5</f>
        <v>72.5</v>
      </c>
      <c r="D11" s="50">
        <v>74</v>
      </c>
      <c r="E11" s="50">
        <f>D11+1.5</f>
        <v>75.5</v>
      </c>
      <c r="F11" s="50">
        <f>E11+1.5</f>
        <v>77</v>
      </c>
      <c r="G11" s="50">
        <f>F11+1.1</f>
        <v>78.099999999999994</v>
      </c>
      <c r="H11" s="50">
        <f>G11+1.1</f>
        <v>79.199999999999989</v>
      </c>
      <c r="I11" s="319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126"/>
      <c r="V11" s="126"/>
      <c r="W11" s="74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</row>
    <row r="12" spans="1:264" s="39" customFormat="1" ht="20.100000000000001" customHeight="1">
      <c r="A12" s="49" t="s">
        <v>173</v>
      </c>
      <c r="B12" s="50">
        <f>C12-0.7</f>
        <v>14.100000000000001</v>
      </c>
      <c r="C12" s="50">
        <f>D12-0.7</f>
        <v>14.8</v>
      </c>
      <c r="D12" s="50">
        <v>15.5</v>
      </c>
      <c r="E12" s="50">
        <f>D12+0.7</f>
        <v>16.2</v>
      </c>
      <c r="F12" s="50">
        <f>E12+0.7</f>
        <v>16.899999999999999</v>
      </c>
      <c r="G12" s="50">
        <f>F12+0.95</f>
        <v>17.849999999999998</v>
      </c>
      <c r="H12" s="50">
        <f>G12+0.95</f>
        <v>18.799999999999997</v>
      </c>
      <c r="I12" s="319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126"/>
      <c r="V12" s="126"/>
      <c r="W12" s="74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</row>
    <row r="13" spans="1:264" s="39" customFormat="1" ht="20.100000000000001" customHeight="1">
      <c r="A13" s="49" t="s">
        <v>174</v>
      </c>
      <c r="B13" s="50">
        <f>C13-0.6</f>
        <v>11.3</v>
      </c>
      <c r="C13" s="50">
        <f>D13-0.6</f>
        <v>11.9</v>
      </c>
      <c r="D13" s="50">
        <v>12.5</v>
      </c>
      <c r="E13" s="50">
        <f>D13+0.6</f>
        <v>13.1</v>
      </c>
      <c r="F13" s="50">
        <f>E13+0.6</f>
        <v>13.7</v>
      </c>
      <c r="G13" s="51">
        <f>F13+0.95</f>
        <v>14.649999999999999</v>
      </c>
      <c r="H13" s="51">
        <f>G13+0.95</f>
        <v>15.599999999999998</v>
      </c>
      <c r="I13" s="319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26"/>
      <c r="V13" s="126"/>
      <c r="W13" s="74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</row>
    <row r="14" spans="1:264" s="39" customFormat="1" ht="20.100000000000001" customHeight="1">
      <c r="A14" s="49" t="s">
        <v>175</v>
      </c>
      <c r="B14" s="50">
        <f>C14-0.4</f>
        <v>8.6999999999999993</v>
      </c>
      <c r="C14" s="50">
        <f>D14-0.4</f>
        <v>9.1</v>
      </c>
      <c r="D14" s="50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319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126"/>
      <c r="V14" s="126"/>
      <c r="W14" s="74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</row>
    <row r="15" spans="1:264" s="39" customFormat="1" ht="20.100000000000001" customHeight="1">
      <c r="A15" s="119" t="s">
        <v>176</v>
      </c>
      <c r="B15" s="50">
        <f>C15-0</f>
        <v>18.600000000000001</v>
      </c>
      <c r="C15" s="50">
        <f>D15-0.4</f>
        <v>18.600000000000001</v>
      </c>
      <c r="D15" s="50">
        <v>19</v>
      </c>
      <c r="E15" s="50">
        <f>D15+0.4</f>
        <v>19.399999999999999</v>
      </c>
      <c r="F15" s="50">
        <f>E15+0.4</f>
        <v>19.799999999999997</v>
      </c>
      <c r="G15" s="50">
        <f>F15+0.6</f>
        <v>20.399999999999999</v>
      </c>
      <c r="H15" s="50">
        <f>G15+0.6</f>
        <v>21</v>
      </c>
      <c r="I15" s="319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126"/>
      <c r="V15" s="126"/>
      <c r="W15" s="74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</row>
    <row r="16" spans="1:264" s="39" customFormat="1" ht="20.100000000000001" customHeight="1">
      <c r="A16" s="119" t="s">
        <v>177</v>
      </c>
      <c r="B16" s="50">
        <f>C16-0</f>
        <v>10.3</v>
      </c>
      <c r="C16" s="50">
        <f>D16-0.2</f>
        <v>10.3</v>
      </c>
      <c r="D16" s="50">
        <v>10.5</v>
      </c>
      <c r="E16" s="50">
        <f>D16+0.2</f>
        <v>10.7</v>
      </c>
      <c r="F16" s="50">
        <f>E16+0.2</f>
        <v>10.899999999999999</v>
      </c>
      <c r="G16" s="51">
        <f>F16+0.25</f>
        <v>11.149999999999999</v>
      </c>
      <c r="H16" s="51">
        <f>G16+0.25</f>
        <v>11.399999999999999</v>
      </c>
      <c r="I16" s="319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126"/>
      <c r="V16" s="126"/>
      <c r="W16" s="74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</row>
    <row r="17" spans="1:264" s="39" customFormat="1" ht="20.100000000000001" customHeight="1">
      <c r="A17" s="53"/>
      <c r="B17" s="54"/>
      <c r="C17" s="54"/>
      <c r="D17" s="54"/>
      <c r="E17" s="54"/>
      <c r="F17" s="54"/>
      <c r="G17" s="54"/>
      <c r="H17" s="54"/>
      <c r="I17" s="319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126"/>
      <c r="V17" s="126"/>
      <c r="W17" s="74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</row>
    <row r="18" spans="1:264" s="39" customFormat="1" ht="20.100000000000001" customHeight="1">
      <c r="A18" s="55"/>
      <c r="B18" s="56"/>
      <c r="C18" s="56"/>
      <c r="D18" s="56"/>
      <c r="E18" s="56"/>
      <c r="F18" s="56"/>
      <c r="G18" s="56"/>
      <c r="H18" s="56"/>
      <c r="I18" s="319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126"/>
      <c r="V18" s="126"/>
      <c r="W18" s="74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</row>
    <row r="19" spans="1:264" s="39" customFormat="1" ht="20.100000000000001" customHeight="1">
      <c r="A19" s="57"/>
      <c r="B19" s="58"/>
      <c r="C19" s="58"/>
      <c r="D19" s="58"/>
      <c r="E19" s="58"/>
      <c r="F19" s="58"/>
      <c r="G19" s="58"/>
      <c r="H19" s="58"/>
      <c r="I19" s="319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126"/>
      <c r="V19" s="126"/>
      <c r="W19" s="74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</row>
    <row r="20" spans="1:264" s="39" customFormat="1" ht="20.100000000000001" customHeight="1">
      <c r="A20" s="59"/>
      <c r="B20" s="60"/>
      <c r="C20" s="60"/>
      <c r="D20" s="61"/>
      <c r="E20" s="60"/>
      <c r="F20" s="60"/>
      <c r="G20" s="60"/>
      <c r="H20" s="60"/>
      <c r="I20" s="320"/>
      <c r="J20" s="77"/>
      <c r="K20" s="77"/>
      <c r="L20" s="77"/>
      <c r="M20" s="77"/>
      <c r="N20" s="78"/>
      <c r="O20" s="78"/>
      <c r="P20" s="77"/>
      <c r="Q20" s="77"/>
      <c r="R20" s="77"/>
      <c r="S20" s="77"/>
      <c r="T20" s="78"/>
      <c r="U20" s="127"/>
      <c r="V20" s="127"/>
      <c r="W20" s="79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</row>
    <row r="21" spans="1:264" s="39" customFormat="1" ht="16.5">
      <c r="A21" s="62"/>
      <c r="B21" s="63"/>
      <c r="C21" s="63"/>
      <c r="D21" s="64"/>
      <c r="E21" s="63"/>
      <c r="F21" s="63"/>
      <c r="G21" s="63"/>
      <c r="H21" s="65"/>
      <c r="W21" s="68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</row>
    <row r="22" spans="1:264" s="39" customFormat="1">
      <c r="A22" s="66" t="s">
        <v>178</v>
      </c>
      <c r="B22" s="66"/>
      <c r="C22" s="67"/>
      <c r="W22" s="68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</row>
    <row r="23" spans="1:264" s="39" customFormat="1">
      <c r="C23" s="40"/>
      <c r="J23" s="80" t="s">
        <v>179</v>
      </c>
      <c r="K23" s="80"/>
      <c r="L23" s="121"/>
      <c r="M23" s="122"/>
      <c r="N23" s="80" t="s">
        <v>180</v>
      </c>
      <c r="O23" s="80"/>
      <c r="P23" s="80" t="s">
        <v>140</v>
      </c>
      <c r="Q23" s="80"/>
      <c r="R23" s="80" t="s">
        <v>181</v>
      </c>
      <c r="S23" s="80"/>
      <c r="T23" s="39" t="s">
        <v>143</v>
      </c>
      <c r="W23" s="68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</row>
    <row r="24" spans="1:264" s="39" customFormat="1">
      <c r="C24" s="40"/>
      <c r="W24" s="41"/>
      <c r="JB24" s="42"/>
      <c r="JC24" s="42"/>
    </row>
    <row r="25" spans="1:264" s="39" customFormat="1">
      <c r="C25" s="40"/>
      <c r="W25" s="41"/>
      <c r="JB25" s="42"/>
      <c r="JC25" s="42"/>
    </row>
  </sheetData>
  <mergeCells count="5">
    <mergeCell ref="A1:T1"/>
    <mergeCell ref="B2:C2"/>
    <mergeCell ref="E2:H2"/>
    <mergeCell ref="L2:T2"/>
    <mergeCell ref="I2:I20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P28" sqref="P28"/>
    </sheetView>
  </sheetViews>
  <sheetFormatPr defaultColWidth="10.125" defaultRowHeight="14.25"/>
  <cols>
    <col min="1" max="1" width="9.625" style="84" customWidth="1"/>
    <col min="2" max="2" width="9.25" style="84" customWidth="1"/>
    <col min="3" max="3" width="11.875" style="84" customWidth="1"/>
    <col min="4" max="4" width="9.5" style="84" customWidth="1"/>
    <col min="5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5.5">
      <c r="A1" s="381" t="s">
        <v>205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8" customHeight="1">
      <c r="A2" s="85" t="s">
        <v>53</v>
      </c>
      <c r="B2" s="382" t="s">
        <v>206</v>
      </c>
      <c r="C2" s="382"/>
      <c r="D2" s="87" t="s">
        <v>61</v>
      </c>
      <c r="E2" s="88" t="s">
        <v>62</v>
      </c>
      <c r="F2" s="89" t="s">
        <v>207</v>
      </c>
      <c r="G2" s="383" t="s">
        <v>68</v>
      </c>
      <c r="H2" s="383"/>
      <c r="I2" s="107" t="s">
        <v>56</v>
      </c>
      <c r="J2" s="383" t="s">
        <v>57</v>
      </c>
      <c r="K2" s="384"/>
    </row>
    <row r="3" spans="1:11" ht="18" customHeight="1">
      <c r="A3" s="90" t="s">
        <v>76</v>
      </c>
      <c r="B3" s="385">
        <v>2054</v>
      </c>
      <c r="C3" s="385"/>
      <c r="D3" s="91" t="s">
        <v>208</v>
      </c>
      <c r="E3" s="386">
        <v>44895</v>
      </c>
      <c r="F3" s="386"/>
      <c r="G3" s="386"/>
      <c r="H3" s="349" t="s">
        <v>209</v>
      </c>
      <c r="I3" s="349"/>
      <c r="J3" s="349"/>
      <c r="K3" s="350"/>
    </row>
    <row r="4" spans="1:11" ht="18" customHeight="1">
      <c r="A4" s="92" t="s">
        <v>71</v>
      </c>
      <c r="B4" s="93" t="s">
        <v>210</v>
      </c>
      <c r="C4" s="94">
        <v>6</v>
      </c>
      <c r="D4" s="95" t="s">
        <v>211</v>
      </c>
      <c r="E4" s="387" t="s">
        <v>212</v>
      </c>
      <c r="F4" s="387"/>
      <c r="G4" s="387"/>
      <c r="H4" s="287" t="s">
        <v>213</v>
      </c>
      <c r="I4" s="287"/>
      <c r="J4" s="94" t="s">
        <v>65</v>
      </c>
      <c r="K4" s="111" t="s">
        <v>66</v>
      </c>
    </row>
    <row r="5" spans="1:11" ht="18" customHeight="1">
      <c r="A5" s="92" t="s">
        <v>214</v>
      </c>
      <c r="B5" s="385">
        <v>3</v>
      </c>
      <c r="C5" s="385"/>
      <c r="D5" s="91" t="s">
        <v>215</v>
      </c>
      <c r="E5" s="91" t="s">
        <v>216</v>
      </c>
      <c r="G5" s="91"/>
      <c r="H5" s="287" t="s">
        <v>217</v>
      </c>
      <c r="I5" s="287"/>
      <c r="J5" s="94" t="s">
        <v>65</v>
      </c>
      <c r="K5" s="111" t="s">
        <v>66</v>
      </c>
    </row>
    <row r="6" spans="1:11" ht="18" customHeight="1">
      <c r="A6" s="96" t="s">
        <v>218</v>
      </c>
      <c r="B6" s="388"/>
      <c r="C6" s="388"/>
      <c r="D6" s="97" t="s">
        <v>219</v>
      </c>
      <c r="E6" s="98"/>
      <c r="F6" s="99"/>
      <c r="G6" s="97"/>
      <c r="H6" s="389" t="s">
        <v>220</v>
      </c>
      <c r="I6" s="389"/>
      <c r="J6" s="99" t="s">
        <v>65</v>
      </c>
      <c r="K6" s="112" t="s">
        <v>66</v>
      </c>
    </row>
    <row r="7" spans="1:11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 ht="18" customHeight="1">
      <c r="A8" s="103" t="s">
        <v>221</v>
      </c>
      <c r="B8" s="89" t="s">
        <v>222</v>
      </c>
      <c r="C8" s="89" t="s">
        <v>223</v>
      </c>
      <c r="D8" s="89" t="s">
        <v>224</v>
      </c>
      <c r="E8" s="89" t="s">
        <v>225</v>
      </c>
      <c r="F8" s="89" t="s">
        <v>226</v>
      </c>
      <c r="G8" s="390" t="s">
        <v>227</v>
      </c>
      <c r="H8" s="391"/>
      <c r="I8" s="391"/>
      <c r="J8" s="391"/>
      <c r="K8" s="392"/>
    </row>
    <row r="9" spans="1:11" ht="18" customHeight="1">
      <c r="A9" s="286" t="s">
        <v>228</v>
      </c>
      <c r="B9" s="287"/>
      <c r="C9" s="94" t="s">
        <v>65</v>
      </c>
      <c r="D9" s="94" t="s">
        <v>66</v>
      </c>
      <c r="E9" s="91" t="s">
        <v>229</v>
      </c>
      <c r="F9" s="104" t="s">
        <v>230</v>
      </c>
      <c r="G9" s="393"/>
      <c r="H9" s="394"/>
      <c r="I9" s="394"/>
      <c r="J9" s="394"/>
      <c r="K9" s="395"/>
    </row>
    <row r="10" spans="1:11" ht="18" customHeight="1">
      <c r="A10" s="286" t="s">
        <v>231</v>
      </c>
      <c r="B10" s="287"/>
      <c r="C10" s="94" t="s">
        <v>65</v>
      </c>
      <c r="D10" s="94" t="s">
        <v>66</v>
      </c>
      <c r="E10" s="91" t="s">
        <v>232</v>
      </c>
      <c r="F10" s="104" t="s">
        <v>233</v>
      </c>
      <c r="G10" s="393" t="s">
        <v>234</v>
      </c>
      <c r="H10" s="394"/>
      <c r="I10" s="394"/>
      <c r="J10" s="394"/>
      <c r="K10" s="395"/>
    </row>
    <row r="11" spans="1:11" ht="18" customHeight="1">
      <c r="A11" s="396" t="s">
        <v>192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8"/>
    </row>
    <row r="12" spans="1:11" ht="18" customHeight="1">
      <c r="A12" s="90" t="s">
        <v>90</v>
      </c>
      <c r="B12" s="94" t="s">
        <v>86</v>
      </c>
      <c r="C12" s="94" t="s">
        <v>87</v>
      </c>
      <c r="D12" s="104"/>
      <c r="E12" s="91" t="s">
        <v>88</v>
      </c>
      <c r="F12" s="94" t="s">
        <v>86</v>
      </c>
      <c r="G12" s="94" t="s">
        <v>87</v>
      </c>
      <c r="H12" s="94"/>
      <c r="I12" s="91" t="s">
        <v>235</v>
      </c>
      <c r="J12" s="94" t="s">
        <v>86</v>
      </c>
      <c r="K12" s="111" t="s">
        <v>87</v>
      </c>
    </row>
    <row r="13" spans="1:11" ht="18" customHeight="1">
      <c r="A13" s="90" t="s">
        <v>93</v>
      </c>
      <c r="B13" s="94" t="s">
        <v>86</v>
      </c>
      <c r="C13" s="94" t="s">
        <v>87</v>
      </c>
      <c r="D13" s="104"/>
      <c r="E13" s="91" t="s">
        <v>98</v>
      </c>
      <c r="F13" s="94" t="s">
        <v>86</v>
      </c>
      <c r="G13" s="94" t="s">
        <v>87</v>
      </c>
      <c r="H13" s="94"/>
      <c r="I13" s="91" t="s">
        <v>236</v>
      </c>
      <c r="J13" s="94" t="s">
        <v>86</v>
      </c>
      <c r="K13" s="111" t="s">
        <v>87</v>
      </c>
    </row>
    <row r="14" spans="1:11" ht="18" customHeight="1">
      <c r="A14" s="96" t="s">
        <v>237</v>
      </c>
      <c r="B14" s="99" t="s">
        <v>86</v>
      </c>
      <c r="C14" s="99" t="s">
        <v>87</v>
      </c>
      <c r="D14" s="105"/>
      <c r="E14" s="97" t="s">
        <v>238</v>
      </c>
      <c r="F14" s="99" t="s">
        <v>86</v>
      </c>
      <c r="G14" s="99" t="s">
        <v>87</v>
      </c>
      <c r="H14" s="99"/>
      <c r="I14" s="97" t="s">
        <v>239</v>
      </c>
      <c r="J14" s="99" t="s">
        <v>86</v>
      </c>
      <c r="K14" s="112" t="s">
        <v>87</v>
      </c>
    </row>
    <row r="15" spans="1:11" ht="18" customHeight="1">
      <c r="A15" s="100"/>
      <c r="B15" s="106"/>
      <c r="C15" s="106"/>
      <c r="D15" s="101"/>
      <c r="E15" s="100"/>
      <c r="F15" s="106"/>
      <c r="G15" s="106"/>
      <c r="H15" s="106"/>
      <c r="I15" s="100"/>
      <c r="J15" s="106"/>
      <c r="K15" s="106"/>
    </row>
    <row r="16" spans="1:11" s="82" customFormat="1" ht="18" customHeight="1">
      <c r="A16" s="346" t="s">
        <v>240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8" customHeight="1">
      <c r="A17" s="286" t="s">
        <v>241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399"/>
    </row>
    <row r="18" spans="1:11" ht="18" customHeight="1">
      <c r="A18" s="286"/>
      <c r="B18" s="287"/>
      <c r="C18" s="287"/>
      <c r="D18" s="287"/>
      <c r="E18" s="287"/>
      <c r="F18" s="287"/>
      <c r="G18" s="287"/>
      <c r="H18" s="287"/>
      <c r="I18" s="287"/>
      <c r="J18" s="287"/>
      <c r="K18" s="399"/>
    </row>
    <row r="19" spans="1:11" ht="21.95" customHeight="1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2"/>
    </row>
    <row r="20" spans="1:11" ht="21.95" customHeight="1">
      <c r="A20" s="403"/>
      <c r="B20" s="404"/>
      <c r="C20" s="404"/>
      <c r="D20" s="404"/>
      <c r="E20" s="404"/>
      <c r="F20" s="404"/>
      <c r="G20" s="404"/>
      <c r="H20" s="404"/>
      <c r="I20" s="404"/>
      <c r="J20" s="404"/>
      <c r="K20" s="405"/>
    </row>
    <row r="21" spans="1:11" ht="21.95" customHeight="1">
      <c r="A21" s="403"/>
      <c r="B21" s="404"/>
      <c r="C21" s="404"/>
      <c r="D21" s="404"/>
      <c r="E21" s="404"/>
      <c r="F21" s="404"/>
      <c r="G21" s="404"/>
      <c r="H21" s="404"/>
      <c r="I21" s="404"/>
      <c r="J21" s="404"/>
      <c r="K21" s="405"/>
    </row>
    <row r="22" spans="1:11" ht="21.95" customHeight="1">
      <c r="A22" s="403"/>
      <c r="B22" s="404"/>
      <c r="C22" s="404"/>
      <c r="D22" s="404"/>
      <c r="E22" s="404"/>
      <c r="F22" s="404"/>
      <c r="G22" s="404"/>
      <c r="H22" s="404"/>
      <c r="I22" s="404"/>
      <c r="J22" s="404"/>
      <c r="K22" s="405"/>
    </row>
    <row r="23" spans="1:11" ht="21.95" customHeight="1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08"/>
    </row>
    <row r="24" spans="1:11" ht="18" customHeight="1">
      <c r="A24" s="286" t="s">
        <v>125</v>
      </c>
      <c r="B24" s="287"/>
      <c r="C24" s="94" t="s">
        <v>65</v>
      </c>
      <c r="D24" s="94" t="s">
        <v>66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108" t="s">
        <v>242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</row>
    <row r="27" spans="1:11" ht="20.100000000000001" customHeight="1">
      <c r="A27" s="412" t="s">
        <v>243</v>
      </c>
      <c r="B27" s="391"/>
      <c r="C27" s="391"/>
      <c r="D27" s="391"/>
      <c r="E27" s="391"/>
      <c r="F27" s="391"/>
      <c r="G27" s="391"/>
      <c r="H27" s="391"/>
      <c r="I27" s="391"/>
      <c r="J27" s="391"/>
      <c r="K27" s="113" t="s">
        <v>244</v>
      </c>
    </row>
    <row r="28" spans="1:11" ht="23.1" customHeight="1">
      <c r="A28" s="413"/>
      <c r="B28" s="414"/>
      <c r="C28" s="414"/>
      <c r="D28" s="414"/>
      <c r="E28" s="414"/>
      <c r="F28" s="414"/>
      <c r="G28" s="414"/>
      <c r="H28" s="414"/>
      <c r="I28" s="414"/>
      <c r="J28" s="414"/>
      <c r="K28" s="86"/>
    </row>
    <row r="29" spans="1:11" ht="23.1" customHeight="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114"/>
    </row>
    <row r="30" spans="1:11" ht="23.1" customHeight="1">
      <c r="A30" s="413"/>
      <c r="B30" s="414"/>
      <c r="C30" s="414"/>
      <c r="D30" s="414"/>
      <c r="E30" s="414"/>
      <c r="F30" s="414"/>
      <c r="G30" s="414"/>
      <c r="H30" s="414"/>
      <c r="I30" s="414"/>
      <c r="J30" s="414"/>
      <c r="K30" s="114"/>
    </row>
    <row r="31" spans="1:11" ht="23.1" customHeight="1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115"/>
    </row>
    <row r="32" spans="1:11" ht="23.1" customHeight="1">
      <c r="A32" s="413"/>
      <c r="B32" s="414"/>
      <c r="C32" s="414"/>
      <c r="D32" s="414"/>
      <c r="E32" s="414"/>
      <c r="F32" s="414"/>
      <c r="G32" s="414"/>
      <c r="H32" s="414"/>
      <c r="I32" s="414"/>
      <c r="J32" s="414"/>
      <c r="K32" s="115"/>
    </row>
    <row r="33" spans="1:13" ht="23.1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115"/>
    </row>
    <row r="34" spans="1:13" ht="23.1" customHeight="1">
      <c r="A34" s="413"/>
      <c r="B34" s="414"/>
      <c r="C34" s="414"/>
      <c r="D34" s="414"/>
      <c r="E34" s="414"/>
      <c r="F34" s="414"/>
      <c r="G34" s="414"/>
      <c r="H34" s="414"/>
      <c r="I34" s="414"/>
      <c r="J34" s="414"/>
      <c r="K34" s="116"/>
    </row>
    <row r="35" spans="1:13" ht="23.1" customHeight="1">
      <c r="A35" s="413"/>
      <c r="B35" s="414"/>
      <c r="C35" s="414"/>
      <c r="D35" s="414"/>
      <c r="E35" s="414"/>
      <c r="F35" s="414"/>
      <c r="G35" s="414"/>
      <c r="H35" s="414"/>
      <c r="I35" s="414"/>
      <c r="J35" s="414"/>
      <c r="K35" s="117"/>
    </row>
    <row r="36" spans="1:13" ht="23.1" customHeight="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118"/>
    </row>
    <row r="37" spans="1:13" ht="18.75" customHeight="1">
      <c r="A37" s="415" t="s">
        <v>245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7"/>
    </row>
    <row r="38" spans="1:13" s="83" customFormat="1" ht="18.75" customHeight="1">
      <c r="A38" s="286" t="s">
        <v>246</v>
      </c>
      <c r="B38" s="287"/>
      <c r="C38" s="287"/>
      <c r="D38" s="349" t="s">
        <v>247</v>
      </c>
      <c r="E38" s="349"/>
      <c r="F38" s="418" t="s">
        <v>248</v>
      </c>
      <c r="G38" s="419"/>
      <c r="H38" s="287" t="s">
        <v>249</v>
      </c>
      <c r="I38" s="287"/>
      <c r="J38" s="287" t="s">
        <v>250</v>
      </c>
      <c r="K38" s="399"/>
    </row>
    <row r="39" spans="1:13" ht="18.75" customHeight="1">
      <c r="A39" s="92" t="s">
        <v>126</v>
      </c>
      <c r="B39" s="287" t="s">
        <v>251</v>
      </c>
      <c r="C39" s="287"/>
      <c r="D39" s="287"/>
      <c r="E39" s="287"/>
      <c r="F39" s="287"/>
      <c r="G39" s="287"/>
      <c r="H39" s="287"/>
      <c r="I39" s="287"/>
      <c r="J39" s="287"/>
      <c r="K39" s="399"/>
      <c r="M39" s="83"/>
    </row>
    <row r="40" spans="1:13" ht="24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99"/>
    </row>
    <row r="41" spans="1:13" ht="24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99"/>
    </row>
    <row r="42" spans="1:13" ht="32.1" customHeight="1">
      <c r="A42" s="96" t="s">
        <v>137</v>
      </c>
      <c r="B42" s="420" t="s">
        <v>252</v>
      </c>
      <c r="C42" s="420"/>
      <c r="D42" s="97" t="s">
        <v>253</v>
      </c>
      <c r="E42" s="105" t="s">
        <v>140</v>
      </c>
      <c r="F42" s="109">
        <v>44866</v>
      </c>
      <c r="G42" s="110"/>
      <c r="H42" s="421" t="s">
        <v>142</v>
      </c>
      <c r="I42" s="421"/>
      <c r="J42" s="420" t="s">
        <v>143</v>
      </c>
      <c r="K42" s="42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5"/>
  <sheetViews>
    <sheetView workbookViewId="0">
      <selection activeCell="J32" sqref="J32"/>
    </sheetView>
  </sheetViews>
  <sheetFormatPr defaultColWidth="9" defaultRowHeight="14.25"/>
  <cols>
    <col min="1" max="1" width="19.125" style="39" customWidth="1"/>
    <col min="2" max="2" width="8.5" style="39" customWidth="1"/>
    <col min="3" max="3" width="8.5" style="40" customWidth="1"/>
    <col min="4" max="8" width="8.5" style="39" customWidth="1"/>
    <col min="9" max="9" width="2.75" style="39" customWidth="1"/>
    <col min="10" max="15" width="9.125" style="39" customWidth="1"/>
    <col min="16" max="16" width="9.125" style="41" customWidth="1"/>
    <col min="17" max="254" width="9" style="39"/>
    <col min="255" max="16384" width="9" style="42"/>
  </cols>
  <sheetData>
    <row r="1" spans="1:257" s="39" customFormat="1" ht="29.1" customHeight="1">
      <c r="A1" s="309" t="s">
        <v>145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68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spans="1:257" s="39" customFormat="1" ht="20.100000000000001" customHeight="1">
      <c r="A2" s="44" t="s">
        <v>61</v>
      </c>
      <c r="B2" s="312" t="s">
        <v>62</v>
      </c>
      <c r="C2" s="313"/>
      <c r="D2" s="45" t="s">
        <v>67</v>
      </c>
      <c r="E2" s="314" t="s">
        <v>68</v>
      </c>
      <c r="F2" s="314"/>
      <c r="G2" s="314"/>
      <c r="H2" s="314"/>
      <c r="I2" s="317"/>
      <c r="J2" s="69" t="s">
        <v>56</v>
      </c>
      <c r="K2" s="315" t="s">
        <v>57</v>
      </c>
      <c r="L2" s="315"/>
      <c r="M2" s="315"/>
      <c r="N2" s="315"/>
      <c r="O2" s="316"/>
      <c r="P2" s="70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spans="1:257" s="39" customFormat="1" ht="16.5">
      <c r="A3" s="46" t="s">
        <v>146</v>
      </c>
      <c r="B3" s="47" t="s">
        <v>111</v>
      </c>
      <c r="C3" s="47" t="s">
        <v>112</v>
      </c>
      <c r="D3" s="47" t="s">
        <v>113</v>
      </c>
      <c r="E3" s="47" t="s">
        <v>114</v>
      </c>
      <c r="F3" s="47" t="s">
        <v>115</v>
      </c>
      <c r="G3" s="47" t="s">
        <v>147</v>
      </c>
      <c r="H3" s="47" t="s">
        <v>148</v>
      </c>
      <c r="I3" s="318"/>
      <c r="J3" s="47" t="s">
        <v>111</v>
      </c>
      <c r="K3" s="47" t="s">
        <v>112</v>
      </c>
      <c r="L3" s="47" t="s">
        <v>113</v>
      </c>
      <c r="M3" s="47" t="s">
        <v>114</v>
      </c>
      <c r="N3" s="47" t="s">
        <v>115</v>
      </c>
      <c r="O3" s="47" t="s">
        <v>147</v>
      </c>
      <c r="P3" s="71" t="s">
        <v>148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spans="1:257" s="39" customFormat="1" ht="17.25">
      <c r="A4" s="46" t="s">
        <v>151</v>
      </c>
      <c r="B4" s="47" t="s">
        <v>152</v>
      </c>
      <c r="C4" s="47" t="s">
        <v>153</v>
      </c>
      <c r="D4" s="47" t="s">
        <v>154</v>
      </c>
      <c r="E4" s="48" t="s">
        <v>155</v>
      </c>
      <c r="F4" s="48" t="s">
        <v>156</v>
      </c>
      <c r="G4" s="48" t="s">
        <v>157</v>
      </c>
      <c r="H4" s="48" t="s">
        <v>158</v>
      </c>
      <c r="I4" s="318"/>
      <c r="J4" s="47" t="s">
        <v>152</v>
      </c>
      <c r="K4" s="47" t="s">
        <v>153</v>
      </c>
      <c r="L4" s="47" t="s">
        <v>154</v>
      </c>
      <c r="M4" s="48" t="s">
        <v>155</v>
      </c>
      <c r="N4" s="48" t="s">
        <v>156</v>
      </c>
      <c r="O4" s="48" t="s">
        <v>157</v>
      </c>
      <c r="P4" s="72" t="s">
        <v>158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spans="1:257" s="39" customFormat="1" ht="17.25">
      <c r="A5" s="46"/>
      <c r="B5" s="47"/>
      <c r="C5" s="47"/>
      <c r="D5" s="47"/>
      <c r="E5" s="48"/>
      <c r="F5" s="48"/>
      <c r="G5" s="48"/>
      <c r="H5" s="48"/>
      <c r="I5" s="319"/>
      <c r="J5" s="73"/>
      <c r="K5" s="73"/>
      <c r="L5" s="73"/>
      <c r="M5" s="73"/>
      <c r="N5" s="73"/>
      <c r="O5" s="73"/>
      <c r="P5" s="74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 s="39" customFormat="1" ht="16.5">
      <c r="A6" s="49" t="s">
        <v>161</v>
      </c>
      <c r="B6" s="50">
        <f t="shared" ref="B6:B12" si="0">C6-1</f>
        <v>54</v>
      </c>
      <c r="C6" s="50">
        <f>D6-2</f>
        <v>55</v>
      </c>
      <c r="D6" s="50">
        <v>57</v>
      </c>
      <c r="E6" s="50">
        <f>D6+2</f>
        <v>59</v>
      </c>
      <c r="F6" s="50">
        <f>E6+2</f>
        <v>61</v>
      </c>
      <c r="G6" s="50">
        <f>F6+1</f>
        <v>62</v>
      </c>
      <c r="H6" s="50">
        <f>G6+1</f>
        <v>63</v>
      </c>
      <c r="I6" s="319"/>
      <c r="J6" s="73"/>
      <c r="K6" s="73"/>
      <c r="L6" s="73"/>
      <c r="M6" s="73"/>
      <c r="N6" s="73"/>
      <c r="O6" s="73"/>
      <c r="P6" s="74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spans="1:257" s="39" customFormat="1" ht="20.100000000000001" customHeight="1">
      <c r="A7" s="49" t="s">
        <v>162</v>
      </c>
      <c r="B7" s="50">
        <f t="shared" ref="B7:B9" si="1">C7-4</f>
        <v>81</v>
      </c>
      <c r="C7" s="50">
        <f t="shared" ref="C7:C9" si="2">D7-4</f>
        <v>85</v>
      </c>
      <c r="D7" s="50">
        <v>89</v>
      </c>
      <c r="E7" s="50">
        <f t="shared" ref="E7:E9" si="3">D7+4</f>
        <v>93</v>
      </c>
      <c r="F7" s="50">
        <f>E7+4</f>
        <v>97</v>
      </c>
      <c r="G7" s="50">
        <f t="shared" ref="G7:G9" si="4">F7+6</f>
        <v>103</v>
      </c>
      <c r="H7" s="50">
        <f>G7+6</f>
        <v>109</v>
      </c>
      <c r="I7" s="319"/>
      <c r="J7" s="73"/>
      <c r="K7" s="73"/>
      <c r="L7" s="73"/>
      <c r="M7" s="73"/>
      <c r="N7" s="73"/>
      <c r="O7" s="73"/>
      <c r="P7" s="7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spans="1:257" s="39" customFormat="1" ht="20.100000000000001" customHeight="1">
      <c r="A8" s="49" t="s">
        <v>165</v>
      </c>
      <c r="B8" s="50">
        <f t="shared" si="1"/>
        <v>72</v>
      </c>
      <c r="C8" s="50">
        <f t="shared" si="2"/>
        <v>76</v>
      </c>
      <c r="D8" s="50">
        <v>80</v>
      </c>
      <c r="E8" s="50">
        <f t="shared" si="3"/>
        <v>84</v>
      </c>
      <c r="F8" s="50">
        <f>E8+5</f>
        <v>89</v>
      </c>
      <c r="G8" s="50">
        <f t="shared" si="4"/>
        <v>95</v>
      </c>
      <c r="H8" s="50">
        <f>G8+7</f>
        <v>102</v>
      </c>
      <c r="I8" s="319"/>
      <c r="J8" s="75"/>
      <c r="K8" s="75"/>
      <c r="L8" s="75"/>
      <c r="M8" s="75"/>
      <c r="N8" s="75"/>
      <c r="O8" s="75"/>
      <c r="P8" s="76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spans="1:257" s="39" customFormat="1" ht="20.100000000000001" customHeight="1">
      <c r="A9" s="49" t="s">
        <v>167</v>
      </c>
      <c r="B9" s="50">
        <f t="shared" si="1"/>
        <v>84</v>
      </c>
      <c r="C9" s="50">
        <f t="shared" si="2"/>
        <v>88</v>
      </c>
      <c r="D9" s="50">
        <v>92</v>
      </c>
      <c r="E9" s="50">
        <f t="shared" si="3"/>
        <v>96</v>
      </c>
      <c r="F9" s="50">
        <f>E9+5</f>
        <v>101</v>
      </c>
      <c r="G9" s="50">
        <f t="shared" si="4"/>
        <v>107</v>
      </c>
      <c r="H9" s="50">
        <f>G9+7</f>
        <v>114</v>
      </c>
      <c r="I9" s="319"/>
      <c r="J9" s="73"/>
      <c r="K9" s="73"/>
      <c r="L9" s="73"/>
      <c r="M9" s="73"/>
      <c r="N9" s="73"/>
      <c r="O9" s="73"/>
      <c r="P9" s="74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spans="1:257" s="39" customFormat="1" ht="20.100000000000001" customHeight="1">
      <c r="A10" s="49" t="s">
        <v>169</v>
      </c>
      <c r="B10" s="50">
        <f t="shared" si="0"/>
        <v>-2</v>
      </c>
      <c r="C10" s="50">
        <f>D10-1</f>
        <v>-1</v>
      </c>
      <c r="D10" s="50">
        <v>0</v>
      </c>
      <c r="E10" s="50">
        <f>D10+1</f>
        <v>1</v>
      </c>
      <c r="F10" s="50">
        <f>E10+1</f>
        <v>2</v>
      </c>
      <c r="G10" s="50">
        <f>F10+1.2</f>
        <v>3.2</v>
      </c>
      <c r="H10" s="50">
        <f>G10+1.2</f>
        <v>4.4000000000000004</v>
      </c>
      <c r="I10" s="319"/>
      <c r="J10" s="73"/>
      <c r="K10" s="73"/>
      <c r="L10" s="73"/>
      <c r="M10" s="73"/>
      <c r="N10" s="73"/>
      <c r="O10" s="73"/>
      <c r="P10" s="74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spans="1:257" s="39" customFormat="1" ht="20.100000000000001" customHeight="1">
      <c r="A11" s="49" t="s">
        <v>170</v>
      </c>
      <c r="B11" s="50">
        <f t="shared" si="0"/>
        <v>41</v>
      </c>
      <c r="C11" s="50">
        <f>D11-1</f>
        <v>42</v>
      </c>
      <c r="D11" s="50">
        <v>43</v>
      </c>
      <c r="E11" s="50">
        <f>D11+1</f>
        <v>44</v>
      </c>
      <c r="F11" s="50">
        <f>E11+1</f>
        <v>45</v>
      </c>
      <c r="G11" s="50">
        <f>F11+1.5</f>
        <v>46.5</v>
      </c>
      <c r="H11" s="50">
        <f>G11+1.5</f>
        <v>48</v>
      </c>
      <c r="I11" s="319"/>
      <c r="J11" s="73"/>
      <c r="K11" s="73"/>
      <c r="L11" s="73"/>
      <c r="M11" s="73"/>
      <c r="N11" s="73"/>
      <c r="O11" s="73"/>
      <c r="P11" s="7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spans="1:257" s="39" customFormat="1" ht="20.100000000000001" customHeight="1">
      <c r="A12" s="49" t="s">
        <v>171</v>
      </c>
      <c r="B12" s="50">
        <f t="shared" si="0"/>
        <v>71.5</v>
      </c>
      <c r="C12" s="50">
        <f>D12-1.5</f>
        <v>72.5</v>
      </c>
      <c r="D12" s="50">
        <v>74</v>
      </c>
      <c r="E12" s="50">
        <f>D12+1.5</f>
        <v>75.5</v>
      </c>
      <c r="F12" s="50">
        <f>E12+1.5</f>
        <v>77</v>
      </c>
      <c r="G12" s="50">
        <f>F12+1.1</f>
        <v>78.099999999999994</v>
      </c>
      <c r="H12" s="50">
        <f>G12+1.1</f>
        <v>79.199999999999989</v>
      </c>
      <c r="I12" s="319"/>
      <c r="J12" s="73"/>
      <c r="K12" s="73"/>
      <c r="L12" s="73"/>
      <c r="M12" s="73"/>
      <c r="N12" s="73"/>
      <c r="O12" s="73"/>
      <c r="P12" s="74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spans="1:257" s="39" customFormat="1" ht="20.100000000000001" customHeight="1">
      <c r="A13" s="49" t="s">
        <v>173</v>
      </c>
      <c r="B13" s="50">
        <f>C13-0.7</f>
        <v>14.100000000000001</v>
      </c>
      <c r="C13" s="50">
        <f>D13-0.7</f>
        <v>14.8</v>
      </c>
      <c r="D13" s="50">
        <v>15.5</v>
      </c>
      <c r="E13" s="50">
        <f>D13+0.7</f>
        <v>16.2</v>
      </c>
      <c r="F13" s="50">
        <f>E13+0.7</f>
        <v>16.899999999999999</v>
      </c>
      <c r="G13" s="50">
        <f>F13+0.95</f>
        <v>17.849999999999998</v>
      </c>
      <c r="H13" s="50">
        <f>G13+0.95</f>
        <v>18.799999999999997</v>
      </c>
      <c r="I13" s="319"/>
      <c r="J13" s="73"/>
      <c r="K13" s="73"/>
      <c r="L13" s="73"/>
      <c r="M13" s="73"/>
      <c r="N13" s="73"/>
      <c r="O13" s="73"/>
      <c r="P13" s="74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spans="1:257" s="39" customFormat="1" ht="20.100000000000001" customHeight="1">
      <c r="A14" s="49" t="s">
        <v>174</v>
      </c>
      <c r="B14" s="50">
        <f>C14-0.6</f>
        <v>11.3</v>
      </c>
      <c r="C14" s="50">
        <f>D14-0.6</f>
        <v>11.9</v>
      </c>
      <c r="D14" s="50">
        <v>12.5</v>
      </c>
      <c r="E14" s="50">
        <f>D14+0.6</f>
        <v>13.1</v>
      </c>
      <c r="F14" s="50">
        <f>E14+0.6</f>
        <v>13.7</v>
      </c>
      <c r="G14" s="51">
        <f>F14+0.95</f>
        <v>14.649999999999999</v>
      </c>
      <c r="H14" s="51">
        <f>G14+0.95</f>
        <v>15.599999999999998</v>
      </c>
      <c r="I14" s="319"/>
      <c r="J14" s="73"/>
      <c r="K14" s="73"/>
      <c r="L14" s="73"/>
      <c r="M14" s="73"/>
      <c r="N14" s="73"/>
      <c r="O14" s="73"/>
      <c r="P14" s="74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spans="1:257" s="39" customFormat="1" ht="20.100000000000001" customHeight="1">
      <c r="A15" s="49" t="s">
        <v>175</v>
      </c>
      <c r="B15" s="50">
        <f>C15-0.4</f>
        <v>8.6999999999999993</v>
      </c>
      <c r="C15" s="50">
        <f>D15-0.4</f>
        <v>9.1</v>
      </c>
      <c r="D15" s="50">
        <v>9.5</v>
      </c>
      <c r="E15" s="50">
        <f>D15+0.4</f>
        <v>9.9</v>
      </c>
      <c r="F15" s="50">
        <f>E15+0.4</f>
        <v>10.3</v>
      </c>
      <c r="G15" s="50">
        <f>F15+0.6</f>
        <v>10.9</v>
      </c>
      <c r="H15" s="50">
        <f>G15+0.6</f>
        <v>11.5</v>
      </c>
      <c r="I15" s="319"/>
      <c r="J15" s="73"/>
      <c r="K15" s="73"/>
      <c r="L15" s="73"/>
      <c r="M15" s="73"/>
      <c r="N15" s="73"/>
      <c r="O15" s="73"/>
      <c r="P15" s="74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spans="1:257" s="39" customFormat="1" ht="20.100000000000001" customHeight="1">
      <c r="A16" s="52" t="s">
        <v>176</v>
      </c>
      <c r="B16" s="50">
        <f>C16-0</f>
        <v>18.600000000000001</v>
      </c>
      <c r="C16" s="50">
        <f>D16-0.4</f>
        <v>18.600000000000001</v>
      </c>
      <c r="D16" s="50">
        <v>19</v>
      </c>
      <c r="E16" s="50">
        <f>D16+0.4</f>
        <v>19.399999999999999</v>
      </c>
      <c r="F16" s="50">
        <f>E16+0.4</f>
        <v>19.799999999999997</v>
      </c>
      <c r="G16" s="50">
        <f>F16+0.6</f>
        <v>20.399999999999999</v>
      </c>
      <c r="H16" s="50">
        <f>G16+0.6</f>
        <v>21</v>
      </c>
      <c r="I16" s="319"/>
      <c r="J16" s="73"/>
      <c r="K16" s="73"/>
      <c r="L16" s="73"/>
      <c r="M16" s="73"/>
      <c r="N16" s="73"/>
      <c r="O16" s="73"/>
      <c r="P16" s="74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spans="1:257" s="39" customFormat="1" ht="20.100000000000001" customHeight="1">
      <c r="A17" s="52" t="s">
        <v>177</v>
      </c>
      <c r="B17" s="50">
        <f>C17-0</f>
        <v>10.3</v>
      </c>
      <c r="C17" s="50">
        <f>D17-0.2</f>
        <v>10.3</v>
      </c>
      <c r="D17" s="50">
        <v>10.5</v>
      </c>
      <c r="E17" s="50">
        <f>D17+0.2</f>
        <v>10.7</v>
      </c>
      <c r="F17" s="50">
        <f>E17+0.2</f>
        <v>10.899999999999999</v>
      </c>
      <c r="G17" s="51">
        <f>F17+0.25</f>
        <v>11.149999999999999</v>
      </c>
      <c r="H17" s="51">
        <f>G17+0.25</f>
        <v>11.399999999999999</v>
      </c>
      <c r="I17" s="319"/>
      <c r="J17" s="73"/>
      <c r="K17" s="73"/>
      <c r="L17" s="73"/>
      <c r="M17" s="73"/>
      <c r="N17" s="73"/>
      <c r="O17" s="73"/>
      <c r="P17" s="74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spans="1:257" s="39" customFormat="1" ht="20.100000000000001" customHeight="1">
      <c r="A18" s="53"/>
      <c r="B18" s="54"/>
      <c r="C18" s="54"/>
      <c r="D18" s="54"/>
      <c r="E18" s="54"/>
      <c r="F18" s="54"/>
      <c r="G18" s="54"/>
      <c r="H18" s="54"/>
      <c r="I18" s="319"/>
      <c r="J18" s="73"/>
      <c r="K18" s="73"/>
      <c r="L18" s="73"/>
      <c r="M18" s="73"/>
      <c r="N18" s="73"/>
      <c r="O18" s="73"/>
      <c r="P18" s="74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spans="1:257" s="39" customFormat="1" ht="20.100000000000001" customHeight="1">
      <c r="A19" s="55"/>
      <c r="B19" s="56"/>
      <c r="C19" s="56"/>
      <c r="D19" s="56"/>
      <c r="E19" s="56"/>
      <c r="F19" s="56"/>
      <c r="G19" s="56"/>
      <c r="H19" s="56"/>
      <c r="I19" s="319"/>
      <c r="J19" s="73"/>
      <c r="K19" s="73"/>
      <c r="L19" s="73"/>
      <c r="M19" s="73"/>
      <c r="N19" s="73"/>
      <c r="O19" s="73"/>
      <c r="P19" s="74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spans="1:257" s="39" customFormat="1" ht="20.100000000000001" customHeight="1">
      <c r="A20" s="57"/>
      <c r="B20" s="58"/>
      <c r="C20" s="58"/>
      <c r="D20" s="58"/>
      <c r="E20" s="58"/>
      <c r="F20" s="58"/>
      <c r="G20" s="58"/>
      <c r="H20" s="58"/>
      <c r="I20" s="319"/>
      <c r="J20" s="73"/>
      <c r="K20" s="73"/>
      <c r="L20" s="73"/>
      <c r="M20" s="73"/>
      <c r="N20" s="73"/>
      <c r="O20" s="73"/>
      <c r="P20" s="74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spans="1:257" s="39" customFormat="1" ht="20.100000000000001" customHeight="1">
      <c r="A21" s="59"/>
      <c r="B21" s="60"/>
      <c r="C21" s="60"/>
      <c r="D21" s="61"/>
      <c r="E21" s="60"/>
      <c r="F21" s="60"/>
      <c r="G21" s="60"/>
      <c r="H21" s="60"/>
      <c r="I21" s="320"/>
      <c r="J21" s="77"/>
      <c r="K21" s="77"/>
      <c r="L21" s="78"/>
      <c r="M21" s="77"/>
      <c r="N21" s="77"/>
      <c r="O21" s="78"/>
      <c r="P21" s="7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spans="1:257" s="39" customFormat="1" ht="16.5">
      <c r="A22" s="62"/>
      <c r="B22" s="63"/>
      <c r="C22" s="63"/>
      <c r="D22" s="64"/>
      <c r="E22" s="63"/>
      <c r="F22" s="63"/>
      <c r="G22" s="63"/>
      <c r="H22" s="65"/>
      <c r="P22" s="68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spans="1:257" s="39" customFormat="1">
      <c r="A23" s="66" t="s">
        <v>178</v>
      </c>
      <c r="B23" s="66"/>
      <c r="C23" s="67"/>
      <c r="P23" s="68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spans="1:257" s="39" customFormat="1">
      <c r="C24" s="40"/>
      <c r="J24" s="80" t="s">
        <v>179</v>
      </c>
      <c r="K24" s="81">
        <v>44886</v>
      </c>
      <c r="L24" s="80" t="s">
        <v>180</v>
      </c>
      <c r="M24" s="80" t="s">
        <v>140</v>
      </c>
      <c r="N24" s="80" t="s">
        <v>181</v>
      </c>
      <c r="O24" s="39" t="s">
        <v>143</v>
      </c>
      <c r="P24" s="68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spans="1:257" s="39" customFormat="1">
      <c r="C25" s="40"/>
      <c r="P25" s="41"/>
      <c r="IU25" s="42"/>
      <c r="IV25" s="42"/>
    </row>
  </sheetData>
  <mergeCells count="5">
    <mergeCell ref="A1:O1"/>
    <mergeCell ref="B2:C2"/>
    <mergeCell ref="E2:H2"/>
    <mergeCell ref="K2:O2"/>
    <mergeCell ref="I2:I21"/>
  </mergeCells>
  <phoneticPr fontId="56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15" zoomScaleNormal="115" workbookViewId="0">
      <selection activeCell="B4" sqref="B4:B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62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3" t="s">
        <v>254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2" customFormat="1" ht="18" customHeight="1">
      <c r="A2" s="432" t="s">
        <v>255</v>
      </c>
      <c r="B2" s="433" t="s">
        <v>256</v>
      </c>
      <c r="C2" s="433" t="s">
        <v>257</v>
      </c>
      <c r="D2" s="433" t="s">
        <v>258</v>
      </c>
      <c r="E2" s="433" t="s">
        <v>259</v>
      </c>
      <c r="F2" s="433" t="s">
        <v>260</v>
      </c>
      <c r="G2" s="433" t="s">
        <v>261</v>
      </c>
      <c r="H2" s="433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33" t="s">
        <v>268</v>
      </c>
      <c r="O2" s="433" t="s">
        <v>269</v>
      </c>
    </row>
    <row r="3" spans="1:15" s="2" customFormat="1" ht="18" customHeight="1">
      <c r="A3" s="432"/>
      <c r="B3" s="434"/>
      <c r="C3" s="434"/>
      <c r="D3" s="434"/>
      <c r="E3" s="434"/>
      <c r="F3" s="434"/>
      <c r="G3" s="434"/>
      <c r="H3" s="434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434"/>
      <c r="O3" s="434"/>
    </row>
    <row r="4" spans="1:15" ht="14.25" customHeight="1">
      <c r="A4" s="20">
        <v>1</v>
      </c>
      <c r="B4" s="17" t="s">
        <v>270</v>
      </c>
      <c r="C4" s="224" t="s">
        <v>271</v>
      </c>
      <c r="D4" s="17" t="s">
        <v>272</v>
      </c>
      <c r="E4" s="9" t="s">
        <v>62</v>
      </c>
      <c r="F4" s="35" t="s">
        <v>273</v>
      </c>
      <c r="G4" s="6" t="s">
        <v>65</v>
      </c>
      <c r="H4" s="6" t="s">
        <v>65</v>
      </c>
      <c r="I4" s="20">
        <v>1</v>
      </c>
      <c r="J4" s="20">
        <v>0</v>
      </c>
      <c r="K4" s="20">
        <v>1</v>
      </c>
      <c r="L4" s="20"/>
      <c r="M4" s="20"/>
      <c r="N4" s="20">
        <v>3</v>
      </c>
      <c r="O4" s="6"/>
    </row>
    <row r="5" spans="1:15" ht="14.25" customHeight="1">
      <c r="A5" s="20">
        <v>2</v>
      </c>
      <c r="B5" s="17" t="s">
        <v>274</v>
      </c>
      <c r="C5" s="224" t="s">
        <v>271</v>
      </c>
      <c r="D5" s="17" t="s">
        <v>275</v>
      </c>
      <c r="E5" s="9" t="s">
        <v>62</v>
      </c>
      <c r="F5" s="35" t="s">
        <v>273</v>
      </c>
      <c r="G5" s="6" t="s">
        <v>65</v>
      </c>
      <c r="H5" s="6" t="s">
        <v>65</v>
      </c>
      <c r="I5" s="20">
        <v>2</v>
      </c>
      <c r="J5" s="20"/>
      <c r="K5" s="20">
        <v>1</v>
      </c>
      <c r="L5" s="20"/>
      <c r="M5" s="20">
        <v>1</v>
      </c>
      <c r="N5" s="20">
        <v>4</v>
      </c>
      <c r="O5" s="6"/>
    </row>
    <row r="6" spans="1:15" ht="14.25" customHeight="1">
      <c r="A6" s="20">
        <v>3</v>
      </c>
      <c r="B6" s="17" t="s">
        <v>276</v>
      </c>
      <c r="C6" s="224" t="s">
        <v>271</v>
      </c>
      <c r="D6" s="17" t="s">
        <v>277</v>
      </c>
      <c r="E6" s="9" t="s">
        <v>62</v>
      </c>
      <c r="F6" s="35" t="s">
        <v>273</v>
      </c>
      <c r="G6" s="6" t="s">
        <v>65</v>
      </c>
      <c r="H6" s="6" t="s">
        <v>65</v>
      </c>
      <c r="I6" s="20">
        <v>1</v>
      </c>
      <c r="J6" s="20">
        <v>0</v>
      </c>
      <c r="K6" s="20">
        <v>1</v>
      </c>
      <c r="L6" s="20"/>
      <c r="M6" s="20"/>
      <c r="N6" s="20">
        <v>3</v>
      </c>
      <c r="O6" s="7"/>
    </row>
    <row r="7" spans="1:15" ht="14.25" customHeight="1">
      <c r="A7" s="20"/>
      <c r="B7" s="20"/>
      <c r="C7" s="7"/>
      <c r="D7" s="20"/>
      <c r="E7" s="6"/>
      <c r="F7" s="6"/>
      <c r="G7" s="6"/>
      <c r="H7" s="6"/>
      <c r="I7" s="20"/>
      <c r="J7" s="20"/>
      <c r="K7" s="20">
        <v>1</v>
      </c>
      <c r="L7" s="20"/>
      <c r="M7" s="20">
        <v>0</v>
      </c>
      <c r="N7" s="20">
        <v>1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24" t="s">
        <v>278</v>
      </c>
      <c r="B10" s="425"/>
      <c r="C10" s="425"/>
      <c r="D10" s="426"/>
      <c r="E10" s="427"/>
      <c r="F10" s="428"/>
      <c r="G10" s="428"/>
      <c r="H10" s="428"/>
      <c r="I10" s="429"/>
      <c r="J10" s="424" t="s">
        <v>279</v>
      </c>
      <c r="K10" s="425"/>
      <c r="L10" s="425"/>
      <c r="M10" s="426"/>
      <c r="N10" s="14"/>
      <c r="O10" s="16"/>
    </row>
    <row r="11" spans="1:15" ht="72.95" customHeight="1">
      <c r="A11" s="430" t="s">
        <v>280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45687F7F4FCA4B02B178644E8F9A28DE</vt:lpwstr>
  </property>
  <property fmtid="{D5CDD505-2E9C-101B-9397-08002B2CF9AE}" pid="4" name="KSOReadingLayout">
    <vt:bool>true</vt:bool>
  </property>
</Properties>
</file>