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<sst xmlns="http://schemas.openxmlformats.org/spreadsheetml/2006/main" count="242" uniqueCount="120">
  <si>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</si>
  <si>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</si>
  <si>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</si>
  <si>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</si>
  <si>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</si>
  <si>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</si>
  <si>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</si>
  <si>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</si>
  <si>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</si>
  <si>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</si>
  <si>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</si>
  <si>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</si>
  <si>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</si>
  <si>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</si>
  <si>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</si>
  <si>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</si>
  <si>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</si>
  <si>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</si>
  <si>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</si>
  <si>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TAMMAL82540</t>
  </si>
  <si>
    <t>品名</t>
  </si>
  <si>
    <t>女式旅行裤</t>
  </si>
  <si>
    <t>生产工厂</t>
  </si>
  <si>
    <t>金缕衣-珲春博扬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</si>
  <si>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</si>
  <si>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</si>
  <si>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</si>
  <si>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</si>
  <si>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</si>
  <si>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</si>
  <si>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</si>
  <si>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</si>
  <si>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</si>
  <si>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</si>
  <si>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150/70B</t>
  </si>
  <si>
    <t>155/74B</t>
  </si>
  <si>
    <t>160/78B</t>
  </si>
  <si>
    <t>165/82B</t>
  </si>
  <si>
    <t>170/86B</t>
  </si>
  <si>
    <t>175/90B</t>
  </si>
  <si>
    <t>180/94B</t>
  </si>
  <si>
    <t>洗前</t>
  </si>
  <si>
    <t>洗后</t>
  </si>
  <si>
    <t>裤外侧长（参考值）</t>
  </si>
  <si>
    <t>-0.5</t>
  </si>
  <si>
    <t>-1</t>
  </si>
  <si>
    <t>内裆长</t>
  </si>
  <si>
    <t>0</t>
  </si>
  <si>
    <t>腰围 平量</t>
  </si>
  <si>
    <t>74</t>
  </si>
  <si>
    <t>臀围</t>
  </si>
  <si>
    <t>98</t>
  </si>
  <si>
    <t>腿围/2</t>
  </si>
  <si>
    <t>0.3</t>
  </si>
  <si>
    <t>0.5</t>
  </si>
  <si>
    <t>膝围/2</t>
  </si>
  <si>
    <t>脚口/2(平量）</t>
  </si>
  <si>
    <t>前裆长 含腰</t>
  </si>
  <si>
    <t>后裆长 含腰</t>
  </si>
  <si>
    <t>问题点：</t>
  </si>
  <si>
    <t>1，腰头要保证造型方正，顺直。</t>
  </si>
  <si>
    <t>7，熨烫不能出死折，左右一致。</t>
  </si>
  <si>
    <t>2，门刀与腰头止口要保证顺直。</t>
  </si>
  <si>
    <t>8，清理干净内外线毛，脏污，划粉印。</t>
  </si>
  <si>
    <t>3，注意下档，后档链式线迹不要跳线断线。</t>
  </si>
  <si>
    <t>4，腰松紧，脚口松紧要注意均匀不能斜绺。</t>
  </si>
  <si>
    <t>5，对称部位要注意左右高低对称一致。</t>
  </si>
  <si>
    <t>6，保证规格洗前洗后在误差范围内，</t>
  </si>
  <si>
    <t>备注：</t>
  </si>
  <si>
    <t xml:space="preserve">     初期请洗测2-3件，有问题的另加测量数量。</t>
  </si>
  <si>
    <t>验货时间：11-12</t>
  </si>
  <si>
    <t>跟单QC:周苑</t>
  </si>
  <si>
    <t>工厂负责人：刘文哲</t>
  </si>
  <si>
    <t>洗前/洗后</t>
  </si>
  <si>
    <t>-0.8/0.3</t>
  </si>
  <si>
    <t>0.8/0.4</t>
  </si>
  <si>
    <t>0/-0.5</t>
  </si>
  <si>
    <t>1/-0.6</t>
  </si>
  <si>
    <t>1/-0.5</t>
  </si>
  <si>
    <t>1/0</t>
  </si>
  <si>
    <t>0/-1</t>
  </si>
  <si>
    <t>0.4/0</t>
  </si>
  <si>
    <t>-0.3/-0.7</t>
  </si>
  <si>
    <t>-0.4/-0.6</t>
  </si>
  <si>
    <t>-0.6/-1</t>
  </si>
  <si>
    <t>1.5/1</t>
  </si>
  <si>
    <t>0.5/0</t>
  </si>
  <si>
    <t>0.8/0.3</t>
  </si>
  <si>
    <t>0.3/-0.2</t>
  </si>
  <si>
    <t>0.7/0.2</t>
  </si>
  <si>
    <t>0.7/0,2</t>
  </si>
  <si>
    <t xml:space="preserve">     中期请洗测齐色各2件，有问题的另加测量数量。</t>
  </si>
  <si>
    <t>验货时间：11-21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</si>
  <si>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</si>
  <si>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</si>
  <si>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</si>
  <si>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</si>
  <si>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</si>
  <si>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</si>
  <si>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</si>
  <si>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</si>
  <si>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</si>
  <si>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</si>
  <si>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前中拉链长</t>
  </si>
  <si>
    <t>内主项拉链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</si>
  <si>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</si>
  <si>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</si>
  <si>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</si>
  <si>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</si>
  <si>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</si>
  <si>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</si>
  <si>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</si>
  <si>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袖口围/2平量</t>
  </si>
  <si>
    <t>上领围</t>
  </si>
  <si>
    <t>指示规格  FINAL SPEC（内件）</t>
  </si>
  <si>
    <t>袖口围/3拉量</t>
  </si>
  <si>
    <t xml:space="preserve">     尾期测量全码齐色全码至少3件，有问题的另加测量数量。</t>
  </si>
  <si>
    <t>验货时间：</t>
  </si>
  <si>
    <t>跟单QC:</t>
  </si>
  <si>
    <t>工厂负责人：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</si>
</sst>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1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28" fillId="15" borderId="14" applyNumberFormat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</cellStyleXfs>
  <cellXfs count="8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54" applyFont="1" applyFill="1" applyBorder="1" applyAlignment="1">
      <alignment horizontal="center"/>
    </xf>
    <xf numFmtId="0" fontId="9" fillId="3" borderId="4" xfId="54" applyFont="1" applyFill="1" applyBorder="1" applyAlignment="1">
      <alignment horizontal="center"/>
    </xf>
    <xf numFmtId="0" fontId="10" fillId="0" borderId="4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9" fillId="0" borderId="3" xfId="54" applyFont="1" applyFill="1" applyBorder="1" applyAlignment="1">
      <alignment horizontal="center"/>
    </xf>
    <xf numFmtId="176" fontId="11" fillId="0" borderId="4" xfId="54" applyNumberFormat="1" applyFont="1" applyFill="1" applyBorder="1" applyAlignment="1">
      <alignment horizontal="center"/>
    </xf>
    <xf numFmtId="176" fontId="11" fillId="3" borderId="4" xfId="54" applyNumberFormat="1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left" wrapText="1"/>
    </xf>
    <xf numFmtId="0" fontId="6" fillId="0" borderId="11" xfId="53" applyFont="1" applyFill="1" applyBorder="1" applyAlignment="1">
      <alignment horizontal="left" wrapText="1"/>
    </xf>
    <xf numFmtId="0" fontId="6" fillId="0" borderId="9" xfId="53" applyFont="1" applyFill="1" applyBorder="1" applyAlignment="1">
      <alignment horizontal="left" wrapText="1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3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61" t="s">
        <v>0</v>
      </c>
      <c r="C2" s="62"/>
      <c r="D2" s="62"/>
      <c r="E2" s="62"/>
      <c r="F2" s="62"/>
      <c r="G2" s="62"/>
      <c r="H2" s="62"/>
      <c r="I2" s="77"/>
    </row>
    <row r="3" ht="28" customHeight="1" spans="2:9">
      <c r="B3" s="63"/>
      <c r="C3" s="64"/>
      <c r="D3" s="65" t="s">
        <v>1</v>
      </c>
      <c r="E3" s="66"/>
      <c r="F3" s="67" t="s">
        <v>2</v>
      </c>
      <c r="G3" s="68"/>
      <c r="H3" s="65" t="s">
        <v>3</v>
      </c>
      <c r="I3" s="78"/>
    </row>
    <row r="4" ht="28" customHeight="1" spans="2:9">
      <c r="B4" s="63" t="s">
        <v>4</v>
      </c>
      <c r="C4" s="64" t="s">
        <v>5</v>
      </c>
      <c r="D4" s="64" t="s">
        <v>6</v>
      </c>
      <c r="E4" s="64" t="s">
        <v>7</v>
      </c>
      <c r="F4" s="69" t="s">
        <v>6</v>
      </c>
      <c r="G4" s="69" t="s">
        <v>7</v>
      </c>
      <c r="H4" s="64" t="s">
        <v>6</v>
      </c>
      <c r="I4" s="79" t="s">
        <v>7</v>
      </c>
    </row>
    <row r="5" ht="28" customHeight="1" spans="2:9">
      <c r="B5" s="70" t="s">
        <v>8</v>
      </c>
      <c r="C5" s="71">
        <v>13</v>
      </c>
      <c r="D5" s="71">
        <v>0</v>
      </c>
      <c r="E5" s="71">
        <v>1</v>
      </c>
      <c r="F5" s="72">
        <v>0</v>
      </c>
      <c r="G5" s="72">
        <v>1</v>
      </c>
      <c r="H5" s="71">
        <v>1</v>
      </c>
      <c r="I5" s="80">
        <v>2</v>
      </c>
    </row>
    <row r="6" ht="28" customHeight="1" spans="2:9">
      <c r="B6" s="70" t="s">
        <v>9</v>
      </c>
      <c r="C6" s="71">
        <v>20</v>
      </c>
      <c r="D6" s="71">
        <v>0</v>
      </c>
      <c r="E6" s="71">
        <v>1</v>
      </c>
      <c r="F6" s="72">
        <v>1</v>
      </c>
      <c r="G6" s="72">
        <v>2</v>
      </c>
      <c r="H6" s="71">
        <v>2</v>
      </c>
      <c r="I6" s="80">
        <v>3</v>
      </c>
    </row>
    <row r="7" ht="28" customHeight="1" spans="2:9">
      <c r="B7" s="70" t="s">
        <v>10</v>
      </c>
      <c r="C7" s="71">
        <v>32</v>
      </c>
      <c r="D7" s="71">
        <v>0</v>
      </c>
      <c r="E7" s="71">
        <v>1</v>
      </c>
      <c r="F7" s="72">
        <v>2</v>
      </c>
      <c r="G7" s="72">
        <v>3</v>
      </c>
      <c r="H7" s="71">
        <v>3</v>
      </c>
      <c r="I7" s="80">
        <v>4</v>
      </c>
    </row>
    <row r="8" ht="28" customHeight="1" spans="2:9">
      <c r="B8" s="70" t="s">
        <v>11</v>
      </c>
      <c r="C8" s="71">
        <v>50</v>
      </c>
      <c r="D8" s="71">
        <v>1</v>
      </c>
      <c r="E8" s="71">
        <v>2</v>
      </c>
      <c r="F8" s="72">
        <v>3</v>
      </c>
      <c r="G8" s="72">
        <v>4</v>
      </c>
      <c r="H8" s="71">
        <v>5</v>
      </c>
      <c r="I8" s="80">
        <v>6</v>
      </c>
    </row>
    <row r="9" ht="28" customHeight="1" spans="2:9">
      <c r="B9" s="70" t="s">
        <v>12</v>
      </c>
      <c r="C9" s="71">
        <v>80</v>
      </c>
      <c r="D9" s="71">
        <v>2</v>
      </c>
      <c r="E9" s="71">
        <v>3</v>
      </c>
      <c r="F9" s="72">
        <v>5</v>
      </c>
      <c r="G9" s="72">
        <v>6</v>
      </c>
      <c r="H9" s="71">
        <v>7</v>
      </c>
      <c r="I9" s="80">
        <v>8</v>
      </c>
    </row>
    <row r="10" ht="28" customHeight="1" spans="2:9">
      <c r="B10" s="70" t="s">
        <v>13</v>
      </c>
      <c r="C10" s="71">
        <v>125</v>
      </c>
      <c r="D10" s="71">
        <v>3</v>
      </c>
      <c r="E10" s="71">
        <v>4</v>
      </c>
      <c r="F10" s="72">
        <v>7</v>
      </c>
      <c r="G10" s="72">
        <v>8</v>
      </c>
      <c r="H10" s="71">
        <v>10</v>
      </c>
      <c r="I10" s="80">
        <v>11</v>
      </c>
    </row>
    <row r="11" ht="28" customHeight="1" spans="2:9">
      <c r="B11" s="70" t="s">
        <v>14</v>
      </c>
      <c r="C11" s="71">
        <v>200</v>
      </c>
      <c r="D11" s="71">
        <v>5</v>
      </c>
      <c r="E11" s="71">
        <v>6</v>
      </c>
      <c r="F11" s="72">
        <v>10</v>
      </c>
      <c r="G11" s="72">
        <v>11</v>
      </c>
      <c r="H11" s="71">
        <v>14</v>
      </c>
      <c r="I11" s="80">
        <v>15</v>
      </c>
    </row>
    <row r="12" ht="28" customHeight="1" spans="2:9">
      <c r="B12" s="73" t="s">
        <v>15</v>
      </c>
      <c r="C12" s="74">
        <v>315</v>
      </c>
      <c r="D12" s="74">
        <v>7</v>
      </c>
      <c r="E12" s="74">
        <v>8</v>
      </c>
      <c r="F12" s="75">
        <v>14</v>
      </c>
      <c r="G12" s="75">
        <v>15</v>
      </c>
      <c r="H12" s="74">
        <v>21</v>
      </c>
      <c r="I12" s="81">
        <v>22</v>
      </c>
    </row>
    <row r="14" spans="2:4">
      <c r="B14" s="76" t="s">
        <v>16</v>
      </c>
      <c r="C14" s="76"/>
      <c r="D14" s="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K26" sqref="K2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7" t="s">
        <v>28</v>
      </c>
      <c r="D4" s="46" t="s">
        <v>29</v>
      </c>
      <c r="E4" s="47" t="s">
        <v>30</v>
      </c>
      <c r="F4" s="47" t="s">
        <v>31</v>
      </c>
      <c r="G4" s="47" t="s">
        <v>32</v>
      </c>
      <c r="H4" s="47" t="s">
        <v>33</v>
      </c>
      <c r="I4" s="26"/>
      <c r="J4" s="29" t="s">
        <v>29</v>
      </c>
      <c r="K4" s="29" t="s">
        <v>29</v>
      </c>
      <c r="L4" s="29"/>
      <c r="M4" s="29"/>
      <c r="N4" s="29"/>
      <c r="O4" s="30"/>
    </row>
    <row r="5" s="1" customFormat="1" ht="16" customHeight="1" spans="1:15">
      <c r="A5" s="7"/>
      <c r="B5" s="44" t="s">
        <v>34</v>
      </c>
      <c r="C5" s="47" t="s">
        <v>35</v>
      </c>
      <c r="D5" s="46" t="s">
        <v>36</v>
      </c>
      <c r="E5" s="47" t="s">
        <v>37</v>
      </c>
      <c r="F5" s="47" t="s">
        <v>38</v>
      </c>
      <c r="G5" s="47" t="s">
        <v>39</v>
      </c>
      <c r="H5" s="47" t="s">
        <v>40</v>
      </c>
      <c r="I5" s="26"/>
      <c r="J5" s="31" t="s">
        <v>41</v>
      </c>
      <c r="K5" s="31" t="s">
        <v>42</v>
      </c>
      <c r="L5" s="31"/>
      <c r="M5" s="31"/>
      <c r="N5" s="31"/>
      <c r="O5" s="32"/>
    </row>
    <row r="6" s="1" customFormat="1" ht="16" customHeight="1" spans="1:15">
      <c r="A6" s="48" t="s">
        <v>43</v>
      </c>
      <c r="B6" s="49">
        <f>C6-2.1</f>
        <v>92.8</v>
      </c>
      <c r="C6" s="49">
        <f>D6-2.1</f>
        <v>94.9</v>
      </c>
      <c r="D6" s="51">
        <v>97</v>
      </c>
      <c r="E6" s="49">
        <f t="shared" ref="E6:H6" si="0">D6+2.1</f>
        <v>99.1</v>
      </c>
      <c r="F6" s="49">
        <f t="shared" si="0"/>
        <v>101.2</v>
      </c>
      <c r="G6" s="49">
        <f t="shared" si="0"/>
        <v>103.3</v>
      </c>
      <c r="H6" s="49">
        <f t="shared" si="0"/>
        <v>105.4</v>
      </c>
      <c r="I6" s="26"/>
      <c r="J6" s="33" t="s">
        <v>44</v>
      </c>
      <c r="K6" s="33" t="s">
        <v>45</v>
      </c>
      <c r="L6" s="33"/>
      <c r="M6" s="33"/>
      <c r="N6" s="33"/>
      <c r="O6" s="34"/>
    </row>
    <row r="7" s="1" customFormat="1" ht="16" customHeight="1" spans="1:15">
      <c r="A7" s="48" t="s">
        <v>46</v>
      </c>
      <c r="B7" s="49">
        <f>C7-1.5</f>
        <v>65</v>
      </c>
      <c r="C7" s="49">
        <f>D7-1.5</f>
        <v>66.5</v>
      </c>
      <c r="D7" s="51">
        <v>68</v>
      </c>
      <c r="E7" s="49">
        <f t="shared" ref="E7:H7" si="1">D7+1.5</f>
        <v>69.5</v>
      </c>
      <c r="F7" s="49">
        <f t="shared" si="1"/>
        <v>71</v>
      </c>
      <c r="G7" s="49">
        <f t="shared" si="1"/>
        <v>72.5</v>
      </c>
      <c r="H7" s="49">
        <f t="shared" si="1"/>
        <v>74</v>
      </c>
      <c r="I7" s="26"/>
      <c r="J7" s="35" t="s">
        <v>47</v>
      </c>
      <c r="K7" s="35" t="s">
        <v>47</v>
      </c>
      <c r="L7" s="35"/>
      <c r="M7" s="35"/>
      <c r="N7" s="35"/>
      <c r="O7" s="36"/>
    </row>
    <row r="8" s="1" customFormat="1" ht="16" customHeight="1" spans="1:15">
      <c r="A8" s="48" t="s">
        <v>48</v>
      </c>
      <c r="B8" s="49">
        <f>C8-4</f>
        <v>66</v>
      </c>
      <c r="C8" s="49">
        <f>D8-4</f>
        <v>70</v>
      </c>
      <c r="D8" s="51" t="s">
        <v>49</v>
      </c>
      <c r="E8" s="49">
        <f>D8+4</f>
        <v>78</v>
      </c>
      <c r="F8" s="49">
        <f>E8+5</f>
        <v>83</v>
      </c>
      <c r="G8" s="49">
        <f>F8+6</f>
        <v>89</v>
      </c>
      <c r="H8" s="49">
        <f>G8+6</f>
        <v>95</v>
      </c>
      <c r="I8" s="26"/>
      <c r="J8" s="35" t="s">
        <v>47</v>
      </c>
      <c r="K8" s="35" t="s">
        <v>45</v>
      </c>
      <c r="L8" s="35"/>
      <c r="M8" s="35"/>
      <c r="N8" s="35"/>
      <c r="O8" s="36"/>
    </row>
    <row r="9" s="1" customFormat="1" ht="16" customHeight="1" spans="1:15">
      <c r="A9" s="48" t="s">
        <v>50</v>
      </c>
      <c r="B9" s="49">
        <f>C9-3.6</f>
        <v>90.8</v>
      </c>
      <c r="C9" s="49">
        <f>D9-3.6</f>
        <v>94.4</v>
      </c>
      <c r="D9" s="51" t="s">
        <v>51</v>
      </c>
      <c r="E9" s="49">
        <f>D9+4</f>
        <v>102</v>
      </c>
      <c r="F9" s="49">
        <f t="shared" ref="F9:H9" si="2">E9+4</f>
        <v>106</v>
      </c>
      <c r="G9" s="49">
        <f t="shared" si="2"/>
        <v>110</v>
      </c>
      <c r="H9" s="49">
        <f t="shared" si="2"/>
        <v>114</v>
      </c>
      <c r="I9" s="26"/>
      <c r="J9" s="33" t="s">
        <v>47</v>
      </c>
      <c r="K9" s="33" t="s">
        <v>47</v>
      </c>
      <c r="L9" s="33"/>
      <c r="M9" s="33"/>
      <c r="N9" s="33"/>
      <c r="O9" s="34"/>
    </row>
    <row r="10" s="1" customFormat="1" ht="16" customHeight="1" spans="1:15">
      <c r="A10" s="48" t="s">
        <v>52</v>
      </c>
      <c r="B10" s="49">
        <f>C10-2.3/2</f>
        <v>26.7</v>
      </c>
      <c r="C10" s="49">
        <f>D10-2.3/2</f>
        <v>27.85</v>
      </c>
      <c r="D10" s="51">
        <v>29</v>
      </c>
      <c r="E10" s="49">
        <f t="shared" ref="E10:H10" si="3">D10+2.6/2</f>
        <v>30.3</v>
      </c>
      <c r="F10" s="49">
        <f t="shared" si="3"/>
        <v>31.6</v>
      </c>
      <c r="G10" s="49">
        <f t="shared" si="3"/>
        <v>32.9</v>
      </c>
      <c r="H10" s="49">
        <f t="shared" si="3"/>
        <v>34.2</v>
      </c>
      <c r="I10" s="26"/>
      <c r="J10" s="33" t="s">
        <v>53</v>
      </c>
      <c r="K10" s="33" t="s">
        <v>54</v>
      </c>
      <c r="L10" s="33"/>
      <c r="M10" s="33"/>
      <c r="N10" s="33"/>
      <c r="O10" s="34"/>
    </row>
    <row r="11" s="1" customFormat="1" ht="16" customHeight="1" spans="1:15">
      <c r="A11" s="48" t="s">
        <v>55</v>
      </c>
      <c r="B11" s="49">
        <f>C11-0.7</f>
        <v>20.1</v>
      </c>
      <c r="C11" s="49">
        <f>D11-0.7</f>
        <v>20.8</v>
      </c>
      <c r="D11" s="51">
        <v>21.5</v>
      </c>
      <c r="E11" s="49">
        <f>D11+0.7</f>
        <v>22.2</v>
      </c>
      <c r="F11" s="49">
        <f>E11+0.7</f>
        <v>22.9</v>
      </c>
      <c r="G11" s="49">
        <f>F11+0.9</f>
        <v>23.8</v>
      </c>
      <c r="H11" s="49">
        <f>G11+0.9</f>
        <v>24.7</v>
      </c>
      <c r="I11" s="26"/>
      <c r="J11" s="33" t="s">
        <v>47</v>
      </c>
      <c r="K11" s="33" t="s">
        <v>47</v>
      </c>
      <c r="L11" s="33"/>
      <c r="M11" s="33"/>
      <c r="N11" s="33"/>
      <c r="O11" s="34"/>
    </row>
    <row r="12" s="1" customFormat="1" ht="16" customHeight="1" spans="1:15">
      <c r="A12" s="48" t="s">
        <v>56</v>
      </c>
      <c r="B12" s="49">
        <f>C12-0.5</f>
        <v>13</v>
      </c>
      <c r="C12" s="49">
        <f>D12-0.5</f>
        <v>13.5</v>
      </c>
      <c r="D12" s="51">
        <v>14</v>
      </c>
      <c r="E12" s="49">
        <f>D12+0.5</f>
        <v>14.5</v>
      </c>
      <c r="F12" s="49">
        <f>E12+0.5</f>
        <v>15</v>
      </c>
      <c r="G12" s="49">
        <f>F12+0.7</f>
        <v>15.7</v>
      </c>
      <c r="H12" s="49">
        <f>G12+0.7</f>
        <v>16.4</v>
      </c>
      <c r="I12" s="26"/>
      <c r="J12" s="33" t="s">
        <v>54</v>
      </c>
      <c r="K12" s="33" t="s">
        <v>47</v>
      </c>
      <c r="L12" s="33"/>
      <c r="M12" s="33"/>
      <c r="N12" s="33"/>
      <c r="O12" s="34"/>
    </row>
    <row r="13" s="1" customFormat="1" ht="16" customHeight="1" spans="1:15">
      <c r="A13" s="48" t="s">
        <v>57</v>
      </c>
      <c r="B13" s="49">
        <f>C13-0.7</f>
        <v>26.7</v>
      </c>
      <c r="C13" s="49">
        <f>D13-0.6</f>
        <v>27.4</v>
      </c>
      <c r="D13" s="51">
        <v>28</v>
      </c>
      <c r="E13" s="49">
        <f>D13+0.6</f>
        <v>28.6</v>
      </c>
      <c r="F13" s="49">
        <f>E13+0.7</f>
        <v>29.3</v>
      </c>
      <c r="G13" s="49">
        <f>F13+0.6</f>
        <v>29.9</v>
      </c>
      <c r="H13" s="49">
        <f>G13+0.7</f>
        <v>30.6</v>
      </c>
      <c r="I13" s="26"/>
      <c r="J13" s="33" t="s">
        <v>47</v>
      </c>
      <c r="K13" s="33" t="s">
        <v>44</v>
      </c>
      <c r="L13" s="33"/>
      <c r="M13" s="33"/>
      <c r="N13" s="33"/>
      <c r="O13" s="34"/>
    </row>
    <row r="14" s="1" customFormat="1" ht="16" customHeight="1" spans="1:15">
      <c r="A14" s="48" t="s">
        <v>58</v>
      </c>
      <c r="B14" s="49">
        <f>C14-0.9</f>
        <v>37.2</v>
      </c>
      <c r="C14" s="49">
        <f>D14-0.9</f>
        <v>38.1</v>
      </c>
      <c r="D14" s="51">
        <v>39</v>
      </c>
      <c r="E14" s="49">
        <f t="shared" ref="E14:H14" si="4">D14+1.1</f>
        <v>40.1</v>
      </c>
      <c r="F14" s="49">
        <f t="shared" si="4"/>
        <v>41.2</v>
      </c>
      <c r="G14" s="49">
        <f t="shared" si="4"/>
        <v>42.3</v>
      </c>
      <c r="H14" s="49">
        <f t="shared" si="4"/>
        <v>43.4</v>
      </c>
      <c r="I14" s="26"/>
      <c r="J14" s="33" t="s">
        <v>47</v>
      </c>
      <c r="K14" s="33" t="s">
        <v>47</v>
      </c>
      <c r="L14" s="33"/>
      <c r="M14" s="33"/>
      <c r="N14" s="33"/>
      <c r="O14" s="34"/>
    </row>
    <row r="15" s="1" customFormat="1" ht="16" customHeight="1" spans="1:15">
      <c r="A15" s="52" t="s">
        <v>59</v>
      </c>
      <c r="B15" s="53"/>
      <c r="C15" s="53"/>
      <c r="D15" s="53"/>
      <c r="E15" s="53"/>
      <c r="F15" s="53"/>
      <c r="G15" s="53"/>
      <c r="H15" s="54"/>
      <c r="I15" s="26"/>
      <c r="J15" s="55"/>
      <c r="K15" s="56"/>
      <c r="L15" s="56"/>
      <c r="M15" s="56"/>
      <c r="N15" s="56"/>
      <c r="O15" s="57"/>
    </row>
    <row r="16" s="1" customFormat="1" ht="16" customHeight="1" spans="1:15">
      <c r="A16" s="52" t="s">
        <v>60</v>
      </c>
      <c r="B16" s="53"/>
      <c r="C16" s="53"/>
      <c r="D16" s="53"/>
      <c r="E16" s="53"/>
      <c r="F16" s="53"/>
      <c r="G16" s="53"/>
      <c r="H16" s="54"/>
      <c r="I16" s="26"/>
      <c r="J16" s="58" t="s">
        <v>61</v>
      </c>
      <c r="K16" s="59"/>
      <c r="L16" s="59"/>
      <c r="M16" s="59"/>
      <c r="N16" s="59"/>
      <c r="O16" s="60"/>
    </row>
    <row r="17" s="1" customFormat="1" ht="16" customHeight="1" spans="1:15">
      <c r="A17" s="52" t="s">
        <v>62</v>
      </c>
      <c r="B17" s="53"/>
      <c r="C17" s="53"/>
      <c r="D17" s="53"/>
      <c r="E17" s="53"/>
      <c r="F17" s="53"/>
      <c r="G17" s="53"/>
      <c r="H17" s="54"/>
      <c r="I17" s="26"/>
      <c r="J17" s="58" t="s">
        <v>63</v>
      </c>
      <c r="K17" s="59"/>
      <c r="L17" s="59"/>
      <c r="M17" s="59"/>
      <c r="N17" s="59"/>
      <c r="O17" s="60"/>
    </row>
    <row r="18" s="1" customFormat="1" ht="16" customHeight="1" spans="1:15">
      <c r="A18" s="52" t="s">
        <v>64</v>
      </c>
      <c r="B18" s="53"/>
      <c r="C18" s="53"/>
      <c r="D18" s="53"/>
      <c r="E18" s="53"/>
      <c r="F18" s="53"/>
      <c r="G18" s="53"/>
      <c r="H18" s="54"/>
      <c r="I18" s="26"/>
      <c r="J18" s="58"/>
      <c r="K18" s="59"/>
      <c r="L18" s="59"/>
      <c r="M18" s="59"/>
      <c r="N18" s="59"/>
      <c r="O18" s="60"/>
    </row>
    <row r="19" s="1" customFormat="1" ht="16" customHeight="1" spans="1:15">
      <c r="A19" s="52" t="s">
        <v>65</v>
      </c>
      <c r="B19" s="53"/>
      <c r="C19" s="53"/>
      <c r="D19" s="53"/>
      <c r="E19" s="53"/>
      <c r="F19" s="53"/>
      <c r="G19" s="53"/>
      <c r="H19" s="54"/>
      <c r="I19" s="26"/>
      <c r="J19" s="58"/>
      <c r="K19" s="59"/>
      <c r="L19" s="59"/>
      <c r="M19" s="59"/>
      <c r="N19" s="59"/>
      <c r="O19" s="60"/>
    </row>
    <row r="20" s="1" customFormat="1" ht="16" customHeight="1" spans="1:15">
      <c r="A20" s="52" t="s">
        <v>66</v>
      </c>
      <c r="B20" s="53"/>
      <c r="C20" s="53"/>
      <c r="D20" s="53"/>
      <c r="E20" s="53"/>
      <c r="F20" s="53"/>
      <c r="G20" s="53"/>
      <c r="H20" s="54"/>
      <c r="I20" s="26"/>
      <c r="J20" s="58"/>
      <c r="K20" s="59"/>
      <c r="L20" s="59"/>
      <c r="M20" s="59"/>
      <c r="N20" s="59"/>
      <c r="O20" s="60"/>
    </row>
    <row r="21" s="1" customFormat="1" ht="16" customHeight="1" spans="1:15">
      <c r="A21" s="52" t="s">
        <v>67</v>
      </c>
      <c r="B21" s="53"/>
      <c r="C21" s="53"/>
      <c r="D21" s="53"/>
      <c r="E21" s="53"/>
      <c r="F21" s="53"/>
      <c r="G21" s="53"/>
      <c r="H21" s="54"/>
      <c r="I21" s="26"/>
      <c r="J21" s="58"/>
      <c r="K21" s="59"/>
      <c r="L21" s="59"/>
      <c r="M21" s="59"/>
      <c r="N21" s="59"/>
      <c r="O21" s="60"/>
    </row>
    <row r="22" s="1" customFormat="1" ht="16" customHeight="1" spans="1:15">
      <c r="A22" s="18"/>
      <c r="B22" s="19"/>
      <c r="C22" s="19"/>
      <c r="D22" s="20"/>
      <c r="E22" s="19"/>
      <c r="F22" s="19"/>
      <c r="G22" s="19"/>
      <c r="H22" s="19"/>
      <c r="I22" s="39"/>
      <c r="J22" s="40"/>
      <c r="K22" s="40"/>
      <c r="L22" s="41"/>
      <c r="M22" s="40"/>
      <c r="N22" s="40"/>
      <c r="O22" s="42"/>
    </row>
    <row r="23" s="1" customFormat="1" ht="15.6" spans="1:15">
      <c r="A23" s="21" t="s">
        <v>68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="1" customFormat="1" ht="15.6" spans="1:15">
      <c r="A24" s="1" t="s">
        <v>69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="1" customFormat="1" ht="15.6" spans="1:14">
      <c r="A25" s="22"/>
      <c r="B25" s="22"/>
      <c r="C25" s="22"/>
      <c r="D25" s="22"/>
      <c r="E25" s="22"/>
      <c r="F25" s="22"/>
      <c r="G25" s="22"/>
      <c r="H25" s="22"/>
      <c r="I25" s="22"/>
      <c r="J25" s="21" t="s">
        <v>70</v>
      </c>
      <c r="K25" s="43"/>
      <c r="L25" s="21" t="s">
        <v>71</v>
      </c>
      <c r="M25" s="21"/>
      <c r="N25" s="21" t="s">
        <v>72</v>
      </c>
    </row>
  </sheetData>
  <mergeCells count="21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J17" sqref="J17:O1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4.6" style="1" customWidth="1"/>
    <col min="11" max="11" width="14.2" style="1" customWidth="1"/>
    <col min="12" max="12" width="13.9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7" t="s">
        <v>30</v>
      </c>
      <c r="F4" s="45" t="s">
        <v>31</v>
      </c>
      <c r="G4" s="47" t="s">
        <v>32</v>
      </c>
      <c r="H4" s="47" t="s">
        <v>33</v>
      </c>
      <c r="I4" s="26"/>
      <c r="J4" s="29" t="s">
        <v>28</v>
      </c>
      <c r="K4" s="29" t="s">
        <v>31</v>
      </c>
      <c r="L4" s="29" t="s">
        <v>32</v>
      </c>
      <c r="M4" s="29"/>
      <c r="N4" s="29"/>
      <c r="O4" s="30"/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47" t="s">
        <v>37</v>
      </c>
      <c r="F5" s="45" t="s">
        <v>38</v>
      </c>
      <c r="G5" s="47" t="s">
        <v>39</v>
      </c>
      <c r="H5" s="47" t="s">
        <v>40</v>
      </c>
      <c r="I5" s="26"/>
      <c r="J5" s="31" t="s">
        <v>73</v>
      </c>
      <c r="K5" s="31" t="s">
        <v>73</v>
      </c>
      <c r="L5" s="31" t="s">
        <v>73</v>
      </c>
      <c r="M5" s="31"/>
      <c r="N5" s="31"/>
      <c r="O5" s="32"/>
    </row>
    <row r="6" s="1" customFormat="1" ht="16" customHeight="1" spans="1:15">
      <c r="A6" s="48" t="s">
        <v>43</v>
      </c>
      <c r="B6" s="49">
        <f>C6-2.1</f>
        <v>92.8</v>
      </c>
      <c r="C6" s="50">
        <f>D6-2.1</f>
        <v>94.9</v>
      </c>
      <c r="D6" s="51">
        <v>97</v>
      </c>
      <c r="E6" s="49">
        <f t="shared" ref="E6:H6" si="0">D6+2.1</f>
        <v>99.1</v>
      </c>
      <c r="F6" s="50">
        <f t="shared" si="0"/>
        <v>101.2</v>
      </c>
      <c r="G6" s="49">
        <f t="shared" si="0"/>
        <v>103.3</v>
      </c>
      <c r="H6" s="49">
        <f t="shared" si="0"/>
        <v>105.4</v>
      </c>
      <c r="I6" s="26"/>
      <c r="J6" s="35" t="s">
        <v>74</v>
      </c>
      <c r="K6" s="35" t="s">
        <v>75</v>
      </c>
      <c r="L6" s="35" t="s">
        <v>76</v>
      </c>
      <c r="M6" s="33"/>
      <c r="N6" s="33"/>
      <c r="O6" s="34"/>
    </row>
    <row r="7" s="1" customFormat="1" ht="16" customHeight="1" spans="1:15">
      <c r="A7" s="48" t="s">
        <v>46</v>
      </c>
      <c r="B7" s="49">
        <f>C7-1.5</f>
        <v>65</v>
      </c>
      <c r="C7" s="50">
        <f>D7-1.5</f>
        <v>66.5</v>
      </c>
      <c r="D7" s="51">
        <v>68</v>
      </c>
      <c r="E7" s="49">
        <f t="shared" ref="E7:H7" si="1">D7+1.5</f>
        <v>69.5</v>
      </c>
      <c r="F7" s="50">
        <f t="shared" si="1"/>
        <v>71</v>
      </c>
      <c r="G7" s="49">
        <f t="shared" si="1"/>
        <v>72.5</v>
      </c>
      <c r="H7" s="49">
        <f t="shared" si="1"/>
        <v>74</v>
      </c>
      <c r="I7" s="26"/>
      <c r="J7" s="35" t="s">
        <v>77</v>
      </c>
      <c r="K7" s="35" t="s">
        <v>78</v>
      </c>
      <c r="L7" s="35" t="s">
        <v>79</v>
      </c>
      <c r="M7" s="35"/>
      <c r="N7" s="35"/>
      <c r="O7" s="36"/>
    </row>
    <row r="8" s="1" customFormat="1" ht="16" customHeight="1" spans="1:15">
      <c r="A8" s="48" t="s">
        <v>48</v>
      </c>
      <c r="B8" s="49">
        <f>C8-4</f>
        <v>66</v>
      </c>
      <c r="C8" s="50">
        <f>D8-4</f>
        <v>70</v>
      </c>
      <c r="D8" s="51" t="s">
        <v>49</v>
      </c>
      <c r="E8" s="49">
        <f>D8+4</f>
        <v>78</v>
      </c>
      <c r="F8" s="50">
        <f>E8+5</f>
        <v>83</v>
      </c>
      <c r="G8" s="49">
        <f>F8+6</f>
        <v>89</v>
      </c>
      <c r="H8" s="49">
        <f>G8+6</f>
        <v>95</v>
      </c>
      <c r="I8" s="26"/>
      <c r="J8" s="35" t="s">
        <v>80</v>
      </c>
      <c r="K8" s="35" t="s">
        <v>79</v>
      </c>
      <c r="L8" s="35" t="s">
        <v>80</v>
      </c>
      <c r="M8" s="35"/>
      <c r="N8" s="35"/>
      <c r="O8" s="36"/>
    </row>
    <row r="9" s="1" customFormat="1" ht="16" customHeight="1" spans="1:15">
      <c r="A9" s="48" t="s">
        <v>50</v>
      </c>
      <c r="B9" s="49">
        <f>C9-3.6</f>
        <v>90.8</v>
      </c>
      <c r="C9" s="50">
        <f>D9-3.6</f>
        <v>94.4</v>
      </c>
      <c r="D9" s="51" t="s">
        <v>51</v>
      </c>
      <c r="E9" s="49">
        <f t="shared" ref="E9:H9" si="2">D9+4</f>
        <v>102</v>
      </c>
      <c r="F9" s="50">
        <f t="shared" si="2"/>
        <v>106</v>
      </c>
      <c r="G9" s="49">
        <f t="shared" si="2"/>
        <v>110</v>
      </c>
      <c r="H9" s="49">
        <f t="shared" si="2"/>
        <v>114</v>
      </c>
      <c r="I9" s="26"/>
      <c r="J9" s="35" t="s">
        <v>80</v>
      </c>
      <c r="K9" s="35" t="s">
        <v>79</v>
      </c>
      <c r="L9" s="35" t="s">
        <v>79</v>
      </c>
      <c r="M9" s="33"/>
      <c r="N9" s="33"/>
      <c r="O9" s="34"/>
    </row>
    <row r="10" s="1" customFormat="1" ht="16" customHeight="1" spans="1:15">
      <c r="A10" s="48" t="s">
        <v>52</v>
      </c>
      <c r="B10" s="49">
        <f>C10-2.3/2</f>
        <v>26.7</v>
      </c>
      <c r="C10" s="50">
        <f>D10-2.3/2</f>
        <v>27.85</v>
      </c>
      <c r="D10" s="51">
        <v>29</v>
      </c>
      <c r="E10" s="49">
        <f t="shared" ref="E10:H10" si="3">D10+2.6/2</f>
        <v>30.3</v>
      </c>
      <c r="F10" s="50">
        <f t="shared" si="3"/>
        <v>31.6</v>
      </c>
      <c r="G10" s="49">
        <f t="shared" si="3"/>
        <v>32.9</v>
      </c>
      <c r="H10" s="49">
        <f t="shared" si="3"/>
        <v>34.2</v>
      </c>
      <c r="I10" s="26"/>
      <c r="J10" s="35" t="s">
        <v>76</v>
      </c>
      <c r="K10" s="35" t="s">
        <v>81</v>
      </c>
      <c r="L10" s="35" t="s">
        <v>76</v>
      </c>
      <c r="M10" s="33"/>
      <c r="N10" s="33"/>
      <c r="O10" s="34"/>
    </row>
    <row r="11" s="1" customFormat="1" ht="16" customHeight="1" spans="1:15">
      <c r="A11" s="48" t="s">
        <v>55</v>
      </c>
      <c r="B11" s="49">
        <f>C11-0.7</f>
        <v>20.1</v>
      </c>
      <c r="C11" s="50">
        <f>D11-0.7</f>
        <v>20.8</v>
      </c>
      <c r="D11" s="51">
        <v>21.5</v>
      </c>
      <c r="E11" s="49">
        <f>D11+0.7</f>
        <v>22.2</v>
      </c>
      <c r="F11" s="50">
        <f>E11+0.7</f>
        <v>22.9</v>
      </c>
      <c r="G11" s="49">
        <f>F11+0.9</f>
        <v>23.8</v>
      </c>
      <c r="H11" s="49">
        <f>G11+0.9</f>
        <v>24.7</v>
      </c>
      <c r="I11" s="26"/>
      <c r="J11" s="35" t="s">
        <v>82</v>
      </c>
      <c r="K11" s="35" t="s">
        <v>83</v>
      </c>
      <c r="L11" s="35" t="s">
        <v>84</v>
      </c>
      <c r="M11" s="33"/>
      <c r="N11" s="33"/>
      <c r="O11" s="34"/>
    </row>
    <row r="12" s="1" customFormat="1" ht="16" customHeight="1" spans="1:15">
      <c r="A12" s="48" t="s">
        <v>56</v>
      </c>
      <c r="B12" s="49">
        <f>C12-0.5</f>
        <v>13</v>
      </c>
      <c r="C12" s="50">
        <f>D12-0.5</f>
        <v>13.5</v>
      </c>
      <c r="D12" s="51">
        <v>14</v>
      </c>
      <c r="E12" s="49">
        <f>D12+0.5</f>
        <v>14.5</v>
      </c>
      <c r="F12" s="50">
        <f>E12+0.5</f>
        <v>15</v>
      </c>
      <c r="G12" s="49">
        <f>F12+0.7</f>
        <v>15.7</v>
      </c>
      <c r="H12" s="49">
        <f>G12+0.7</f>
        <v>16.4</v>
      </c>
      <c r="I12" s="26"/>
      <c r="J12" s="35" t="s">
        <v>85</v>
      </c>
      <c r="K12" s="35" t="s">
        <v>86</v>
      </c>
      <c r="L12" s="35" t="s">
        <v>87</v>
      </c>
      <c r="M12" s="33"/>
      <c r="N12" s="33"/>
      <c r="O12" s="34"/>
    </row>
    <row r="13" s="1" customFormat="1" ht="16" customHeight="1" spans="1:15">
      <c r="A13" s="48" t="s">
        <v>57</v>
      </c>
      <c r="B13" s="49">
        <f>C13-0.7</f>
        <v>26.7</v>
      </c>
      <c r="C13" s="50">
        <f>D13-0.6</f>
        <v>27.4</v>
      </c>
      <c r="D13" s="51">
        <v>28</v>
      </c>
      <c r="E13" s="49">
        <f>D13+0.6</f>
        <v>28.6</v>
      </c>
      <c r="F13" s="50">
        <f>E13+0.7</f>
        <v>29.3</v>
      </c>
      <c r="G13" s="49">
        <f>F13+0.6</f>
        <v>29.9</v>
      </c>
      <c r="H13" s="49">
        <f>G13+0.7</f>
        <v>30.6</v>
      </c>
      <c r="I13" s="26"/>
      <c r="J13" s="35" t="s">
        <v>88</v>
      </c>
      <c r="K13" s="35" t="s">
        <v>89</v>
      </c>
      <c r="L13" s="35" t="s">
        <v>86</v>
      </c>
      <c r="M13" s="33"/>
      <c r="N13" s="33"/>
      <c r="O13" s="34"/>
    </row>
    <row r="14" s="1" customFormat="1" ht="16" customHeight="1" spans="1:15">
      <c r="A14" s="48" t="s">
        <v>58</v>
      </c>
      <c r="B14" s="49">
        <f>C14-0.9</f>
        <v>37.2</v>
      </c>
      <c r="C14" s="50">
        <f>D14-0.9</f>
        <v>38.1</v>
      </c>
      <c r="D14" s="51">
        <v>39</v>
      </c>
      <c r="E14" s="49">
        <f t="shared" ref="E14:H14" si="4">D14+1.1</f>
        <v>40.1</v>
      </c>
      <c r="F14" s="50">
        <f t="shared" si="4"/>
        <v>41.2</v>
      </c>
      <c r="G14" s="49">
        <f t="shared" si="4"/>
        <v>42.3</v>
      </c>
      <c r="H14" s="49">
        <f t="shared" si="4"/>
        <v>43.4</v>
      </c>
      <c r="I14" s="26"/>
      <c r="J14" s="35" t="s">
        <v>76</v>
      </c>
      <c r="K14" s="35" t="s">
        <v>87</v>
      </c>
      <c r="L14" s="35" t="s">
        <v>90</v>
      </c>
      <c r="M14" s="33"/>
      <c r="N14" s="33"/>
      <c r="O14" s="34"/>
    </row>
    <row r="15" s="1" customFormat="1" ht="16" customHeight="1" spans="1:15">
      <c r="A15" s="52" t="s">
        <v>59</v>
      </c>
      <c r="B15" s="53"/>
      <c r="C15" s="53"/>
      <c r="D15" s="53"/>
      <c r="E15" s="53"/>
      <c r="F15" s="53"/>
      <c r="G15" s="53"/>
      <c r="H15" s="54"/>
      <c r="I15" s="26"/>
      <c r="J15" s="55"/>
      <c r="K15" s="56"/>
      <c r="L15" s="56"/>
      <c r="M15" s="56"/>
      <c r="N15" s="56"/>
      <c r="O15" s="57"/>
    </row>
    <row r="16" s="1" customFormat="1" ht="16" customHeight="1" spans="1:15">
      <c r="A16" s="52" t="s">
        <v>60</v>
      </c>
      <c r="B16" s="53"/>
      <c r="C16" s="53"/>
      <c r="D16" s="53"/>
      <c r="E16" s="53"/>
      <c r="F16" s="53"/>
      <c r="G16" s="53"/>
      <c r="H16" s="54"/>
      <c r="I16" s="26"/>
      <c r="J16" s="58" t="s">
        <v>61</v>
      </c>
      <c r="K16" s="59"/>
      <c r="L16" s="59"/>
      <c r="M16" s="59"/>
      <c r="N16" s="59"/>
      <c r="O16" s="60"/>
    </row>
    <row r="17" s="1" customFormat="1" ht="16" customHeight="1" spans="1:15">
      <c r="A17" s="52" t="s">
        <v>62</v>
      </c>
      <c r="B17" s="53"/>
      <c r="C17" s="53"/>
      <c r="D17" s="53"/>
      <c r="E17" s="53"/>
      <c r="F17" s="53"/>
      <c r="G17" s="53"/>
      <c r="H17" s="54"/>
      <c r="I17" s="26"/>
      <c r="J17" s="58" t="s">
        <v>63</v>
      </c>
      <c r="K17" s="59"/>
      <c r="L17" s="59"/>
      <c r="M17" s="59"/>
      <c r="N17" s="59"/>
      <c r="O17" s="60"/>
    </row>
    <row r="18" s="1" customFormat="1" ht="16" customHeight="1" spans="1:15">
      <c r="A18" s="52" t="s">
        <v>64</v>
      </c>
      <c r="B18" s="53"/>
      <c r="C18" s="53"/>
      <c r="D18" s="53"/>
      <c r="E18" s="53"/>
      <c r="F18" s="53"/>
      <c r="G18" s="53"/>
      <c r="H18" s="54"/>
      <c r="I18" s="26"/>
      <c r="J18" s="58"/>
      <c r="K18" s="59"/>
      <c r="L18" s="59"/>
      <c r="M18" s="59"/>
      <c r="N18" s="59"/>
      <c r="O18" s="60"/>
    </row>
    <row r="19" s="1" customFormat="1" ht="16" customHeight="1" spans="1:15">
      <c r="A19" s="52" t="s">
        <v>65</v>
      </c>
      <c r="B19" s="53"/>
      <c r="C19" s="53"/>
      <c r="D19" s="53"/>
      <c r="E19" s="53"/>
      <c r="F19" s="53"/>
      <c r="G19" s="53"/>
      <c r="H19" s="54"/>
      <c r="I19" s="26"/>
      <c r="J19" s="58"/>
      <c r="K19" s="59"/>
      <c r="L19" s="59"/>
      <c r="M19" s="59"/>
      <c r="N19" s="59"/>
      <c r="O19" s="60"/>
    </row>
    <row r="20" s="1" customFormat="1" ht="16" customHeight="1" spans="1:15">
      <c r="A20" s="52" t="s">
        <v>66</v>
      </c>
      <c r="B20" s="53"/>
      <c r="C20" s="53"/>
      <c r="D20" s="53"/>
      <c r="E20" s="53"/>
      <c r="F20" s="53"/>
      <c r="G20" s="53"/>
      <c r="H20" s="54"/>
      <c r="I20" s="26"/>
      <c r="J20" s="58"/>
      <c r="K20" s="59"/>
      <c r="L20" s="59"/>
      <c r="M20" s="59"/>
      <c r="N20" s="59"/>
      <c r="O20" s="60"/>
    </row>
    <row r="21" s="1" customFormat="1" ht="16" customHeight="1" spans="1:15">
      <c r="A21" s="52" t="s">
        <v>67</v>
      </c>
      <c r="B21" s="53"/>
      <c r="C21" s="53"/>
      <c r="D21" s="53"/>
      <c r="E21" s="53"/>
      <c r="F21" s="53"/>
      <c r="G21" s="53"/>
      <c r="H21" s="54"/>
      <c r="I21" s="26"/>
      <c r="J21" s="58"/>
      <c r="K21" s="59"/>
      <c r="L21" s="59"/>
      <c r="M21" s="59"/>
      <c r="N21" s="59"/>
      <c r="O21" s="60"/>
    </row>
    <row r="22" s="1" customFormat="1" ht="16" customHeight="1" spans="1:15">
      <c r="A22" s="18"/>
      <c r="B22" s="19"/>
      <c r="C22" s="19"/>
      <c r="D22" s="20"/>
      <c r="E22" s="19"/>
      <c r="F22" s="19"/>
      <c r="G22" s="19"/>
      <c r="H22" s="19"/>
      <c r="I22" s="39"/>
      <c r="J22" s="40"/>
      <c r="K22" s="40"/>
      <c r="L22" s="41"/>
      <c r="M22" s="40"/>
      <c r="N22" s="40"/>
      <c r="O22" s="42"/>
    </row>
    <row r="23" s="1" customFormat="1" ht="15.6" spans="1:15">
      <c r="A23" s="21" t="s">
        <v>68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="1" customFormat="1" ht="15.6" spans="1:15">
      <c r="A24" s="1" t="s">
        <v>91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="1" customFormat="1" ht="15.6" spans="1:14">
      <c r="A25" s="22"/>
      <c r="B25" s="22"/>
      <c r="C25" s="22"/>
      <c r="D25" s="22"/>
      <c r="E25" s="22"/>
      <c r="F25" s="22"/>
      <c r="G25" s="22"/>
      <c r="H25" s="22"/>
      <c r="I25" s="22"/>
      <c r="J25" s="21" t="s">
        <v>92</v>
      </c>
      <c r="K25" s="43"/>
      <c r="L25" s="21" t="s">
        <v>71</v>
      </c>
      <c r="M25" s="21"/>
      <c r="N25" s="21" t="s">
        <v>72</v>
      </c>
    </row>
  </sheetData>
  <mergeCells count="21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94</v>
      </c>
      <c r="C5" s="11" t="s">
        <v>95</v>
      </c>
      <c r="D5" s="11" t="s">
        <v>96</v>
      </c>
      <c r="E5" s="11" t="s">
        <v>97</v>
      </c>
      <c r="F5" s="11" t="s">
        <v>98</v>
      </c>
      <c r="G5" s="11" t="s">
        <v>99</v>
      </c>
      <c r="H5" s="11" t="s">
        <v>100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101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102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103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104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105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106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107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108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109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110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111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112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113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114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94</v>
      </c>
      <c r="C21" s="11" t="s">
        <v>95</v>
      </c>
      <c r="D21" s="11" t="s">
        <v>96</v>
      </c>
      <c r="E21" s="11" t="s">
        <v>97</v>
      </c>
      <c r="F21" s="11" t="s">
        <v>98</v>
      </c>
      <c r="G21" s="11" t="s">
        <v>99</v>
      </c>
      <c r="H21" s="11" t="s">
        <v>100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101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102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103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105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106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107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108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109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110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111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112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115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113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68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116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117</v>
      </c>
      <c r="K37" s="43"/>
      <c r="L37" s="21" t="s">
        <v>118</v>
      </c>
      <c r="M37" s="21"/>
      <c r="N37" s="21" t="s">
        <v>119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2022-11-22T05:47:05Z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