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<sst xmlns="http://schemas.openxmlformats.org/spreadsheetml/2006/main" count="1003" uniqueCount="351">
  <si>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</si>
  <si>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</si>
  <si>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</si>
  <si>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</si>
  <si>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</si>
  <si>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</si>
  <si>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</si>
  <si>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</si>
  <si>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</si>
  <si>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</si>
  <si>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</si>
  <si>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</si>
  <si>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</si>
  <si>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</si>
  <si>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</si>
  <si>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</si>
  <si>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</si>
  <si>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</si>
  <si>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</si>
  <si>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</si>
  <si>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</si>
  <si>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</si>
  <si>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</si>
  <si>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</si>
  <si>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</si>
  <si>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</si>
  <si>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</si>
  <si>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</si>
  <si>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</si>
  <si>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</si>
  <si>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</si>
  <si>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</si>
  <si>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</si>
  <si>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</si>
  <si>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</si>
  <si>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</si>
  <si>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</si>
  <si>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</si>
  <si>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</si>
  <si>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</si>
  <si>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</si>
  <si>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</si>
  <si>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</si>
  <si>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</si>
  <si>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</si>
  <si>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</si>
  <si>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</si>
  <si>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</si>
  <si>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</si>
  <si>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</si>
  <si>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</si>
  <si>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</si>
  <si>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</si>
  <si>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</si>
  <si>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</si>
  <si>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</si>
  <si>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</si>
  <si>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</si>
  <si>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</si>
  <si>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</si>
  <si>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</si>
  <si>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</si>
  <si>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</si>
  <si>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TADDBK91093</t>
  </si>
  <si>
    <t>合同交期</t>
  </si>
  <si>
    <t>9-10/9-30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</si>
  <si>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</si>
  <si>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</si>
  <si>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</si>
  <si>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</si>
  <si>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</si>
  <si>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</si>
  <si>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</si>
  <si>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</si>
  <si>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</si>
  <si>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</si>
  <si>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</si>
  <si>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</si>
  <si>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</si>
  <si>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</si>
  <si>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</si>
  <si>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</si>
  <si>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</si>
  <si>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</si>
  <si>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</si>
  <si>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</si>
  <si>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</si>
  <si>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</si>
  <si>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</si>
  <si>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</si>
  <si>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</si>
  <si>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</si>
  <si>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</si>
  <si>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</si>
  <si>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</si>
  <si>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</si>
  <si>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</si>
  <si>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</si>
  <si>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</si>
  <si>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</si>
  <si>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</si>
  <si>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</si>
  <si>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</si>
  <si>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</si>
  <si>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</si>
  <si>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</si>
  <si>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</si>
  <si>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</si>
  <si>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</si>
  <si>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</si>
  <si>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</si>
  <si>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</si>
  <si>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</si>
  <si>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</si>
  <si>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</si>
  <si>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</si>
  <si>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</si>
  <si>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</si>
  <si>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</si>
  <si>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</si>
  <si>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</si>
  <si>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</si>
  <si>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</si>
  <si>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</si>
  <si>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</si>
  <si>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</si>
  <si>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</si>
  <si>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</si>
  <si>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</si>
  <si>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2.里子有折.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</si>
  <si>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</si>
  <si>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</si>
  <si>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</si>
  <si>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</si>
  <si>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</si>
  <si>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</si>
  <si>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</si>
  <si>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</si>
  <si>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</si>
  <si>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</si>
  <si>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</si>
  <si>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</si>
  <si>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</si>
  <si>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</si>
  <si>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</si>
  <si>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</si>
  <si>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</si>
  <si>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</si>
  <si>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</si>
  <si>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</si>
  <si>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</si>
  <si>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</si>
  <si>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</si>
  <si>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</si>
  <si>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</si>
  <si>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</si>
  <si>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</si>
  <si>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</si>
  <si>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</si>
  <si>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</si>
  <si>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-0.5</t>
  </si>
  <si>
    <t>胸围</t>
  </si>
  <si>
    <t>-1</t>
  </si>
  <si>
    <t>腰围</t>
  </si>
  <si>
    <t>√</t>
  </si>
  <si>
    <t>摆围</t>
  </si>
  <si>
    <t>肩宽</t>
  </si>
  <si>
    <t>肩点袖长</t>
  </si>
  <si>
    <t>袖肥/2（参考值见注解）</t>
  </si>
  <si>
    <t>袖肘围/2</t>
  </si>
  <si>
    <t>袖口围/2</t>
  </si>
  <si>
    <t>罗文袖口围/2</t>
  </si>
  <si>
    <t>前领高</t>
  </si>
  <si>
    <t>后领高</t>
  </si>
  <si>
    <t>下领围</t>
  </si>
  <si>
    <t>上领围</t>
  </si>
  <si>
    <t>帽高</t>
  </si>
  <si>
    <t>帽宽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</si>
  <si>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</si>
  <si>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</si>
  <si>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</si>
  <si>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</si>
  <si>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</si>
  <si>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</si>
  <si>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</si>
  <si>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</si>
  <si>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</si>
  <si>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</si>
  <si>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</si>
  <si>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</si>
  <si>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</si>
  <si>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</si>
  <si>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</si>
  <si>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1.袖子合拼处有羽绒未处理干净。</t>
  </si>
  <si>
    <t>【整改的严重缺陷及整改复核时间】</t>
  </si>
  <si>
    <t>【整改结果】</t>
  </si>
  <si>
    <t>-1√√</t>
  </si>
  <si>
    <t>-0.5√√</t>
  </si>
  <si>
    <t>√√√</t>
  </si>
  <si>
    <t>-0.8√√</t>
  </si>
  <si>
    <t>1√√</t>
  </si>
  <si>
    <t>-0.8√1</t>
  </si>
  <si>
    <t>√√-0.5</t>
  </si>
  <si>
    <t>-0.6√-0.8</t>
  </si>
  <si>
    <t>√√-1</t>
  </si>
  <si>
    <t>√+0.6-0.5</t>
  </si>
  <si>
    <t>√√-0.6</t>
  </si>
  <si>
    <t>√√</t>
  </si>
  <si>
    <t>QC出货报告书</t>
  </si>
  <si>
    <t>产品名称</t>
  </si>
  <si>
    <t>合同日期</t>
  </si>
  <si>
    <t>9-10.2022-9-30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</si>
  <si>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</si>
  <si>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</si>
  <si>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</si>
  <si>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</si>
  <si>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</si>
  <si>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</si>
  <si>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</si>
  <si>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</si>
  <si>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</si>
  <si>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</si>
  <si>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</si>
  <si>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</si>
  <si>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</si>
  <si>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</si>
  <si>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</si>
  <si>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</si>
  <si>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</si>
  <si>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</si>
  <si>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</si>
  <si>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</si>
  <si>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</si>
  <si>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</si>
  <si>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</si>
  <si>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</si>
  <si>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</si>
  <si>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</si>
  <si>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</si>
  <si>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</si>
  <si>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</si>
  <si>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</si>
  <si>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</si>
  <si>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</si>
  <si>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</si>
  <si>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</si>
  <si>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</si>
  <si>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</si>
  <si>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1.扣子松一件，</t>
  </si>
  <si>
    <t>2，线头，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</si>
  <si>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</si>
  <si>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</si>
  <si>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</si>
  <si>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</si>
  <si>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</si>
  <si>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</si>
  <si>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</si>
  <si>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</si>
  <si>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</si>
  <si>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</si>
  <si>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</si>
  <si>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</si>
  <si>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</si>
  <si>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</si>
  <si>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</si>
  <si>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</si>
  <si>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</si>
  <si>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</si>
  <si>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</si>
  <si>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</si>
  <si>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</si>
  <si>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</si>
  <si>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</si>
  <si>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</si>
  <si>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</si>
  <si>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</si>
  <si>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FW07720</t>
  </si>
  <si>
    <t>20FW灰湖绿/I68//</t>
  </si>
  <si>
    <t>常州亚东</t>
  </si>
  <si>
    <t>YES</t>
  </si>
  <si>
    <t>17SS藏蓝/30A//</t>
  </si>
  <si>
    <t>21FW云杉橘/L36//</t>
  </si>
  <si>
    <t>22FW极地白/Q14//</t>
  </si>
  <si>
    <t>制表时间：2022-7-15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</si>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</sst>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76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0" fontId="38" fillId="0" borderId="0">
      <alignment horizontal="center" vertical="center"/>
    </xf>
    <xf numFmtId="41" fontId="35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3" borderId="77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0">
      <alignment vertical="center"/>
    </xf>
    <xf numFmtId="0" fontId="49" fillId="0" borderId="78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0" fillId="17" borderId="80" applyNumberFormat="0" applyAlignment="0" applyProtection="0">
      <alignment vertical="center"/>
    </xf>
    <xf numFmtId="0" fontId="51" fillId="17" borderId="76" applyNumberFormat="0" applyAlignment="0" applyProtection="0">
      <alignment vertical="center"/>
    </xf>
    <xf numFmtId="0" fontId="52" fillId="18" borderId="81" applyNumberFormat="0" applyAlignment="0" applyProtection="0">
      <alignment vertical="center"/>
    </xf>
    <xf numFmtId="0" fontId="16" fillId="0" borderId="0"/>
    <xf numFmtId="0" fontId="36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8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48" fillId="0" borderId="0">
      <alignment vertical="center"/>
    </xf>
    <xf numFmtId="0" fontId="38" fillId="0" borderId="0">
      <alignment horizontal="center" vertical="center"/>
    </xf>
    <xf numFmtId="0" fontId="57" fillId="0" borderId="0">
      <alignment horizontal="center" vertical="center"/>
    </xf>
    <xf numFmtId="0" fontId="16" fillId="0" borderId="0"/>
    <xf numFmtId="0" fontId="38" fillId="0" borderId="0">
      <alignment horizontal="center"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59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1" xfId="58" applyFont="1" applyBorder="1" applyAlignment="1">
      <alignment horizontal="center" vertical="center" wrapText="1"/>
    </xf>
    <xf numFmtId="0" fontId="6" fillId="0" borderId="0" xfId="58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13" xfId="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0" borderId="14" xfId="5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0" xfId="61" applyFont="1" applyFill="1" applyBorder="1" applyAlignment="1">
      <alignment horizontal="center" vertical="center" wrapText="1"/>
    </xf>
    <xf numFmtId="0" fontId="6" fillId="0" borderId="15" xfId="6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9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59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1" fillId="4" borderId="0" xfId="55" applyFont="1" applyFill="1"/>
    <xf numFmtId="0" fontId="12" fillId="4" borderId="0" xfId="55" applyFont="1" applyFill="1" applyBorder="1" applyAlignment="1">
      <alignment horizontal="center"/>
    </xf>
    <xf numFmtId="0" fontId="11" fillId="4" borderId="0" xfId="55" applyFont="1" applyFill="1" applyBorder="1" applyAlignment="1">
      <alignment horizontal="center"/>
    </xf>
    <xf numFmtId="0" fontId="12" fillId="4" borderId="16" xfId="54" applyFont="1" applyFill="1" applyBorder="1" applyAlignment="1">
      <alignment horizontal="left" vertical="center"/>
    </xf>
    <xf numFmtId="0" fontId="11" fillId="4" borderId="17" xfId="54" applyFont="1" applyFill="1" applyBorder="1" applyAlignment="1">
      <alignment horizontal="center" vertical="center"/>
    </xf>
    <xf numFmtId="0" fontId="12" fillId="4" borderId="17" xfId="54" applyFont="1" applyFill="1" applyBorder="1" applyAlignment="1">
      <alignment vertical="center"/>
    </xf>
    <xf numFmtId="0" fontId="11" fillId="4" borderId="17" xfId="55" applyFont="1" applyFill="1" applyBorder="1" applyAlignment="1">
      <alignment horizontal="center"/>
    </xf>
    <xf numFmtId="0" fontId="12" fillId="4" borderId="18" xfId="55" applyFont="1" applyFill="1" applyBorder="1" applyAlignment="1" applyProtection="1">
      <alignment horizontal="center" vertical="center"/>
    </xf>
    <xf numFmtId="0" fontId="12" fillId="4" borderId="2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6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4" borderId="8" xfId="55" applyFont="1" applyFill="1" applyBorder="1" applyAlignment="1">
      <alignment horizontal="center"/>
    </xf>
    <xf numFmtId="0" fontId="9" fillId="0" borderId="0" xfId="22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2" fillId="4" borderId="17" xfId="54" applyFont="1" applyFill="1" applyBorder="1" applyAlignment="1">
      <alignment horizontal="left" vertical="center"/>
    </xf>
    <xf numFmtId="0" fontId="11" fillId="4" borderId="19" xfId="54" applyFont="1" applyFill="1" applyBorder="1" applyAlignment="1">
      <alignment horizontal="center" vertical="center"/>
    </xf>
    <xf numFmtId="0" fontId="12" fillId="4" borderId="2" xfId="55" applyFont="1" applyFill="1" applyBorder="1" applyAlignment="1" applyProtection="1">
      <alignment horizontal="center" vertical="center"/>
    </xf>
    <xf numFmtId="0" fontId="12" fillId="4" borderId="20" xfId="55" applyFont="1" applyFill="1" applyBorder="1" applyAlignment="1" applyProtection="1">
      <alignment horizontal="center" vertical="center"/>
    </xf>
    <xf numFmtId="49" fontId="15" fillId="0" borderId="2" xfId="57" applyNumberFormat="1" applyFont="1" applyFill="1" applyBorder="1" applyAlignment="1">
      <alignment horizontal="center"/>
    </xf>
    <xf numFmtId="49" fontId="15" fillId="4" borderId="2" xfId="57" applyNumberFormat="1" applyFont="1" applyFill="1" applyBorder="1" applyAlignment="1">
      <alignment horizontal="center"/>
    </xf>
    <xf numFmtId="0" fontId="16" fillId="0" borderId="0" xfId="54" applyFill="1" applyBorder="1" applyAlignment="1">
      <alignment horizontal="left" vertical="center"/>
    </xf>
    <xf numFmtId="0" fontId="16" fillId="0" borderId="0" xfId="54" applyFont="1" applyFill="1" applyAlignment="1">
      <alignment horizontal="left" vertical="center"/>
    </xf>
    <xf numFmtId="0" fontId="16" fillId="0" borderId="0" xfId="54" applyFill="1" applyAlignment="1">
      <alignment horizontal="left" vertical="center"/>
    </xf>
    <xf numFmtId="0" fontId="17" fillId="0" borderId="21" xfId="54" applyFont="1" applyFill="1" applyBorder="1" applyAlignment="1">
      <alignment horizontal="center" vertical="top"/>
    </xf>
    <xf numFmtId="0" fontId="18" fillId="0" borderId="2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center" vertical="center"/>
    </xf>
    <xf numFmtId="0" fontId="18" fillId="0" borderId="23" xfId="54" applyFont="1" applyFill="1" applyBorder="1" applyAlignment="1">
      <alignment horizontal="center" vertical="center"/>
    </xf>
    <xf numFmtId="0" fontId="20" fillId="0" borderId="23" xfId="54" applyFont="1" applyFill="1" applyBorder="1" applyAlignment="1">
      <alignment vertical="center"/>
    </xf>
    <xf numFmtId="0" fontId="18" fillId="0" borderId="23" xfId="54" applyFont="1" applyFill="1" applyBorder="1" applyAlignment="1">
      <alignment vertical="center"/>
    </xf>
    <xf numFmtId="0" fontId="20" fillId="0" borderId="23" xfId="54" applyFont="1" applyFill="1" applyBorder="1" applyAlignment="1">
      <alignment horizontal="center" vertical="center"/>
    </xf>
    <xf numFmtId="0" fontId="18" fillId="0" borderId="24" xfId="54" applyFont="1" applyFill="1" applyBorder="1" applyAlignment="1">
      <alignment vertical="center"/>
    </xf>
    <xf numFmtId="0" fontId="19" fillId="0" borderId="25" xfId="54" applyFont="1" applyFill="1" applyBorder="1" applyAlignment="1">
      <alignment horizontal="center" vertical="center"/>
    </xf>
    <xf numFmtId="0" fontId="18" fillId="0" borderId="25" xfId="54" applyFont="1" applyFill="1" applyBorder="1" applyAlignment="1">
      <alignment vertical="center"/>
    </xf>
    <xf numFmtId="58" fontId="20" fillId="0" borderId="25" xfId="54" applyNumberFormat="1" applyFont="1" applyFill="1" applyBorder="1" applyAlignment="1">
      <alignment horizontal="center" vertical="center"/>
    </xf>
    <xf numFmtId="0" fontId="20" fillId="0" borderId="25" xfId="54" applyFont="1" applyFill="1" applyBorder="1" applyAlignment="1">
      <alignment horizontal="center" vertical="center"/>
    </xf>
    <xf numFmtId="0" fontId="18" fillId="0" borderId="25" xfId="54" applyFont="1" applyFill="1" applyBorder="1" applyAlignment="1">
      <alignment horizontal="center" vertical="center"/>
    </xf>
    <xf numFmtId="0" fontId="18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right" vertical="center"/>
    </xf>
    <xf numFmtId="0" fontId="18" fillId="0" borderId="25" xfId="54" applyFont="1" applyFill="1" applyBorder="1" applyAlignment="1">
      <alignment horizontal="left" vertical="center"/>
    </xf>
    <xf numFmtId="0" fontId="18" fillId="0" borderId="26" xfId="54" applyFont="1" applyFill="1" applyBorder="1" applyAlignment="1">
      <alignment vertical="center"/>
    </xf>
    <xf numFmtId="0" fontId="19" fillId="0" borderId="27" xfId="54" applyFont="1" applyFill="1" applyBorder="1" applyAlignment="1">
      <alignment horizontal="right" vertical="center"/>
    </xf>
    <xf numFmtId="0" fontId="18" fillId="0" borderId="27" xfId="54" applyFont="1" applyFill="1" applyBorder="1" applyAlignment="1">
      <alignment vertical="center"/>
    </xf>
    <xf numFmtId="0" fontId="20" fillId="0" borderId="27" xfId="54" applyFont="1" applyFill="1" applyBorder="1" applyAlignment="1">
      <alignment vertical="center"/>
    </xf>
    <xf numFmtId="0" fontId="20" fillId="0" borderId="27" xfId="54" applyFont="1" applyFill="1" applyBorder="1" applyAlignment="1">
      <alignment horizontal="left" vertical="center"/>
    </xf>
    <xf numFmtId="0" fontId="18" fillId="0" borderId="27" xfId="54" applyFont="1" applyFill="1" applyBorder="1" applyAlignment="1">
      <alignment horizontal="left" vertical="center"/>
    </xf>
    <xf numFmtId="0" fontId="18" fillId="0" borderId="0" xfId="54" applyFont="1" applyFill="1" applyBorder="1" applyAlignment="1">
      <alignment vertical="center"/>
    </xf>
    <xf numFmtId="0" fontId="20" fillId="0" borderId="0" xfId="54" applyFont="1" applyFill="1" applyBorder="1" applyAlignment="1">
      <alignment vertical="center"/>
    </xf>
    <xf numFmtId="0" fontId="20" fillId="0" borderId="0" xfId="54" applyFont="1" applyFill="1" applyAlignment="1">
      <alignment horizontal="left" vertical="center"/>
    </xf>
    <xf numFmtId="0" fontId="18" fillId="0" borderId="22" xfId="54" applyFont="1" applyFill="1" applyBorder="1" applyAlignment="1">
      <alignment vertical="center"/>
    </xf>
    <xf numFmtId="0" fontId="18" fillId="0" borderId="28" xfId="54" applyFont="1" applyFill="1" applyBorder="1" applyAlignment="1">
      <alignment horizontal="left" vertical="center"/>
    </xf>
    <xf numFmtId="0" fontId="18" fillId="0" borderId="29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vertical="center"/>
    </xf>
    <xf numFmtId="0" fontId="20" fillId="0" borderId="30" xfId="54" applyFont="1" applyFill="1" applyBorder="1" applyAlignment="1">
      <alignment horizontal="center" vertical="center"/>
    </xf>
    <xf numFmtId="0" fontId="20" fillId="0" borderId="31" xfId="54" applyFont="1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0" fillId="0" borderId="0" xfId="54" applyFont="1" applyFill="1" applyBorder="1" applyAlignment="1">
      <alignment horizontal="left" vertical="center"/>
    </xf>
    <xf numFmtId="0" fontId="18" fillId="0" borderId="23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0" fillId="0" borderId="31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 wrapText="1"/>
    </xf>
    <xf numFmtId="0" fontId="20" fillId="0" borderId="25" xfId="54" applyFont="1" applyFill="1" applyBorder="1" applyAlignment="1">
      <alignment horizontal="left" vertical="center" wrapText="1"/>
    </xf>
    <xf numFmtId="0" fontId="18" fillId="0" borderId="26" xfId="54" applyFont="1" applyFill="1" applyBorder="1" applyAlignment="1">
      <alignment horizontal="left" vertical="center"/>
    </xf>
    <xf numFmtId="0" fontId="16" fillId="0" borderId="27" xfId="54" applyFill="1" applyBorder="1" applyAlignment="1">
      <alignment horizontal="center" vertical="center"/>
    </xf>
    <xf numFmtId="0" fontId="18" fillId="0" borderId="33" xfId="54" applyFont="1" applyFill="1" applyBorder="1" applyAlignment="1">
      <alignment horizontal="center" vertical="center"/>
    </xf>
    <xf numFmtId="0" fontId="18" fillId="0" borderId="34" xfId="54" applyFont="1" applyFill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18" fillId="0" borderId="30" xfId="54" applyFont="1" applyFill="1" applyBorder="1" applyAlignment="1">
      <alignment horizontal="left" vertical="center"/>
    </xf>
    <xf numFmtId="0" fontId="18" fillId="0" borderId="37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center" vertical="center"/>
    </xf>
    <xf numFmtId="58" fontId="20" fillId="0" borderId="27" xfId="54" applyNumberFormat="1" applyFont="1" applyFill="1" applyBorder="1" applyAlignment="1">
      <alignment vertical="center"/>
    </xf>
    <xf numFmtId="0" fontId="18" fillId="0" borderId="27" xfId="54" applyFont="1" applyFill="1" applyBorder="1" applyAlignment="1">
      <alignment horizontal="center" vertical="center"/>
    </xf>
    <xf numFmtId="0" fontId="20" fillId="0" borderId="38" xfId="54" applyFont="1" applyFill="1" applyBorder="1" applyAlignment="1">
      <alignment horizontal="center" vertical="center"/>
    </xf>
    <xf numFmtId="0" fontId="18" fillId="0" borderId="39" xfId="54" applyFont="1" applyFill="1" applyBorder="1" applyAlignment="1">
      <alignment horizontal="center" vertical="center"/>
    </xf>
    <xf numFmtId="0" fontId="20" fillId="0" borderId="39" xfId="54" applyFont="1" applyFill="1" applyBorder="1" applyAlignment="1">
      <alignment horizontal="left" vertical="center"/>
    </xf>
    <xf numFmtId="0" fontId="20" fillId="0" borderId="40" xfId="54" applyFont="1" applyFill="1" applyBorder="1" applyAlignment="1">
      <alignment horizontal="left" vertical="center"/>
    </xf>
    <xf numFmtId="0" fontId="18" fillId="0" borderId="41" xfId="54" applyFont="1" applyFill="1" applyBorder="1" applyAlignment="1">
      <alignment horizontal="left" vertical="center"/>
    </xf>
    <xf numFmtId="0" fontId="20" fillId="0" borderId="42" xfId="54" applyFont="1" applyFill="1" applyBorder="1" applyAlignment="1">
      <alignment horizontal="center" vertical="center"/>
    </xf>
    <xf numFmtId="0" fontId="21" fillId="0" borderId="42" xfId="54" applyFont="1" applyFill="1" applyBorder="1" applyAlignment="1">
      <alignment horizontal="left" vertical="center"/>
    </xf>
    <xf numFmtId="0" fontId="18" fillId="0" borderId="38" xfId="54" applyFont="1" applyFill="1" applyBorder="1" applyAlignment="1">
      <alignment horizontal="left" vertical="center"/>
    </xf>
    <xf numFmtId="0" fontId="18" fillId="0" borderId="39" xfId="54" applyFont="1" applyFill="1" applyBorder="1" applyAlignment="1">
      <alignment horizontal="left" vertical="center"/>
    </xf>
    <xf numFmtId="0" fontId="20" fillId="0" borderId="42" xfId="54" applyFont="1" applyFill="1" applyBorder="1" applyAlignment="1">
      <alignment horizontal="left" vertical="center"/>
    </xf>
    <xf numFmtId="0" fontId="20" fillId="0" borderId="39" xfId="54" applyFont="1" applyFill="1" applyBorder="1" applyAlignment="1">
      <alignment horizontal="left" vertical="center" wrapText="1"/>
    </xf>
    <xf numFmtId="0" fontId="16" fillId="0" borderId="40" xfId="54" applyFill="1" applyBorder="1" applyAlignment="1">
      <alignment horizontal="center" vertical="center"/>
    </xf>
    <xf numFmtId="0" fontId="16" fillId="0" borderId="42" xfId="54" applyFont="1" applyFill="1" applyBorder="1" applyAlignment="1">
      <alignment horizontal="left" vertical="center"/>
    </xf>
    <xf numFmtId="0" fontId="20" fillId="0" borderId="43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0" fillId="0" borderId="40" xfId="54" applyFont="1" applyFill="1" applyBorder="1" applyAlignment="1">
      <alignment horizontal="center" vertical="center"/>
    </xf>
    <xf numFmtId="0" fontId="16" fillId="0" borderId="0" xfId="54" applyFont="1" applyAlignment="1">
      <alignment horizontal="left" vertical="center"/>
    </xf>
    <xf numFmtId="0" fontId="23" fillId="0" borderId="21" xfId="54" applyFont="1" applyBorder="1" applyAlignment="1">
      <alignment horizontal="center" vertical="top"/>
    </xf>
    <xf numFmtId="0" fontId="22" fillId="0" borderId="44" xfId="54" applyFont="1" applyBorder="1" applyAlignment="1">
      <alignment horizontal="left" vertical="center"/>
    </xf>
    <xf numFmtId="0" fontId="19" fillId="0" borderId="45" xfId="54" applyFont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1" fillId="0" borderId="45" xfId="54" applyFont="1" applyBorder="1" applyAlignment="1">
      <alignment horizontal="left" vertical="center"/>
    </xf>
    <xf numFmtId="0" fontId="21" fillId="0" borderId="22" xfId="54" applyFont="1" applyBorder="1" applyAlignment="1">
      <alignment horizontal="center" vertical="center"/>
    </xf>
    <xf numFmtId="0" fontId="21" fillId="0" borderId="23" xfId="54" applyFont="1" applyBorder="1" applyAlignment="1">
      <alignment horizontal="center" vertical="center"/>
    </xf>
    <xf numFmtId="0" fontId="21" fillId="0" borderId="38" xfId="54" applyFont="1" applyBorder="1" applyAlignment="1">
      <alignment horizontal="center" vertical="center"/>
    </xf>
    <xf numFmtId="0" fontId="22" fillId="0" borderId="22" xfId="54" applyFont="1" applyBorder="1" applyAlignment="1">
      <alignment horizontal="center" vertical="center"/>
    </xf>
    <xf numFmtId="0" fontId="22" fillId="0" borderId="23" xfId="54" applyFont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1" fillId="0" borderId="24" xfId="54" applyFont="1" applyBorder="1" applyAlignment="1">
      <alignment horizontal="left" vertical="center"/>
    </xf>
    <xf numFmtId="0" fontId="19" fillId="0" borderId="25" xfId="54" applyFont="1" applyBorder="1" applyAlignment="1">
      <alignment horizontal="left" vertical="center"/>
    </xf>
    <xf numFmtId="0" fontId="19" fillId="0" borderId="39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14" fontId="19" fillId="0" borderId="25" xfId="54" applyNumberFormat="1" applyFont="1" applyBorder="1" applyAlignment="1">
      <alignment horizontal="center" vertical="center"/>
    </xf>
    <xf numFmtId="14" fontId="19" fillId="0" borderId="39" xfId="54" applyNumberFormat="1" applyFont="1" applyBorder="1" applyAlignment="1">
      <alignment horizontal="center" vertical="center"/>
    </xf>
    <xf numFmtId="0" fontId="21" fillId="0" borderId="24" xfId="54" applyFont="1" applyBorder="1" applyAlignment="1">
      <alignment vertical="center"/>
    </xf>
    <xf numFmtId="0" fontId="19" fillId="0" borderId="25" xfId="54" applyFont="1" applyBorder="1" applyAlignment="1">
      <alignment vertical="center"/>
    </xf>
    <xf numFmtId="0" fontId="19" fillId="0" borderId="39" xfId="54" applyFont="1" applyBorder="1" applyAlignment="1">
      <alignment vertical="center"/>
    </xf>
    <xf numFmtId="0" fontId="21" fillId="0" borderId="25" xfId="54" applyFont="1" applyBorder="1" applyAlignment="1">
      <alignment vertical="center"/>
    </xf>
    <xf numFmtId="0" fontId="21" fillId="0" borderId="24" xfId="54" applyFont="1" applyBorder="1" applyAlignment="1">
      <alignment horizontal="center" vertical="center"/>
    </xf>
    <xf numFmtId="0" fontId="19" fillId="0" borderId="30" xfId="54" applyFont="1" applyBorder="1" applyAlignment="1">
      <alignment horizontal="left" vertical="center"/>
    </xf>
    <xf numFmtId="0" fontId="19" fillId="0" borderId="42" xfId="54" applyFont="1" applyBorder="1" applyAlignment="1">
      <alignment horizontal="left" vertical="center"/>
    </xf>
    <xf numFmtId="0" fontId="16" fillId="0" borderId="25" xfId="54" applyFont="1" applyBorder="1" applyAlignment="1">
      <alignment vertical="center"/>
    </xf>
    <xf numFmtId="0" fontId="19" fillId="0" borderId="24" xfId="54" applyFont="1" applyBorder="1" applyAlignment="1">
      <alignment horizontal="left" vertical="center"/>
    </xf>
    <xf numFmtId="0" fontId="24" fillId="0" borderId="26" xfId="54" applyFont="1" applyBorder="1" applyAlignment="1">
      <alignment vertical="center"/>
    </xf>
    <xf numFmtId="0" fontId="19" fillId="0" borderId="27" xfId="54" applyFont="1" applyBorder="1" applyAlignment="1">
      <alignment horizontal="center" vertical="center"/>
    </xf>
    <xf numFmtId="0" fontId="19" fillId="0" borderId="40" xfId="54" applyFont="1" applyBorder="1" applyAlignment="1">
      <alignment horizontal="center" vertical="center"/>
    </xf>
    <xf numFmtId="0" fontId="21" fillId="0" borderId="26" xfId="54" applyFont="1" applyBorder="1" applyAlignment="1">
      <alignment horizontal="left" vertical="center"/>
    </xf>
    <xf numFmtId="0" fontId="21" fillId="0" borderId="27" xfId="54" applyFont="1" applyBorder="1" applyAlignment="1">
      <alignment horizontal="left" vertical="center"/>
    </xf>
    <xf numFmtId="14" fontId="19" fillId="0" borderId="27" xfId="54" applyNumberFormat="1" applyFont="1" applyBorder="1" applyAlignment="1">
      <alignment horizontal="center" vertical="center"/>
    </xf>
    <xf numFmtId="14" fontId="19" fillId="0" borderId="40" xfId="54" applyNumberFormat="1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21" fillId="0" borderId="22" xfId="54" applyFont="1" applyBorder="1" applyAlignment="1">
      <alignment vertical="center"/>
    </xf>
    <xf numFmtId="0" fontId="16" fillId="0" borderId="23" xfId="54" applyFont="1" applyBorder="1" applyAlignment="1">
      <alignment horizontal="left" vertical="center"/>
    </xf>
    <xf numFmtId="0" fontId="19" fillId="0" borderId="23" xfId="54" applyFont="1" applyBorder="1" applyAlignment="1">
      <alignment horizontal="left" vertical="center"/>
    </xf>
    <xf numFmtId="0" fontId="16" fillId="0" borderId="23" xfId="54" applyFont="1" applyBorder="1" applyAlignment="1">
      <alignment vertical="center"/>
    </xf>
    <xf numFmtId="0" fontId="21" fillId="0" borderId="23" xfId="54" applyFont="1" applyBorder="1" applyAlignment="1">
      <alignment vertical="center"/>
    </xf>
    <xf numFmtId="0" fontId="16" fillId="0" borderId="25" xfId="54" applyFont="1" applyBorder="1" applyAlignment="1">
      <alignment horizontal="left" vertical="center"/>
    </xf>
    <xf numFmtId="0" fontId="21" fillId="0" borderId="0" xfId="54" applyFont="1" applyBorder="1" applyAlignment="1">
      <alignment horizontal="left" vertical="center"/>
    </xf>
    <xf numFmtId="0" fontId="20" fillId="0" borderId="22" xfId="54" applyFont="1" applyBorder="1" applyAlignment="1">
      <alignment horizontal="left" vertical="center"/>
    </xf>
    <xf numFmtId="0" fontId="20" fillId="0" borderId="23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20" fillId="0" borderId="31" xfId="54" applyFont="1" applyBorder="1" applyAlignment="1">
      <alignment horizontal="left" vertical="center"/>
    </xf>
    <xf numFmtId="0" fontId="20" fillId="0" borderId="37" xfId="54" applyFont="1" applyBorder="1" applyAlignment="1">
      <alignment horizontal="left" vertical="center"/>
    </xf>
    <xf numFmtId="0" fontId="20" fillId="0" borderId="30" xfId="54" applyFont="1" applyBorder="1" applyAlignment="1">
      <alignment horizontal="left" vertical="center"/>
    </xf>
    <xf numFmtId="0" fontId="19" fillId="0" borderId="26" xfId="54" applyFont="1" applyBorder="1" applyAlignment="1">
      <alignment horizontal="left" vertical="center"/>
    </xf>
    <xf numFmtId="0" fontId="19" fillId="0" borderId="27" xfId="5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4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21" fillId="0" borderId="26" xfId="54" applyFont="1" applyBorder="1" applyAlignment="1">
      <alignment horizontal="center" vertical="center"/>
    </xf>
    <xf numFmtId="0" fontId="21" fillId="0" borderId="27" xfId="54" applyFont="1" applyBorder="1" applyAlignment="1">
      <alignment horizontal="center" vertical="center"/>
    </xf>
    <xf numFmtId="0" fontId="21" fillId="0" borderId="25" xfId="54" applyFont="1" applyBorder="1" applyAlignment="1">
      <alignment horizontal="center" vertical="center"/>
    </xf>
    <xf numFmtId="0" fontId="18" fillId="0" borderId="25" xfId="54" applyFont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19" fillId="0" borderId="29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19" fillId="0" borderId="31" xfId="54" applyFont="1" applyFill="1" applyBorder="1" applyAlignment="1">
      <alignment horizontal="left" vertical="center"/>
    </xf>
    <xf numFmtId="0" fontId="21" fillId="0" borderId="32" xfId="54" applyFont="1" applyBorder="1" applyAlignment="1">
      <alignment horizontal="left" vertical="center"/>
    </xf>
    <xf numFmtId="0" fontId="21" fillId="0" borderId="31" xfId="54" applyFont="1" applyBorder="1" applyAlignment="1">
      <alignment horizontal="left" vertical="center"/>
    </xf>
    <xf numFmtId="0" fontId="22" fillId="0" borderId="46" xfId="54" applyFont="1" applyBorder="1" applyAlignment="1">
      <alignment vertical="center"/>
    </xf>
    <xf numFmtId="0" fontId="19" fillId="0" borderId="47" xfId="54" applyFont="1" applyBorder="1" applyAlignment="1">
      <alignment horizontal="center" vertical="center"/>
    </xf>
    <xf numFmtId="0" fontId="22" fillId="0" borderId="47" xfId="54" applyFont="1" applyBorder="1" applyAlignment="1">
      <alignment vertical="center"/>
    </xf>
    <xf numFmtId="0" fontId="19" fillId="0" borderId="47" xfId="54" applyFont="1" applyBorder="1" applyAlignment="1">
      <alignment vertical="center"/>
    </xf>
    <xf numFmtId="58" fontId="16" fillId="0" borderId="47" xfId="54" applyNumberFormat="1" applyFont="1" applyBorder="1" applyAlignment="1">
      <alignment vertical="center"/>
    </xf>
    <xf numFmtId="0" fontId="22" fillId="0" borderId="47" xfId="54" applyFont="1" applyBorder="1" applyAlignment="1">
      <alignment horizontal="center"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center" vertical="center"/>
    </xf>
    <xf numFmtId="0" fontId="22" fillId="0" borderId="50" xfId="54" applyFont="1" applyFill="1" applyBorder="1" applyAlignment="1">
      <alignment horizontal="center" vertical="center"/>
    </xf>
    <xf numFmtId="0" fontId="22" fillId="0" borderId="26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center" vertical="center"/>
    </xf>
    <xf numFmtId="0" fontId="16" fillId="0" borderId="51" xfId="54" applyFont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1" fillId="0" borderId="40" xfId="54" applyFont="1" applyBorder="1" applyAlignment="1">
      <alignment horizontal="left" vertical="center"/>
    </xf>
    <xf numFmtId="0" fontId="19" fillId="0" borderId="38" xfId="54" applyFont="1" applyBorder="1" applyAlignment="1">
      <alignment horizontal="left" vertical="center"/>
    </xf>
    <xf numFmtId="0" fontId="18" fillId="0" borderId="23" xfId="54" applyFont="1" applyBorder="1" applyAlignment="1">
      <alignment horizontal="left" vertical="center"/>
    </xf>
    <xf numFmtId="0" fontId="18" fillId="0" borderId="38" xfId="54" applyFont="1" applyBorder="1" applyAlignment="1">
      <alignment horizontal="left" vertical="center"/>
    </xf>
    <xf numFmtId="0" fontId="18" fillId="0" borderId="30" xfId="54" applyFont="1" applyBorder="1" applyAlignment="1">
      <alignment horizontal="left" vertical="center"/>
    </xf>
    <xf numFmtId="0" fontId="18" fillId="0" borderId="31" xfId="54" applyFont="1" applyBorder="1" applyAlignment="1">
      <alignment horizontal="left" vertical="center"/>
    </xf>
    <xf numFmtId="0" fontId="18" fillId="0" borderId="42" xfId="54" applyFont="1" applyBorder="1" applyAlignment="1">
      <alignment horizontal="left" vertical="center"/>
    </xf>
    <xf numFmtId="0" fontId="19" fillId="0" borderId="40" xfId="54" applyFont="1" applyBorder="1" applyAlignment="1">
      <alignment horizontal="left" vertical="center"/>
    </xf>
    <xf numFmtId="0" fontId="19" fillId="0" borderId="39" xfId="54" applyFont="1" applyFill="1" applyBorder="1" applyAlignment="1">
      <alignment horizontal="left" vertical="center"/>
    </xf>
    <xf numFmtId="0" fontId="21" fillId="0" borderId="40" xfId="54" applyFont="1" applyBorder="1" applyAlignment="1">
      <alignment horizontal="center" vertical="center"/>
    </xf>
    <xf numFmtId="0" fontId="18" fillId="0" borderId="39" xfId="54" applyFont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19" fillId="0" borderId="41" xfId="54" applyFont="1" applyFill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21" fillId="0" borderId="42" xfId="54" applyFont="1" applyBorder="1" applyAlignment="1">
      <alignment horizontal="left" vertical="center"/>
    </xf>
    <xf numFmtId="0" fontId="19" fillId="0" borderId="52" xfId="54" applyFont="1" applyBorder="1" applyAlignment="1">
      <alignment horizontal="center" vertical="center"/>
    </xf>
    <xf numFmtId="0" fontId="22" fillId="0" borderId="53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center" vertical="center"/>
    </xf>
    <xf numFmtId="0" fontId="22" fillId="0" borderId="40" xfId="54" applyFont="1" applyFill="1" applyBorder="1" applyAlignment="1">
      <alignment horizontal="center" vertical="center"/>
    </xf>
    <xf numFmtId="0" fontId="16" fillId="0" borderId="47" xfId="54" applyFont="1" applyBorder="1" applyAlignment="1">
      <alignment horizontal="center" vertical="center"/>
    </xf>
    <xf numFmtId="0" fontId="16" fillId="0" borderId="52" xfId="54" applyFont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/>
    </xf>
    <xf numFmtId="0" fontId="12" fillId="4" borderId="0" xfId="55" applyFont="1" applyFill="1"/>
    <xf numFmtId="0" fontId="0" fillId="4" borderId="0" xfId="56" applyFont="1" applyFill="1">
      <alignment vertical="center"/>
    </xf>
    <xf numFmtId="0" fontId="11" fillId="4" borderId="2" xfId="55" applyFont="1" applyFill="1" applyBorder="1" applyAlignment="1" applyProtection="1">
      <alignment horizontal="center" vertical="center"/>
    </xf>
    <xf numFmtId="0" fontId="11" fillId="4" borderId="10" xfId="55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49" fontId="12" fillId="4" borderId="2" xfId="56" applyNumberFormat="1" applyFont="1" applyFill="1" applyBorder="1" applyAlignment="1">
      <alignment horizontal="center" vertical="center"/>
    </xf>
    <xf numFmtId="49" fontId="12" fillId="4" borderId="55" xfId="56" applyNumberFormat="1" applyFont="1" applyFill="1" applyBorder="1" applyAlignment="1">
      <alignment horizontal="center" vertical="center"/>
    </xf>
    <xf numFmtId="49" fontId="11" fillId="4" borderId="2" xfId="56" applyNumberFormat="1" applyFont="1" applyFill="1" applyBorder="1" applyAlignment="1">
      <alignment horizontal="center" vertical="center"/>
    </xf>
    <xf numFmtId="49" fontId="11" fillId="4" borderId="56" xfId="56" applyNumberFormat="1" applyFont="1" applyFill="1" applyBorder="1" applyAlignment="1">
      <alignment horizontal="center" vertical="center"/>
    </xf>
    <xf numFmtId="49" fontId="12" fillId="4" borderId="57" xfId="56" applyNumberFormat="1" applyFont="1" applyFill="1" applyBorder="1" applyAlignment="1">
      <alignment horizontal="center" vertical="center"/>
    </xf>
    <xf numFmtId="49" fontId="11" fillId="4" borderId="57" xfId="56" applyNumberFormat="1" applyFont="1" applyFill="1" applyBorder="1" applyAlignment="1">
      <alignment horizontal="center" vertical="center"/>
    </xf>
    <xf numFmtId="14" fontId="12" fillId="4" borderId="0" xfId="55" applyNumberFormat="1" applyFont="1" applyFill="1"/>
    <xf numFmtId="0" fontId="16" fillId="0" borderId="0" xfId="54" applyFont="1" applyBorder="1" applyAlignment="1">
      <alignment horizontal="left" vertical="center"/>
    </xf>
    <xf numFmtId="0" fontId="27" fillId="0" borderId="21" xfId="54" applyFont="1" applyBorder="1" applyAlignment="1">
      <alignment horizontal="center" vertical="top"/>
    </xf>
    <xf numFmtId="0" fontId="21" fillId="0" borderId="58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48" xfId="54" applyFont="1" applyBorder="1" applyAlignment="1">
      <alignment horizontal="left" vertical="center"/>
    </xf>
    <xf numFmtId="0" fontId="22" fillId="0" borderId="47" xfId="54" applyFont="1" applyBorder="1" applyAlignment="1">
      <alignment horizontal="left" vertical="center"/>
    </xf>
    <xf numFmtId="0" fontId="21" fillId="0" borderId="49" xfId="54" applyFont="1" applyBorder="1" applyAlignment="1">
      <alignment vertical="center"/>
    </xf>
    <xf numFmtId="0" fontId="16" fillId="0" borderId="50" xfId="54" applyFont="1" applyBorder="1" applyAlignment="1">
      <alignment horizontal="left" vertical="center"/>
    </xf>
    <xf numFmtId="0" fontId="19" fillId="0" borderId="50" xfId="54" applyFont="1" applyBorder="1" applyAlignment="1">
      <alignment horizontal="left" vertical="center"/>
    </xf>
    <xf numFmtId="0" fontId="16" fillId="0" borderId="50" xfId="54" applyFont="1" applyBorder="1" applyAlignment="1">
      <alignment vertical="center"/>
    </xf>
    <xf numFmtId="0" fontId="21" fillId="0" borderId="50" xfId="54" applyFont="1" applyBorder="1" applyAlignment="1">
      <alignment vertical="center"/>
    </xf>
    <xf numFmtId="0" fontId="21" fillId="0" borderId="49" xfId="54" applyFont="1" applyBorder="1" applyAlignment="1">
      <alignment horizontal="center" vertical="center"/>
    </xf>
    <xf numFmtId="0" fontId="19" fillId="0" borderId="50" xfId="54" applyFont="1" applyBorder="1" applyAlignment="1">
      <alignment horizontal="center" vertical="center"/>
    </xf>
    <xf numFmtId="0" fontId="21" fillId="0" borderId="50" xfId="54" applyFont="1" applyBorder="1" applyAlignment="1">
      <alignment horizontal="center" vertical="center"/>
    </xf>
    <xf numFmtId="0" fontId="16" fillId="0" borderId="50" xfId="54" applyFont="1" applyBorder="1" applyAlignment="1">
      <alignment horizontal="center" vertical="center"/>
    </xf>
    <xf numFmtId="0" fontId="19" fillId="0" borderId="25" xfId="54" applyFont="1" applyBorder="1" applyAlignment="1">
      <alignment horizontal="center" vertical="center"/>
    </xf>
    <xf numFmtId="0" fontId="16" fillId="0" borderId="25" xfId="54" applyFont="1" applyBorder="1" applyAlignment="1">
      <alignment horizontal="center" vertical="center"/>
    </xf>
    <xf numFmtId="0" fontId="21" fillId="0" borderId="35" xfId="54" applyFont="1" applyBorder="1" applyAlignment="1">
      <alignment horizontal="left" vertical="center" wrapText="1"/>
    </xf>
    <xf numFmtId="0" fontId="21" fillId="0" borderId="36" xfId="54" applyFont="1" applyBorder="1" applyAlignment="1">
      <alignment horizontal="left" vertical="center" wrapText="1"/>
    </xf>
    <xf numFmtId="0" fontId="21" fillId="0" borderId="49" xfId="54" applyFont="1" applyBorder="1" applyAlignment="1">
      <alignment horizontal="left" vertical="center"/>
    </xf>
    <xf numFmtId="0" fontId="21" fillId="0" borderId="50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 wrapText="1"/>
    </xf>
    <xf numFmtId="9" fontId="19" fillId="0" borderId="25" xfId="54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9" fillId="0" borderId="34" xfId="54" applyNumberFormat="1" applyFont="1" applyBorder="1" applyAlignment="1">
      <alignment horizontal="left" vertical="center"/>
    </xf>
    <xf numFmtId="9" fontId="19" fillId="0" borderId="29" xfId="54" applyNumberFormat="1" applyFont="1" applyBorder="1" applyAlignment="1">
      <alignment horizontal="left" vertical="center"/>
    </xf>
    <xf numFmtId="9" fontId="19" fillId="0" borderId="35" xfId="54" applyNumberFormat="1" applyFont="1" applyBorder="1" applyAlignment="1">
      <alignment horizontal="left" vertical="center"/>
    </xf>
    <xf numFmtId="9" fontId="19" fillId="0" borderId="36" xfId="54" applyNumberFormat="1" applyFont="1" applyBorder="1" applyAlignment="1">
      <alignment horizontal="left" vertical="center"/>
    </xf>
    <xf numFmtId="0" fontId="18" fillId="0" borderId="49" xfId="54" applyFont="1" applyFill="1" applyBorder="1" applyAlignment="1">
      <alignment horizontal="left" vertical="center"/>
    </xf>
    <xf numFmtId="0" fontId="18" fillId="0" borderId="50" xfId="54" applyFont="1" applyFill="1" applyBorder="1" applyAlignment="1">
      <alignment horizontal="left" vertical="center"/>
    </xf>
    <xf numFmtId="0" fontId="18" fillId="0" borderId="60" xfId="54" applyFont="1" applyFill="1" applyBorder="1" applyAlignment="1">
      <alignment horizontal="left" vertical="center"/>
    </xf>
    <xf numFmtId="0" fontId="18" fillId="0" borderId="36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19" fillId="0" borderId="61" xfId="54" applyFont="1" applyFill="1" applyBorder="1" applyAlignment="1">
      <alignment horizontal="left" vertical="center"/>
    </xf>
    <xf numFmtId="0" fontId="19" fillId="0" borderId="62" xfId="54" applyFont="1" applyFill="1" applyBorder="1" applyAlignment="1">
      <alignment horizontal="left" vertical="center"/>
    </xf>
    <xf numFmtId="0" fontId="22" fillId="0" borderId="44" xfId="54" applyFont="1" applyBorder="1" applyAlignment="1">
      <alignment vertical="center"/>
    </xf>
    <xf numFmtId="0" fontId="26" fillId="0" borderId="47" xfId="54" applyFont="1" applyBorder="1" applyAlignment="1">
      <alignment horizontal="center" vertical="center"/>
    </xf>
    <xf numFmtId="0" fontId="22" fillId="0" borderId="45" xfId="54" applyFont="1" applyBorder="1" applyAlignment="1">
      <alignment vertical="center"/>
    </xf>
    <xf numFmtId="0" fontId="19" fillId="0" borderId="63" xfId="54" applyFont="1" applyBorder="1" applyAlignment="1">
      <alignment vertical="center"/>
    </xf>
    <xf numFmtId="0" fontId="22" fillId="0" borderId="63" xfId="54" applyFont="1" applyBorder="1" applyAlignment="1">
      <alignment vertical="center"/>
    </xf>
    <xf numFmtId="58" fontId="16" fillId="0" borderId="45" xfId="54" applyNumberFormat="1" applyFont="1" applyBorder="1" applyAlignment="1">
      <alignment vertical="center"/>
    </xf>
    <xf numFmtId="0" fontId="22" fillId="0" borderId="33" xfId="54" applyFont="1" applyBorder="1" applyAlignment="1">
      <alignment horizontal="center" vertical="center"/>
    </xf>
    <xf numFmtId="0" fontId="19" fillId="0" borderId="58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16" fillId="0" borderId="63" xfId="54" applyFont="1" applyBorder="1" applyAlignment="1">
      <alignment vertical="center"/>
    </xf>
    <xf numFmtId="0" fontId="21" fillId="0" borderId="64" xfId="54" applyFont="1" applyBorder="1" applyAlignment="1">
      <alignment horizontal="left" vertical="center"/>
    </xf>
    <xf numFmtId="0" fontId="22" fillId="0" borderId="53" xfId="54" applyFont="1" applyBorder="1" applyAlignment="1">
      <alignment horizontal="left" vertical="center"/>
    </xf>
    <xf numFmtId="0" fontId="19" fillId="0" borderId="54" xfId="54" applyFont="1" applyBorder="1" applyAlignment="1">
      <alignment horizontal="left" vertical="center"/>
    </xf>
    <xf numFmtId="0" fontId="21" fillId="0" borderId="0" xfId="54" applyFont="1" applyBorder="1" applyAlignment="1">
      <alignment vertical="center"/>
    </xf>
    <xf numFmtId="0" fontId="21" fillId="0" borderId="43" xfId="54" applyFont="1" applyBorder="1" applyAlignment="1">
      <alignment horizontal="left" vertical="center" wrapText="1"/>
    </xf>
    <xf numFmtId="0" fontId="21" fillId="0" borderId="54" xfId="54" applyFont="1" applyBorder="1" applyAlignment="1">
      <alignment horizontal="left" vertical="center"/>
    </xf>
    <xf numFmtId="0" fontId="29" fillId="0" borderId="39" xfId="54" applyFont="1" applyBorder="1" applyAlignment="1">
      <alignment horizontal="left" vertical="center" wrapText="1"/>
    </xf>
    <xf numFmtId="0" fontId="29" fillId="0" borderId="39" xfId="54" applyFont="1" applyBorder="1" applyAlignment="1">
      <alignment horizontal="left" vertical="center"/>
    </xf>
    <xf numFmtId="0" fontId="20" fillId="0" borderId="39" xfId="54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9" fillId="0" borderId="41" xfId="54" applyNumberFormat="1" applyFont="1" applyBorder="1" applyAlignment="1">
      <alignment horizontal="left" vertical="center"/>
    </xf>
    <xf numFmtId="9" fontId="19" fillId="0" borderId="43" xfId="54" applyNumberFormat="1" applyFont="1" applyBorder="1" applyAlignment="1">
      <alignment horizontal="left" vertical="center"/>
    </xf>
    <xf numFmtId="0" fontId="18" fillId="0" borderId="54" xfId="54" applyFont="1" applyFill="1" applyBorder="1" applyAlignment="1">
      <alignment horizontal="left" vertical="center"/>
    </xf>
    <xf numFmtId="0" fontId="18" fillId="0" borderId="43" xfId="54" applyFont="1" applyFill="1" applyBorder="1" applyAlignment="1">
      <alignment horizontal="left" vertical="center"/>
    </xf>
    <xf numFmtId="0" fontId="19" fillId="0" borderId="65" xfId="54" applyFont="1" applyFill="1" applyBorder="1" applyAlignment="1">
      <alignment horizontal="left" vertical="center"/>
    </xf>
    <xf numFmtId="0" fontId="22" fillId="0" borderId="66" xfId="54" applyFont="1" applyBorder="1" applyAlignment="1">
      <alignment horizontal="center" vertical="center"/>
    </xf>
    <xf numFmtId="0" fontId="19" fillId="0" borderId="63" xfId="54" applyFont="1" applyBorder="1" applyAlignment="1">
      <alignment horizontal="center" vertical="center"/>
    </xf>
    <xf numFmtId="0" fontId="19" fillId="0" borderId="64" xfId="54" applyFont="1" applyBorder="1" applyAlignment="1">
      <alignment horizontal="center" vertical="center"/>
    </xf>
    <xf numFmtId="0" fontId="19" fillId="0" borderId="64" xfId="54" applyFont="1" applyFill="1" applyBorder="1" applyAlignment="1">
      <alignment horizontal="left" vertical="center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2" xfId="0" applyFont="1" applyBorder="1"/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9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/>
    </xf>
    <xf numFmtId="0" fontId="31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6" fillId="0" borderId="13" xfId="5" applyFont="1" applyBorder="1" applyAlignment="1" quotePrefix="1">
      <alignment horizontal="center" vertical="center" wrapText="1"/>
    </xf>
    <xf numFmtId="0" fontId="5" fillId="0" borderId="0" xfId="59" applyFont="1" applyBorder="1" applyAlignment="1" quotePrefix="1">
      <alignment horizontal="center" vertical="center" wrapText="1"/>
    </xf>
    <xf numFmtId="0" fontId="6" fillId="0" borderId="14" xfId="5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5" fillId="3" borderId="5" xfId="59" applyFont="1" applyFill="1" applyBorder="1" applyAlignment="1" quotePrefix="1">
      <alignment horizontal="center" vertical="center" wrapText="1"/>
    </xf>
    <xf numFmtId="0" fontId="6" fillId="3" borderId="6" xfId="5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/>
    </xf>
    <xf numFmtId="0" fontId="6" fillId="3" borderId="7" xfId="5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40 5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10 10" xfId="57"/>
    <cellStyle name="S13" xfId="58"/>
    <cellStyle name="S10" xfId="59"/>
    <cellStyle name="常规 23" xfId="60"/>
    <cellStyle name="S15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9" customWidth="1"/>
    <col min="3" max="3" width="10.1666666666667" customWidth="1"/>
  </cols>
  <sheetData>
    <row r="1" ht="21" customHeight="1" spans="1:2">
      <c r="A1" s="370"/>
      <c r="B1" s="371" t="s">
        <v>0</v>
      </c>
    </row>
    <row r="2" spans="1:2">
      <c r="A2" s="9">
        <v>1</v>
      </c>
      <c r="B2" s="372" t="s">
        <v>1</v>
      </c>
    </row>
    <row r="3" spans="1:2">
      <c r="A3" s="9">
        <v>2</v>
      </c>
      <c r="B3" s="372" t="s">
        <v>2</v>
      </c>
    </row>
    <row r="4" spans="1:2">
      <c r="A4" s="9">
        <v>3</v>
      </c>
      <c r="B4" s="372" t="s">
        <v>3</v>
      </c>
    </row>
    <row r="5" spans="1:2">
      <c r="A5" s="9">
        <v>4</v>
      </c>
      <c r="B5" s="372" t="s">
        <v>4</v>
      </c>
    </row>
    <row r="6" spans="1:2">
      <c r="A6" s="9">
        <v>5</v>
      </c>
      <c r="B6" s="372" t="s">
        <v>5</v>
      </c>
    </row>
    <row r="7" spans="1:2">
      <c r="A7" s="9">
        <v>6</v>
      </c>
      <c r="B7" s="372" t="s">
        <v>6</v>
      </c>
    </row>
    <row r="8" s="368" customFormat="1" ht="15" customHeight="1" spans="1:2">
      <c r="A8" s="373">
        <v>7</v>
      </c>
      <c r="B8" s="374" t="s">
        <v>7</v>
      </c>
    </row>
    <row r="9" ht="19" customHeight="1" spans="1:2">
      <c r="A9" s="370"/>
      <c r="B9" s="375" t="s">
        <v>8</v>
      </c>
    </row>
    <row r="10" ht="16" customHeight="1" spans="1:2">
      <c r="A10" s="9">
        <v>1</v>
      </c>
      <c r="B10" s="376" t="s">
        <v>9</v>
      </c>
    </row>
    <row r="11" spans="1:2">
      <c r="A11" s="9">
        <v>2</v>
      </c>
      <c r="B11" s="372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8" t="s">
        <v>12</v>
      </c>
    </row>
    <row r="14" spans="1:2">
      <c r="A14" s="9">
        <v>5</v>
      </c>
      <c r="B14" s="378" t="s">
        <v>13</v>
      </c>
    </row>
    <row r="15" spans="1:2">
      <c r="A15" s="9">
        <v>6</v>
      </c>
      <c r="B15" s="378" t="s">
        <v>14</v>
      </c>
    </row>
    <row r="16" spans="1:2">
      <c r="A16" s="9">
        <v>7</v>
      </c>
      <c r="B16" s="378" t="s">
        <v>15</v>
      </c>
    </row>
    <row r="17" spans="1:2">
      <c r="A17" s="9">
        <v>8</v>
      </c>
      <c r="B17" s="378" t="s">
        <v>16</v>
      </c>
    </row>
    <row r="18" spans="1:2">
      <c r="A18" s="9">
        <v>9</v>
      </c>
      <c r="B18" s="372" t="s">
        <v>17</v>
      </c>
    </row>
    <row r="19" spans="1:2">
      <c r="A19" s="9"/>
      <c r="B19" s="372"/>
    </row>
    <row r="20" ht="20.25" spans="1:2">
      <c r="A20" s="370"/>
      <c r="B20" s="371" t="s">
        <v>18</v>
      </c>
    </row>
    <row r="21" spans="1:2">
      <c r="A21" s="9">
        <v>1</v>
      </c>
      <c r="B21" s="379" t="s">
        <v>19</v>
      </c>
    </row>
    <row r="22" spans="1:2">
      <c r="A22" s="9">
        <v>2</v>
      </c>
      <c r="B22" s="372" t="s">
        <v>20</v>
      </c>
    </row>
    <row r="23" spans="1:2">
      <c r="A23" s="9">
        <v>3</v>
      </c>
      <c r="B23" s="372" t="s">
        <v>21</v>
      </c>
    </row>
    <row r="24" spans="1:2">
      <c r="A24" s="9">
        <v>4</v>
      </c>
      <c r="B24" s="372" t="s">
        <v>22</v>
      </c>
    </row>
    <row r="25" spans="1:2">
      <c r="A25" s="9">
        <v>5</v>
      </c>
      <c r="B25" s="378" t="s">
        <v>23</v>
      </c>
    </row>
    <row r="26" spans="1:2">
      <c r="A26" s="9">
        <v>6</v>
      </c>
      <c r="B26" s="378" t="s">
        <v>24</v>
      </c>
    </row>
    <row r="27" customFormat="1" spans="1:2">
      <c r="A27" s="9">
        <v>7</v>
      </c>
      <c r="B27" s="372" t="s">
        <v>25</v>
      </c>
    </row>
    <row r="28" spans="1:2">
      <c r="A28" s="9"/>
      <c r="B28" s="372"/>
    </row>
    <row r="29" ht="20.25" spans="1:2">
      <c r="A29" s="370"/>
      <c r="B29" s="371" t="s">
        <v>26</v>
      </c>
    </row>
    <row r="30" spans="1:2">
      <c r="A30" s="9">
        <v>1</v>
      </c>
      <c r="B30" s="379" t="s">
        <v>27</v>
      </c>
    </row>
    <row r="31" spans="1:2">
      <c r="A31" s="9">
        <v>2</v>
      </c>
      <c r="B31" s="372" t="s">
        <v>28</v>
      </c>
    </row>
    <row r="32" spans="1:2">
      <c r="A32" s="9">
        <v>3</v>
      </c>
      <c r="B32" s="372" t="s">
        <v>29</v>
      </c>
    </row>
    <row r="33" ht="28.5" spans="1:2">
      <c r="A33" s="9">
        <v>4</v>
      </c>
      <c r="B33" s="372" t="s">
        <v>30</v>
      </c>
    </row>
    <row r="34" spans="1:2">
      <c r="A34" s="9">
        <v>5</v>
      </c>
      <c r="B34" s="372" t="s">
        <v>31</v>
      </c>
    </row>
    <row r="35" spans="1:2">
      <c r="A35" s="9">
        <v>6</v>
      </c>
      <c r="B35" s="372" t="s">
        <v>32</v>
      </c>
    </row>
    <row r="36" customFormat="1" spans="1:2">
      <c r="A36" s="9">
        <v>7</v>
      </c>
      <c r="B36" s="372" t="s">
        <v>33</v>
      </c>
    </row>
    <row r="37" spans="1:2">
      <c r="A37" s="9"/>
      <c r="B37" s="372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5" sqref="B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34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286</v>
      </c>
      <c r="B1" s="3"/>
      <c r="C1" s="3"/>
      <c r="D1" s="3"/>
      <c r="E1" s="35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36" t="s">
        <v>263</v>
      </c>
      <c r="F2" s="5" t="s">
        <v>264</v>
      </c>
      <c r="G2" s="4" t="s">
        <v>287</v>
      </c>
      <c r="H2" s="4"/>
      <c r="I2" s="4" t="s">
        <v>288</v>
      </c>
      <c r="J2" s="4"/>
      <c r="K2" s="6" t="s">
        <v>289</v>
      </c>
      <c r="L2" s="61" t="s">
        <v>290</v>
      </c>
      <c r="M2" s="23" t="s">
        <v>291</v>
      </c>
    </row>
    <row r="3" s="1" customFormat="1" ht="16.5" spans="1:13">
      <c r="A3" s="4"/>
      <c r="B3" s="7"/>
      <c r="C3" s="7"/>
      <c r="D3" s="7"/>
      <c r="E3" s="58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62"/>
      <c r="M3" s="24"/>
    </row>
    <row r="4" ht="21" spans="1:13">
      <c r="A4" s="9">
        <v>1</v>
      </c>
      <c r="B4" s="384" t="s">
        <v>278</v>
      </c>
      <c r="C4" s="43">
        <v>18</v>
      </c>
      <c r="D4" s="382" t="s">
        <v>276</v>
      </c>
      <c r="E4" s="383" t="s">
        <v>277</v>
      </c>
      <c r="F4" s="382" t="s">
        <v>63</v>
      </c>
      <c r="G4" s="13">
        <v>0.2</v>
      </c>
      <c r="H4" s="13">
        <v>0.2</v>
      </c>
      <c r="I4" s="13">
        <v>0.3</v>
      </c>
      <c r="J4" s="13">
        <v>0.5</v>
      </c>
      <c r="K4" s="13">
        <f t="shared" ref="K4:K9" si="0">SUM(G4:J4)</f>
        <v>1.2</v>
      </c>
      <c r="L4" s="13" t="s">
        <v>294</v>
      </c>
      <c r="M4" s="13" t="s">
        <v>279</v>
      </c>
    </row>
    <row r="5" spans="1:13">
      <c r="A5" s="9">
        <v>2</v>
      </c>
      <c r="B5" s="384" t="s">
        <v>278</v>
      </c>
      <c r="C5" s="13">
        <v>16</v>
      </c>
      <c r="D5" s="382" t="s">
        <v>276</v>
      </c>
      <c r="E5" s="385" t="s">
        <v>280</v>
      </c>
      <c r="F5" s="382" t="s">
        <v>63</v>
      </c>
      <c r="G5" s="13">
        <v>0.3</v>
      </c>
      <c r="H5" s="13">
        <v>0.2</v>
      </c>
      <c r="I5" s="13">
        <v>0.5</v>
      </c>
      <c r="J5" s="13">
        <v>0.5</v>
      </c>
      <c r="K5" s="13">
        <f t="shared" si="0"/>
        <v>1.5</v>
      </c>
      <c r="L5" s="13" t="s">
        <v>294</v>
      </c>
      <c r="M5" s="13" t="s">
        <v>279</v>
      </c>
    </row>
    <row r="6" ht="21" spans="1:13">
      <c r="A6" s="9">
        <v>3</v>
      </c>
      <c r="B6" s="384" t="s">
        <v>278</v>
      </c>
      <c r="C6" s="13">
        <v>33</v>
      </c>
      <c r="D6" s="382" t="s">
        <v>276</v>
      </c>
      <c r="E6" s="383" t="s">
        <v>281</v>
      </c>
      <c r="F6" s="382" t="s">
        <v>63</v>
      </c>
      <c r="G6" s="13">
        <v>0.2</v>
      </c>
      <c r="H6" s="13">
        <v>0.2</v>
      </c>
      <c r="I6" s="13">
        <v>0.2</v>
      </c>
      <c r="J6" s="13">
        <v>0.5</v>
      </c>
      <c r="K6" s="13">
        <f t="shared" si="0"/>
        <v>1.1</v>
      </c>
      <c r="L6" s="13" t="s">
        <v>294</v>
      </c>
      <c r="M6" s="13" t="s">
        <v>279</v>
      </c>
    </row>
    <row r="7" ht="21" spans="1:13">
      <c r="A7" s="9">
        <v>4</v>
      </c>
      <c r="B7" s="384" t="s">
        <v>278</v>
      </c>
      <c r="C7" s="13">
        <v>111</v>
      </c>
      <c r="D7" s="382" t="s">
        <v>276</v>
      </c>
      <c r="E7" s="383" t="s">
        <v>282</v>
      </c>
      <c r="F7" s="382" t="s">
        <v>63</v>
      </c>
      <c r="G7" s="13">
        <v>0.2</v>
      </c>
      <c r="H7" s="13">
        <v>0.2</v>
      </c>
      <c r="I7" s="13">
        <v>0.4</v>
      </c>
      <c r="J7" s="13">
        <v>0.5</v>
      </c>
      <c r="K7" s="13">
        <f t="shared" si="0"/>
        <v>1.3</v>
      </c>
      <c r="L7" s="13" t="s">
        <v>294</v>
      </c>
      <c r="M7" s="13" t="s">
        <v>279</v>
      </c>
    </row>
    <row r="8" spans="1:13">
      <c r="A8" s="9"/>
      <c r="B8" s="59"/>
      <c r="C8" s="13"/>
      <c r="D8" s="13"/>
      <c r="E8" s="50"/>
      <c r="F8" s="13"/>
      <c r="G8" s="13"/>
      <c r="H8" s="13"/>
      <c r="I8" s="13"/>
      <c r="J8" s="13"/>
      <c r="K8" s="9"/>
      <c r="L8" s="13"/>
      <c r="M8" s="9"/>
    </row>
    <row r="9" spans="1:13">
      <c r="A9" s="9"/>
      <c r="B9" s="59"/>
      <c r="C9" s="13"/>
      <c r="D9" s="13"/>
      <c r="E9" s="51"/>
      <c r="F9" s="13"/>
      <c r="G9" s="13"/>
      <c r="H9" s="13"/>
      <c r="I9" s="13"/>
      <c r="J9" s="13"/>
      <c r="K9" s="9"/>
      <c r="L9" s="13"/>
      <c r="M9" s="9"/>
    </row>
    <row r="10" spans="1:13">
      <c r="A10" s="9"/>
      <c r="B10" s="9"/>
      <c r="C10" s="9"/>
      <c r="D10" s="9"/>
      <c r="E10" s="54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54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5" t="s">
        <v>283</v>
      </c>
      <c r="B12" s="19"/>
      <c r="C12" s="19"/>
      <c r="D12" s="19"/>
      <c r="E12" s="17"/>
      <c r="F12" s="18"/>
      <c r="G12" s="28"/>
      <c r="H12" s="15" t="s">
        <v>295</v>
      </c>
      <c r="I12" s="19"/>
      <c r="J12" s="19"/>
      <c r="K12" s="20"/>
      <c r="L12" s="63"/>
      <c r="M12" s="25"/>
    </row>
    <row r="13" ht="16.5" spans="1:13">
      <c r="A13" s="60" t="s">
        <v>296</v>
      </c>
      <c r="B13" s="60"/>
      <c r="C13" s="22"/>
      <c r="D13" s="22"/>
      <c r="E13" s="55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2" sqref="D12:D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34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36" t="s">
        <v>263</v>
      </c>
      <c r="F2" s="5" t="s">
        <v>264</v>
      </c>
      <c r="G2" s="37" t="s">
        <v>299</v>
      </c>
      <c r="H2" s="38"/>
      <c r="I2" s="56"/>
      <c r="J2" s="37" t="s">
        <v>300</v>
      </c>
      <c r="K2" s="38"/>
      <c r="L2" s="56"/>
      <c r="M2" s="37" t="s">
        <v>301</v>
      </c>
      <c r="N2" s="38"/>
      <c r="O2" s="56"/>
      <c r="P2" s="37" t="s">
        <v>302</v>
      </c>
      <c r="Q2" s="38"/>
      <c r="R2" s="56"/>
      <c r="S2" s="38" t="s">
        <v>303</v>
      </c>
      <c r="T2" s="38"/>
      <c r="U2" s="56"/>
      <c r="V2" s="30" t="s">
        <v>304</v>
      </c>
      <c r="W2" s="30" t="s">
        <v>274</v>
      </c>
    </row>
    <row r="3" s="1" customFormat="1" ht="16.5" spans="1:23">
      <c r="A3" s="7"/>
      <c r="B3" s="39"/>
      <c r="C3" s="39"/>
      <c r="D3" s="39"/>
      <c r="E3" s="40"/>
      <c r="F3" s="39"/>
      <c r="G3" s="4" t="s">
        <v>305</v>
      </c>
      <c r="H3" s="4" t="s">
        <v>69</v>
      </c>
      <c r="I3" s="4" t="s">
        <v>265</v>
      </c>
      <c r="J3" s="4" t="s">
        <v>305</v>
      </c>
      <c r="K3" s="4" t="s">
        <v>69</v>
      </c>
      <c r="L3" s="4" t="s">
        <v>265</v>
      </c>
      <c r="M3" s="4" t="s">
        <v>305</v>
      </c>
      <c r="N3" s="4" t="s">
        <v>69</v>
      </c>
      <c r="O3" s="4" t="s">
        <v>265</v>
      </c>
      <c r="P3" s="4" t="s">
        <v>305</v>
      </c>
      <c r="Q3" s="4" t="s">
        <v>69</v>
      </c>
      <c r="R3" s="4" t="s">
        <v>265</v>
      </c>
      <c r="S3" s="4" t="s">
        <v>305</v>
      </c>
      <c r="T3" s="4" t="s">
        <v>69</v>
      </c>
      <c r="U3" s="4" t="s">
        <v>265</v>
      </c>
      <c r="V3" s="57"/>
      <c r="W3" s="57"/>
    </row>
    <row r="4" ht="21" spans="1:23">
      <c r="A4" s="41" t="s">
        <v>306</v>
      </c>
      <c r="B4" s="386" t="s">
        <v>278</v>
      </c>
      <c r="C4" s="43">
        <v>18</v>
      </c>
      <c r="D4" s="382" t="s">
        <v>276</v>
      </c>
      <c r="E4" s="383" t="s">
        <v>277</v>
      </c>
      <c r="F4" s="382" t="s">
        <v>63</v>
      </c>
      <c r="G4" s="382" t="s">
        <v>307</v>
      </c>
      <c r="H4" s="382" t="s">
        <v>308</v>
      </c>
      <c r="I4" s="13" t="s">
        <v>309</v>
      </c>
      <c r="J4" s="382" t="s">
        <v>310</v>
      </c>
      <c r="K4" s="13" t="s">
        <v>311</v>
      </c>
      <c r="L4" s="13" t="s">
        <v>309</v>
      </c>
      <c r="M4" s="382" t="s">
        <v>312</v>
      </c>
      <c r="N4" s="382" t="s">
        <v>313</v>
      </c>
      <c r="O4" s="382" t="s">
        <v>314</v>
      </c>
      <c r="P4" s="13"/>
      <c r="Q4" s="13"/>
      <c r="R4" s="13"/>
      <c r="S4" s="13"/>
      <c r="T4" s="13"/>
      <c r="U4" s="13"/>
      <c r="V4" s="13"/>
      <c r="W4" s="13"/>
    </row>
    <row r="5" ht="16.5" spans="1:23">
      <c r="A5" s="45"/>
      <c r="B5" s="46"/>
      <c r="C5" s="13">
        <v>16</v>
      </c>
      <c r="D5" s="382" t="s">
        <v>276</v>
      </c>
      <c r="E5" s="385" t="s">
        <v>280</v>
      </c>
      <c r="F5" s="382" t="s">
        <v>63</v>
      </c>
      <c r="G5" s="37" t="s">
        <v>315</v>
      </c>
      <c r="H5" s="38"/>
      <c r="I5" s="56"/>
      <c r="J5" s="37" t="s">
        <v>316</v>
      </c>
      <c r="K5" s="38"/>
      <c r="L5" s="56"/>
      <c r="M5" s="37" t="s">
        <v>317</v>
      </c>
      <c r="N5" s="38"/>
      <c r="O5" s="56"/>
      <c r="P5" s="37" t="s">
        <v>318</v>
      </c>
      <c r="Q5" s="38"/>
      <c r="R5" s="56"/>
      <c r="S5" s="38" t="s">
        <v>319</v>
      </c>
      <c r="T5" s="38"/>
      <c r="U5" s="56"/>
      <c r="V5" s="13"/>
      <c r="W5" s="13"/>
    </row>
    <row r="6" ht="21" spans="1:23">
      <c r="A6" s="45"/>
      <c r="B6" s="46"/>
      <c r="C6" s="13">
        <v>33</v>
      </c>
      <c r="D6" s="382" t="s">
        <v>276</v>
      </c>
      <c r="E6" s="383" t="s">
        <v>281</v>
      </c>
      <c r="F6" s="382" t="s">
        <v>63</v>
      </c>
      <c r="G6" s="4" t="s">
        <v>305</v>
      </c>
      <c r="H6" s="4" t="s">
        <v>69</v>
      </c>
      <c r="I6" s="4" t="s">
        <v>265</v>
      </c>
      <c r="J6" s="4" t="s">
        <v>305</v>
      </c>
      <c r="K6" s="4" t="s">
        <v>69</v>
      </c>
      <c r="L6" s="4" t="s">
        <v>265</v>
      </c>
      <c r="M6" s="4" t="s">
        <v>305</v>
      </c>
      <c r="N6" s="4" t="s">
        <v>69</v>
      </c>
      <c r="O6" s="4" t="s">
        <v>265</v>
      </c>
      <c r="P6" s="4" t="s">
        <v>305</v>
      </c>
      <c r="Q6" s="4" t="s">
        <v>69</v>
      </c>
      <c r="R6" s="4" t="s">
        <v>265</v>
      </c>
      <c r="S6" s="4" t="s">
        <v>305</v>
      </c>
      <c r="T6" s="4" t="s">
        <v>69</v>
      </c>
      <c r="U6" s="4" t="s">
        <v>265</v>
      </c>
      <c r="V6" s="13"/>
      <c r="W6" s="13"/>
    </row>
    <row r="7" ht="21" spans="1:23">
      <c r="A7" s="48"/>
      <c r="B7" s="49"/>
      <c r="C7" s="13">
        <v>111</v>
      </c>
      <c r="D7" s="382" t="s">
        <v>276</v>
      </c>
      <c r="E7" s="383" t="s">
        <v>282</v>
      </c>
      <c r="F7" s="382" t="s">
        <v>63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2" t="s">
        <v>320</v>
      </c>
      <c r="B8" s="42"/>
      <c r="C8" s="13"/>
      <c r="D8" s="13"/>
      <c r="E8" s="5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9"/>
      <c r="B9" s="49"/>
      <c r="C9" s="13"/>
      <c r="D9" s="13"/>
      <c r="E9" s="51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2" t="s">
        <v>321</v>
      </c>
      <c r="B10" s="42"/>
      <c r="C10" s="42"/>
      <c r="D10" s="42"/>
      <c r="E10" s="52"/>
      <c r="F10" s="4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9"/>
      <c r="B11" s="49"/>
      <c r="C11" s="49"/>
      <c r="D11" s="49"/>
      <c r="E11" s="53"/>
      <c r="F11" s="4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2" t="s">
        <v>322</v>
      </c>
      <c r="B12" s="42"/>
      <c r="C12" s="42"/>
      <c r="D12" s="42"/>
      <c r="E12" s="52"/>
      <c r="F12" s="4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9"/>
      <c r="B13" s="49"/>
      <c r="C13" s="49"/>
      <c r="D13" s="49"/>
      <c r="E13" s="53"/>
      <c r="F13" s="4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2" t="s">
        <v>323</v>
      </c>
      <c r="B14" s="42"/>
      <c r="C14" s="42"/>
      <c r="D14" s="42"/>
      <c r="E14" s="5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9"/>
      <c r="B15" s="49"/>
      <c r="C15" s="49"/>
      <c r="D15" s="49"/>
      <c r="E15" s="53"/>
      <c r="F15" s="4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5" t="s">
        <v>283</v>
      </c>
      <c r="B17" s="19"/>
      <c r="C17" s="19"/>
      <c r="D17" s="19"/>
      <c r="E17" s="17"/>
      <c r="F17" s="18"/>
      <c r="G17" s="28"/>
      <c r="H17" s="33"/>
      <c r="I17" s="33"/>
      <c r="J17" s="15" t="s">
        <v>295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324</v>
      </c>
      <c r="B18" s="21"/>
      <c r="C18" s="22"/>
      <c r="D18" s="22"/>
      <c r="E18" s="5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326</v>
      </c>
      <c r="B2" s="30" t="s">
        <v>261</v>
      </c>
      <c r="C2" s="30" t="s">
        <v>262</v>
      </c>
      <c r="D2" s="30" t="s">
        <v>263</v>
      </c>
      <c r="E2" s="30" t="s">
        <v>264</v>
      </c>
      <c r="F2" s="30" t="s">
        <v>265</v>
      </c>
      <c r="G2" s="29" t="s">
        <v>327</v>
      </c>
      <c r="H2" s="29" t="s">
        <v>328</v>
      </c>
      <c r="I2" s="29" t="s">
        <v>329</v>
      </c>
      <c r="J2" s="29" t="s">
        <v>328</v>
      </c>
      <c r="K2" s="29" t="s">
        <v>330</v>
      </c>
      <c r="L2" s="29" t="s">
        <v>328</v>
      </c>
      <c r="M2" s="30" t="s">
        <v>304</v>
      </c>
      <c r="N2" s="30" t="s">
        <v>274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326</v>
      </c>
      <c r="B4" s="32" t="s">
        <v>331</v>
      </c>
      <c r="C4" s="32" t="s">
        <v>305</v>
      </c>
      <c r="D4" s="32" t="s">
        <v>263</v>
      </c>
      <c r="E4" s="30" t="s">
        <v>264</v>
      </c>
      <c r="F4" s="30" t="s">
        <v>265</v>
      </c>
      <c r="G4" s="29" t="s">
        <v>327</v>
      </c>
      <c r="H4" s="29" t="s">
        <v>328</v>
      </c>
      <c r="I4" s="29" t="s">
        <v>329</v>
      </c>
      <c r="J4" s="29" t="s">
        <v>328</v>
      </c>
      <c r="K4" s="29" t="s">
        <v>330</v>
      </c>
      <c r="L4" s="29" t="s">
        <v>328</v>
      </c>
      <c r="M4" s="30" t="s">
        <v>304</v>
      </c>
      <c r="N4" s="30" t="s">
        <v>274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332</v>
      </c>
      <c r="B11" s="19"/>
      <c r="C11" s="19"/>
      <c r="D11" s="20"/>
      <c r="E11" s="18"/>
      <c r="F11" s="33"/>
      <c r="G11" s="28"/>
      <c r="H11" s="33"/>
      <c r="I11" s="15" t="s">
        <v>333</v>
      </c>
      <c r="J11" s="19"/>
      <c r="K11" s="19"/>
      <c r="L11" s="19"/>
      <c r="M11" s="19"/>
      <c r="N11" s="25"/>
    </row>
    <row r="12" ht="16.5" spans="1:14">
      <c r="A12" s="21" t="s">
        <v>334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F3" sqref="F3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304</v>
      </c>
      <c r="L2" s="5" t="s">
        <v>274</v>
      </c>
    </row>
    <row r="3" spans="1:12">
      <c r="A3" s="9"/>
      <c r="B3" s="9"/>
      <c r="C3" s="13"/>
      <c r="D3" s="13"/>
      <c r="E3" s="26"/>
      <c r="G3" s="13"/>
      <c r="H3" s="13"/>
      <c r="I3" s="13"/>
      <c r="J3" s="13"/>
      <c r="K3" s="13"/>
      <c r="L3" s="13"/>
    </row>
    <row r="4" spans="1:12">
      <c r="A4" s="9"/>
      <c r="B4" s="9"/>
      <c r="C4" s="13"/>
      <c r="D4" s="13"/>
      <c r="E4" s="26"/>
      <c r="F4" s="13"/>
      <c r="G4" s="13"/>
      <c r="H4" s="13"/>
      <c r="I4" s="13"/>
      <c r="J4" s="13"/>
      <c r="K4" s="13"/>
      <c r="L4" s="13"/>
    </row>
    <row r="5" spans="1:12">
      <c r="A5" s="9"/>
      <c r="B5" s="9"/>
      <c r="C5" s="13"/>
      <c r="D5" s="13"/>
      <c r="E5" s="26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26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27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340</v>
      </c>
      <c r="B11" s="19"/>
      <c r="C11" s="19"/>
      <c r="D11" s="19"/>
      <c r="E11" s="20"/>
      <c r="F11" s="18"/>
      <c r="G11" s="28"/>
      <c r="H11" s="15" t="s">
        <v>295</v>
      </c>
      <c r="I11" s="19"/>
      <c r="J11" s="19"/>
      <c r="K11" s="19"/>
      <c r="L11" s="25"/>
    </row>
    <row r="12" ht="16.5" spans="1:12">
      <c r="A12" s="21" t="s">
        <v>341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343</v>
      </c>
      <c r="G2" s="4" t="s">
        <v>288</v>
      </c>
      <c r="H2" s="6" t="s">
        <v>289</v>
      </c>
      <c r="I2" s="23" t="s">
        <v>291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292</v>
      </c>
      <c r="H3" s="8"/>
      <c r="I3" s="24"/>
    </row>
    <row r="4" spans="1:9">
      <c r="A4" s="9"/>
      <c r="B4" s="387" t="s">
        <v>345</v>
      </c>
      <c r="C4" s="387" t="s">
        <v>346</v>
      </c>
      <c r="D4" s="388" t="s">
        <v>347</v>
      </c>
      <c r="E4" s="389" t="s">
        <v>63</v>
      </c>
      <c r="F4" s="13">
        <v>0.3</v>
      </c>
      <c r="G4" s="13">
        <v>0.5</v>
      </c>
      <c r="H4" s="13">
        <f>SUM(F4:G4)</f>
        <v>0.8</v>
      </c>
      <c r="I4" s="13" t="s">
        <v>279</v>
      </c>
    </row>
    <row r="5" spans="1:9">
      <c r="A5" s="9"/>
      <c r="B5" s="387" t="s">
        <v>345</v>
      </c>
      <c r="C5" s="387" t="s">
        <v>348</v>
      </c>
      <c r="D5" s="390" t="s">
        <v>349</v>
      </c>
      <c r="E5" s="389" t="s">
        <v>63</v>
      </c>
      <c r="F5" s="13">
        <v>0.4</v>
      </c>
      <c r="G5" s="13">
        <v>0.6</v>
      </c>
      <c r="H5" s="13">
        <f>SUM(F5:G5)</f>
        <v>1</v>
      </c>
      <c r="I5" s="13" t="s">
        <v>279</v>
      </c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283</v>
      </c>
      <c r="B12" s="16"/>
      <c r="C12" s="16"/>
      <c r="D12" s="17"/>
      <c r="E12" s="18"/>
      <c r="F12" s="15" t="s">
        <v>295</v>
      </c>
      <c r="G12" s="19"/>
      <c r="H12" s="20"/>
      <c r="I12" s="25"/>
    </row>
    <row r="13" ht="16.5" spans="1:9">
      <c r="A13" s="21" t="s">
        <v>350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8" t="s">
        <v>35</v>
      </c>
      <c r="C2" s="349"/>
      <c r="D2" s="349"/>
      <c r="E2" s="349"/>
      <c r="F2" s="349"/>
      <c r="G2" s="349"/>
      <c r="H2" s="349"/>
      <c r="I2" s="363"/>
    </row>
    <row r="3" ht="28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64"/>
    </row>
    <row r="4" ht="28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6" t="s">
        <v>41</v>
      </c>
      <c r="G4" s="356" t="s">
        <v>42</v>
      </c>
      <c r="H4" s="351" t="s">
        <v>41</v>
      </c>
      <c r="I4" s="365" t="s">
        <v>42</v>
      </c>
    </row>
    <row r="5" ht="28" customHeight="1" spans="2:9">
      <c r="B5" s="357" t="s">
        <v>43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8" customHeight="1" spans="2:9">
      <c r="B6" s="357" t="s">
        <v>44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8" customHeight="1" spans="2:9">
      <c r="B7" s="357" t="s">
        <v>45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8" customHeight="1" spans="2:9">
      <c r="B8" s="357" t="s">
        <v>46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8" customHeight="1" spans="2:9">
      <c r="B9" s="357" t="s">
        <v>47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8" customHeight="1" spans="2:9">
      <c r="B10" s="357" t="s">
        <v>48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8" customHeight="1" spans="2:9">
      <c r="B11" s="357" t="s">
        <v>49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1" workbookViewId="0">
      <selection activeCell="A41" sqref="A41:K41"/>
    </sheetView>
  </sheetViews>
  <sheetFormatPr defaultColWidth="10.3333333333333" defaultRowHeight="16.5" customHeight="1"/>
  <cols>
    <col min="1" max="1" width="11.1166666666667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245" t="s">
        <v>58</v>
      </c>
      <c r="J2" s="245"/>
      <c r="K2" s="246"/>
    </row>
    <row r="3" ht="14.25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ht="14.25" spans="1:11">
      <c r="A4" s="179" t="s">
        <v>62</v>
      </c>
      <c r="B4" s="180" t="s">
        <v>63</v>
      </c>
      <c r="C4" s="181"/>
      <c r="D4" s="179" t="s">
        <v>64</v>
      </c>
      <c r="E4" s="182"/>
      <c r="F4" s="183" t="s">
        <v>65</v>
      </c>
      <c r="G4" s="184"/>
      <c r="H4" s="179" t="s">
        <v>66</v>
      </c>
      <c r="I4" s="182"/>
      <c r="J4" s="180" t="s">
        <v>67</v>
      </c>
      <c r="K4" s="181" t="s">
        <v>68</v>
      </c>
    </row>
    <row r="5" ht="14.25" spans="1:11">
      <c r="A5" s="185" t="s">
        <v>69</v>
      </c>
      <c r="B5" s="180" t="s">
        <v>70</v>
      </c>
      <c r="C5" s="181"/>
      <c r="D5" s="179" t="s">
        <v>71</v>
      </c>
      <c r="E5" s="182"/>
      <c r="F5" s="183">
        <v>44778</v>
      </c>
      <c r="G5" s="184"/>
      <c r="H5" s="179" t="s">
        <v>72</v>
      </c>
      <c r="I5" s="182"/>
      <c r="J5" s="180" t="s">
        <v>67</v>
      </c>
      <c r="K5" s="181" t="s">
        <v>68</v>
      </c>
    </row>
    <row r="6" ht="14.25" spans="1:11">
      <c r="A6" s="179" t="s">
        <v>73</v>
      </c>
      <c r="B6" s="186">
        <v>4</v>
      </c>
      <c r="C6" s="187">
        <v>6</v>
      </c>
      <c r="D6" s="185" t="s">
        <v>74</v>
      </c>
      <c r="E6" s="188"/>
      <c r="F6" s="183">
        <v>44834</v>
      </c>
      <c r="G6" s="184"/>
      <c r="H6" s="179" t="s">
        <v>75</v>
      </c>
      <c r="I6" s="182"/>
      <c r="J6" s="180" t="s">
        <v>67</v>
      </c>
      <c r="K6" s="181" t="s">
        <v>68</v>
      </c>
    </row>
    <row r="7" ht="14.25" spans="1:11">
      <c r="A7" s="179" t="s">
        <v>76</v>
      </c>
      <c r="B7" s="190">
        <v>9700</v>
      </c>
      <c r="C7" s="191"/>
      <c r="D7" s="185" t="s">
        <v>77</v>
      </c>
      <c r="E7" s="192"/>
      <c r="F7" s="183">
        <v>44834</v>
      </c>
      <c r="G7" s="184"/>
      <c r="H7" s="179" t="s">
        <v>78</v>
      </c>
      <c r="I7" s="182"/>
      <c r="J7" s="180" t="s">
        <v>67</v>
      </c>
      <c r="K7" s="181" t="s">
        <v>68</v>
      </c>
    </row>
    <row r="8" ht="15" spans="1:11">
      <c r="A8" s="194" t="s">
        <v>79</v>
      </c>
      <c r="B8" s="195"/>
      <c r="C8" s="196"/>
      <c r="D8" s="197" t="s">
        <v>80</v>
      </c>
      <c r="E8" s="198"/>
      <c r="F8" s="199">
        <v>44834</v>
      </c>
      <c r="G8" s="200"/>
      <c r="H8" s="197" t="s">
        <v>81</v>
      </c>
      <c r="I8" s="198"/>
      <c r="J8" s="216" t="s">
        <v>67</v>
      </c>
      <c r="K8" s="255" t="s">
        <v>68</v>
      </c>
    </row>
    <row r="9" ht="15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329"/>
    </row>
    <row r="10" ht="15" spans="1:11">
      <c r="A10" s="287" t="s">
        <v>83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30"/>
    </row>
    <row r="11" ht="14.25" spans="1:11">
      <c r="A11" s="289" t="s">
        <v>84</v>
      </c>
      <c r="B11" s="290" t="s">
        <v>85</v>
      </c>
      <c r="C11" s="291" t="s">
        <v>86</v>
      </c>
      <c r="D11" s="292"/>
      <c r="E11" s="293" t="s">
        <v>87</v>
      </c>
      <c r="F11" s="290" t="s">
        <v>85</v>
      </c>
      <c r="G11" s="291" t="s">
        <v>86</v>
      </c>
      <c r="H11" s="291" t="s">
        <v>88</v>
      </c>
      <c r="I11" s="293" t="s">
        <v>89</v>
      </c>
      <c r="J11" s="290" t="s">
        <v>85</v>
      </c>
      <c r="K11" s="331" t="s">
        <v>86</v>
      </c>
    </row>
    <row r="12" ht="14.25" spans="1:11">
      <c r="A12" s="185" t="s">
        <v>90</v>
      </c>
      <c r="B12" s="207" t="s">
        <v>85</v>
      </c>
      <c r="C12" s="180" t="s">
        <v>86</v>
      </c>
      <c r="D12" s="192"/>
      <c r="E12" s="188" t="s">
        <v>91</v>
      </c>
      <c r="F12" s="207" t="s">
        <v>85</v>
      </c>
      <c r="G12" s="180" t="s">
        <v>86</v>
      </c>
      <c r="H12" s="180" t="s">
        <v>88</v>
      </c>
      <c r="I12" s="188" t="s">
        <v>92</v>
      </c>
      <c r="J12" s="207" t="s">
        <v>85</v>
      </c>
      <c r="K12" s="181" t="s">
        <v>86</v>
      </c>
    </row>
    <row r="13" ht="14.25" spans="1:11">
      <c r="A13" s="185" t="s">
        <v>93</v>
      </c>
      <c r="B13" s="207" t="s">
        <v>85</v>
      </c>
      <c r="C13" s="180" t="s">
        <v>86</v>
      </c>
      <c r="D13" s="192"/>
      <c r="E13" s="188" t="s">
        <v>94</v>
      </c>
      <c r="F13" s="180" t="s">
        <v>95</v>
      </c>
      <c r="G13" s="180" t="s">
        <v>96</v>
      </c>
      <c r="H13" s="180" t="s">
        <v>88</v>
      </c>
      <c r="I13" s="188" t="s">
        <v>97</v>
      </c>
      <c r="J13" s="207" t="s">
        <v>85</v>
      </c>
      <c r="K13" s="181" t="s">
        <v>86</v>
      </c>
    </row>
    <row r="14" ht="1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8"/>
    </row>
    <row r="15" ht="15" spans="1:11">
      <c r="A15" s="287" t="s">
        <v>99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30"/>
    </row>
    <row r="16" ht="14.25" spans="1:11">
      <c r="A16" s="294" t="s">
        <v>100</v>
      </c>
      <c r="B16" s="291" t="s">
        <v>95</v>
      </c>
      <c r="C16" s="291" t="s">
        <v>96</v>
      </c>
      <c r="D16" s="295"/>
      <c r="E16" s="296" t="s">
        <v>101</v>
      </c>
      <c r="F16" s="291" t="s">
        <v>95</v>
      </c>
      <c r="G16" s="291" t="s">
        <v>96</v>
      </c>
      <c r="H16" s="297"/>
      <c r="I16" s="296" t="s">
        <v>102</v>
      </c>
      <c r="J16" s="291" t="s">
        <v>95</v>
      </c>
      <c r="K16" s="331" t="s">
        <v>96</v>
      </c>
    </row>
    <row r="17" customHeight="1" spans="1:22">
      <c r="A17" s="189" t="s">
        <v>103</v>
      </c>
      <c r="B17" s="180" t="s">
        <v>95</v>
      </c>
      <c r="C17" s="180" t="s">
        <v>96</v>
      </c>
      <c r="D17" s="298"/>
      <c r="E17" s="222" t="s">
        <v>104</v>
      </c>
      <c r="F17" s="180" t="s">
        <v>95</v>
      </c>
      <c r="G17" s="180" t="s">
        <v>96</v>
      </c>
      <c r="H17" s="299"/>
      <c r="I17" s="222" t="s">
        <v>105</v>
      </c>
      <c r="J17" s="180" t="s">
        <v>95</v>
      </c>
      <c r="K17" s="181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3"/>
    </row>
    <row r="19" s="283" customFormat="1" ht="18" customHeight="1" spans="1:11">
      <c r="A19" s="287" t="s">
        <v>107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0"/>
    </row>
    <row r="20" customHeight="1" spans="1:11">
      <c r="A20" s="302" t="s">
        <v>108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4"/>
    </row>
    <row r="21" ht="21.75" customHeight="1" spans="1:11">
      <c r="A21" s="304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58" t="s">
        <v>119</v>
      </c>
    </row>
    <row r="22" customHeight="1" spans="1:11">
      <c r="A22" s="193" t="s">
        <v>120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5"/>
    </row>
    <row r="23" customHeight="1" spans="2:11">
      <c r="B23" s="305"/>
      <c r="C23" s="305"/>
      <c r="D23" s="305"/>
      <c r="E23" s="305"/>
      <c r="F23" s="305"/>
      <c r="G23" s="305"/>
      <c r="H23" s="305"/>
      <c r="I23" s="305"/>
      <c r="J23" s="305"/>
      <c r="K23" s="336"/>
    </row>
    <row r="24" customHeight="1" spans="1:11">
      <c r="A24" s="193"/>
      <c r="B24" s="305"/>
      <c r="C24" s="305"/>
      <c r="D24" s="305"/>
      <c r="E24" s="305"/>
      <c r="F24" s="305"/>
      <c r="G24" s="305"/>
      <c r="H24" s="305"/>
      <c r="I24" s="305"/>
      <c r="J24" s="305"/>
      <c r="K24" s="336"/>
    </row>
    <row r="25" customHeight="1" spans="1:11">
      <c r="A25" s="193"/>
      <c r="B25" s="305"/>
      <c r="C25" s="305"/>
      <c r="D25" s="305"/>
      <c r="E25" s="305"/>
      <c r="F25" s="305"/>
      <c r="G25" s="305"/>
      <c r="H25" s="305"/>
      <c r="I25" s="305"/>
      <c r="J25" s="305"/>
      <c r="K25" s="337"/>
    </row>
    <row r="26" customHeight="1" spans="1:11">
      <c r="A26" s="193"/>
      <c r="B26" s="305"/>
      <c r="C26" s="305"/>
      <c r="D26" s="305"/>
      <c r="E26" s="305"/>
      <c r="F26" s="305"/>
      <c r="G26" s="305"/>
      <c r="H26" s="305"/>
      <c r="I26" s="305"/>
      <c r="J26" s="305"/>
      <c r="K26" s="337"/>
    </row>
    <row r="27" customHeight="1" spans="1:11">
      <c r="A27" s="193"/>
      <c r="B27" s="305"/>
      <c r="C27" s="305"/>
      <c r="D27" s="305"/>
      <c r="E27" s="305"/>
      <c r="F27" s="305"/>
      <c r="G27" s="305"/>
      <c r="H27" s="305"/>
      <c r="I27" s="305"/>
      <c r="J27" s="305"/>
      <c r="K27" s="337"/>
    </row>
    <row r="28" customHeight="1" spans="1:11">
      <c r="A28" s="193"/>
      <c r="B28" s="305"/>
      <c r="C28" s="305"/>
      <c r="D28" s="305"/>
      <c r="E28" s="305"/>
      <c r="F28" s="305"/>
      <c r="G28" s="305"/>
      <c r="H28" s="305"/>
      <c r="I28" s="305"/>
      <c r="J28" s="305"/>
      <c r="K28" s="337"/>
    </row>
    <row r="29" ht="18" customHeight="1" spans="1:11">
      <c r="A29" s="306" t="s">
        <v>121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8"/>
    </row>
    <row r="30" ht="18.75" customHeight="1" spans="1:11">
      <c r="A30" s="308" t="s">
        <v>122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9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6" t="s">
        <v>123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8"/>
    </row>
    <row r="33" ht="14.25" spans="1:11">
      <c r="A33" s="312" t="s">
        <v>124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5" spans="1:11">
      <c r="A34" s="107" t="s">
        <v>125</v>
      </c>
      <c r="B34" s="109"/>
      <c r="C34" s="180" t="s">
        <v>67</v>
      </c>
      <c r="D34" s="180" t="s">
        <v>68</v>
      </c>
      <c r="E34" s="314" t="s">
        <v>126</v>
      </c>
      <c r="F34" s="315"/>
      <c r="G34" s="315"/>
      <c r="H34" s="315"/>
      <c r="I34" s="315"/>
      <c r="J34" s="315"/>
      <c r="K34" s="342"/>
    </row>
    <row r="35" ht="15" spans="1:11">
      <c r="A35" s="316" t="s">
        <v>127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128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229" t="s">
        <v>129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1"/>
    </row>
    <row r="38" ht="14.25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1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1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1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1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1"/>
    </row>
    <row r="43" ht="15" spans="1:11">
      <c r="A43" s="224" t="s">
        <v>130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9"/>
    </row>
    <row r="44" ht="15" spans="1:11">
      <c r="A44" s="287" t="s">
        <v>131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30"/>
    </row>
    <row r="45" ht="14.25" spans="1:11">
      <c r="A45" s="294" t="s">
        <v>132</v>
      </c>
      <c r="B45" s="291" t="s">
        <v>95</v>
      </c>
      <c r="C45" s="291" t="s">
        <v>96</v>
      </c>
      <c r="D45" s="291" t="s">
        <v>88</v>
      </c>
      <c r="E45" s="296" t="s">
        <v>133</v>
      </c>
      <c r="F45" s="291" t="s">
        <v>95</v>
      </c>
      <c r="G45" s="291" t="s">
        <v>96</v>
      </c>
      <c r="H45" s="291" t="s">
        <v>88</v>
      </c>
      <c r="I45" s="296" t="s">
        <v>134</v>
      </c>
      <c r="J45" s="291" t="s">
        <v>95</v>
      </c>
      <c r="K45" s="331" t="s">
        <v>96</v>
      </c>
    </row>
    <row r="46" ht="14.25" spans="1:11">
      <c r="A46" s="189" t="s">
        <v>87</v>
      </c>
      <c r="B46" s="180" t="s">
        <v>95</v>
      </c>
      <c r="C46" s="180" t="s">
        <v>96</v>
      </c>
      <c r="D46" s="180" t="s">
        <v>88</v>
      </c>
      <c r="E46" s="222" t="s">
        <v>94</v>
      </c>
      <c r="F46" s="180" t="s">
        <v>95</v>
      </c>
      <c r="G46" s="180" t="s">
        <v>96</v>
      </c>
      <c r="H46" s="180" t="s">
        <v>88</v>
      </c>
      <c r="I46" s="222" t="s">
        <v>105</v>
      </c>
      <c r="J46" s="180" t="s">
        <v>95</v>
      </c>
      <c r="K46" s="181" t="s">
        <v>96</v>
      </c>
    </row>
    <row r="47" ht="15" spans="1:11">
      <c r="A47" s="197" t="s">
        <v>98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48"/>
    </row>
    <row r="48" ht="1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3"/>
    </row>
    <row r="50" ht="15" spans="1:11">
      <c r="A50" s="319" t="s">
        <v>136</v>
      </c>
      <c r="B50" s="320" t="s">
        <v>137</v>
      </c>
      <c r="C50" s="320"/>
      <c r="D50" s="321" t="s">
        <v>138</v>
      </c>
      <c r="E50" s="322" t="s">
        <v>139</v>
      </c>
      <c r="F50" s="323" t="s">
        <v>140</v>
      </c>
      <c r="G50" s="324"/>
      <c r="H50" s="325" t="s">
        <v>141</v>
      </c>
      <c r="I50" s="344"/>
      <c r="J50" s="345"/>
      <c r="K50" s="346"/>
    </row>
    <row r="51" ht="15" spans="1:11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7"/>
    </row>
    <row r="53" ht="15" spans="1:11">
      <c r="A53" s="319" t="s">
        <v>136</v>
      </c>
      <c r="B53" s="320" t="s">
        <v>137</v>
      </c>
      <c r="C53" s="320"/>
      <c r="D53" s="321" t="s">
        <v>138</v>
      </c>
      <c r="E53" s="328" t="s">
        <v>142</v>
      </c>
      <c r="F53" s="323" t="s">
        <v>143</v>
      </c>
      <c r="G53" s="324"/>
      <c r="H53" s="325" t="s">
        <v>141</v>
      </c>
      <c r="I53" s="344"/>
      <c r="J53" s="345" t="s">
        <v>144</v>
      </c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D28" sqref="D28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0" width="19.125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30" customHeight="1" spans="1:14">
      <c r="A1" s="67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" customHeight="1" spans="1:14">
      <c r="A2" s="69" t="s">
        <v>62</v>
      </c>
      <c r="B2" s="70" t="s">
        <v>63</v>
      </c>
      <c r="C2" s="70"/>
      <c r="D2" s="71" t="s">
        <v>69</v>
      </c>
      <c r="E2" s="70" t="s">
        <v>70</v>
      </c>
      <c r="F2" s="70"/>
      <c r="G2" s="70"/>
      <c r="H2" s="72"/>
      <c r="I2" s="85" t="s">
        <v>57</v>
      </c>
      <c r="J2" s="70" t="s">
        <v>58</v>
      </c>
      <c r="K2" s="70"/>
      <c r="L2" s="70"/>
      <c r="M2" s="70"/>
      <c r="N2" s="86"/>
    </row>
    <row r="3" ht="29" customHeight="1" spans="1:14">
      <c r="A3" s="73" t="s">
        <v>146</v>
      </c>
      <c r="B3" s="74" t="s">
        <v>147</v>
      </c>
      <c r="C3" s="74"/>
      <c r="D3" s="74"/>
      <c r="E3" s="74"/>
      <c r="F3" s="74"/>
      <c r="G3" s="74"/>
      <c r="H3" s="75"/>
      <c r="I3" s="87" t="s">
        <v>148</v>
      </c>
      <c r="J3" s="87"/>
      <c r="K3" s="87"/>
      <c r="L3" s="87"/>
      <c r="M3" s="87"/>
      <c r="N3" s="88"/>
    </row>
    <row r="4" ht="29" customHeight="1" spans="1:14">
      <c r="A4" s="73"/>
      <c r="B4" s="76" t="s">
        <v>112</v>
      </c>
      <c r="C4" s="76" t="s">
        <v>113</v>
      </c>
      <c r="D4" s="269" t="s">
        <v>114</v>
      </c>
      <c r="E4" s="76" t="s">
        <v>115</v>
      </c>
      <c r="F4" s="76" t="s">
        <v>116</v>
      </c>
      <c r="G4" s="76" t="s">
        <v>117</v>
      </c>
      <c r="H4" s="75"/>
      <c r="I4" s="273" t="s">
        <v>149</v>
      </c>
      <c r="J4" s="273" t="s">
        <v>150</v>
      </c>
      <c r="K4" s="273"/>
      <c r="L4" s="273"/>
      <c r="M4" s="273"/>
      <c r="N4" s="274"/>
    </row>
    <row r="5" ht="29" customHeight="1" spans="1:14">
      <c r="A5" s="77" t="s">
        <v>151</v>
      </c>
      <c r="B5" s="78" t="s">
        <v>152</v>
      </c>
      <c r="C5" s="78" t="s">
        <v>153</v>
      </c>
      <c r="D5" s="78" t="s">
        <v>154</v>
      </c>
      <c r="E5" s="78" t="s">
        <v>155</v>
      </c>
      <c r="F5" s="78" t="s">
        <v>156</v>
      </c>
      <c r="G5" s="78" t="s">
        <v>157</v>
      </c>
      <c r="H5" s="75"/>
      <c r="I5" s="275"/>
      <c r="J5" s="275"/>
      <c r="K5" s="276"/>
      <c r="L5" s="276"/>
      <c r="M5" s="276"/>
      <c r="N5" s="277"/>
    </row>
    <row r="6" ht="29" customHeight="1" spans="1:14">
      <c r="A6" s="79" t="s">
        <v>158</v>
      </c>
      <c r="B6" s="80">
        <f>C6-1</f>
        <v>78</v>
      </c>
      <c r="C6" s="80">
        <f>D6-2</f>
        <v>79</v>
      </c>
      <c r="D6" s="81">
        <v>81</v>
      </c>
      <c r="E6" s="80">
        <f>D6+2</f>
        <v>83</v>
      </c>
      <c r="F6" s="80">
        <f>E6+2</f>
        <v>85</v>
      </c>
      <c r="G6" s="80">
        <f>F6+1</f>
        <v>86</v>
      </c>
      <c r="H6" s="75"/>
      <c r="I6" s="89" t="s">
        <v>159</v>
      </c>
      <c r="J6" s="89" t="s">
        <v>160</v>
      </c>
      <c r="K6" s="278"/>
      <c r="L6" s="278"/>
      <c r="M6" s="278"/>
      <c r="N6" s="279"/>
    </row>
    <row r="7" ht="29" customHeight="1" spans="1:14">
      <c r="A7" s="79" t="s">
        <v>161</v>
      </c>
      <c r="B7" s="80">
        <f t="shared" ref="B7:B9" si="0">C7-4</f>
        <v>116</v>
      </c>
      <c r="C7" s="80">
        <f t="shared" ref="C7:C9" si="1">D7-4</f>
        <v>120</v>
      </c>
      <c r="D7" s="81">
        <v>124</v>
      </c>
      <c r="E7" s="80">
        <f t="shared" ref="E7:E9" si="2">D7+4</f>
        <v>128</v>
      </c>
      <c r="F7" s="80">
        <f>E7+4</f>
        <v>132</v>
      </c>
      <c r="G7" s="80">
        <f t="shared" ref="G7:G9" si="3">F7+6</f>
        <v>138</v>
      </c>
      <c r="H7" s="75"/>
      <c r="I7" s="89" t="s">
        <v>159</v>
      </c>
      <c r="J7" s="89" t="s">
        <v>162</v>
      </c>
      <c r="K7" s="276"/>
      <c r="L7" s="276"/>
      <c r="M7" s="276"/>
      <c r="N7" s="280"/>
    </row>
    <row r="8" ht="29" customHeight="1" spans="1:14">
      <c r="A8" s="79" t="s">
        <v>163</v>
      </c>
      <c r="B8" s="80">
        <f t="shared" si="0"/>
        <v>-8</v>
      </c>
      <c r="C8" s="80">
        <f t="shared" si="1"/>
        <v>-4</v>
      </c>
      <c r="D8" s="81">
        <v>0</v>
      </c>
      <c r="E8" s="80">
        <f t="shared" si="2"/>
        <v>4</v>
      </c>
      <c r="F8" s="80">
        <f>E8+5</f>
        <v>9</v>
      </c>
      <c r="G8" s="80">
        <f t="shared" si="3"/>
        <v>15</v>
      </c>
      <c r="H8" s="75"/>
      <c r="I8" s="89" t="s">
        <v>164</v>
      </c>
      <c r="J8" s="89" t="s">
        <v>164</v>
      </c>
      <c r="K8" s="278"/>
      <c r="L8" s="278"/>
      <c r="M8" s="278"/>
      <c r="N8" s="281"/>
    </row>
    <row r="9" ht="29" customHeight="1" spans="1:14">
      <c r="A9" s="79" t="s">
        <v>165</v>
      </c>
      <c r="B9" s="80">
        <f t="shared" si="0"/>
        <v>114</v>
      </c>
      <c r="C9" s="80">
        <f t="shared" si="1"/>
        <v>118</v>
      </c>
      <c r="D9" s="81">
        <v>122</v>
      </c>
      <c r="E9" s="80">
        <f t="shared" si="2"/>
        <v>126</v>
      </c>
      <c r="F9" s="80">
        <f>E9+5</f>
        <v>131</v>
      </c>
      <c r="G9" s="80">
        <f t="shared" si="3"/>
        <v>137</v>
      </c>
      <c r="H9" s="75"/>
      <c r="I9" s="89" t="s">
        <v>164</v>
      </c>
      <c r="J9" s="89" t="s">
        <v>164</v>
      </c>
      <c r="K9" s="278"/>
      <c r="L9" s="278"/>
      <c r="M9" s="278"/>
      <c r="N9" s="281"/>
    </row>
    <row r="10" ht="29" customHeight="1" spans="1:14">
      <c r="A10" s="79" t="s">
        <v>166</v>
      </c>
      <c r="B10" s="80">
        <f>C10-1.2</f>
        <v>46.6</v>
      </c>
      <c r="C10" s="80">
        <f>D10-1.2</f>
        <v>47.8</v>
      </c>
      <c r="D10" s="81">
        <v>49</v>
      </c>
      <c r="E10" s="80">
        <f>D10+1.2</f>
        <v>50.2</v>
      </c>
      <c r="F10" s="80">
        <f>E10+1.2</f>
        <v>51.4</v>
      </c>
      <c r="G10" s="80">
        <f>F10+1.4</f>
        <v>52.8</v>
      </c>
      <c r="H10" s="75"/>
      <c r="I10" s="89"/>
      <c r="J10" s="89"/>
      <c r="K10" s="278"/>
      <c r="L10" s="278"/>
      <c r="M10" s="278"/>
      <c r="N10" s="281"/>
    </row>
    <row r="11" ht="29" customHeight="1" spans="1:14">
      <c r="A11" s="79" t="s">
        <v>167</v>
      </c>
      <c r="B11" s="80">
        <f>C11-0.6</f>
        <v>63.2</v>
      </c>
      <c r="C11" s="80">
        <f>D11-1.2</f>
        <v>63.8</v>
      </c>
      <c r="D11" s="81">
        <v>65</v>
      </c>
      <c r="E11" s="80">
        <f>D11+1.2</f>
        <v>66.2</v>
      </c>
      <c r="F11" s="80">
        <f>E11+1.2</f>
        <v>67.4</v>
      </c>
      <c r="G11" s="80">
        <f>F11+0.6</f>
        <v>68</v>
      </c>
      <c r="H11" s="75"/>
      <c r="I11" s="89"/>
      <c r="J11" s="89"/>
      <c r="K11" s="278"/>
      <c r="L11" s="278"/>
      <c r="M11" s="278"/>
      <c r="N11" s="281"/>
    </row>
    <row r="12" ht="29" customHeight="1" spans="1:14">
      <c r="A12" s="79" t="s">
        <v>168</v>
      </c>
      <c r="B12" s="80">
        <f>C12-0.8</f>
        <v>23.9</v>
      </c>
      <c r="C12" s="80">
        <f>D12-0.8</f>
        <v>24.7</v>
      </c>
      <c r="D12" s="81">
        <v>25.5</v>
      </c>
      <c r="E12" s="80">
        <f>D12+0.8</f>
        <v>26.3</v>
      </c>
      <c r="F12" s="80">
        <f>E12+0.8</f>
        <v>27.1</v>
      </c>
      <c r="G12" s="80">
        <f>F12+1.3</f>
        <v>28.4</v>
      </c>
      <c r="H12" s="75"/>
      <c r="I12" s="89"/>
      <c r="J12" s="89"/>
      <c r="K12" s="278"/>
      <c r="L12" s="278"/>
      <c r="M12" s="278"/>
      <c r="N12" s="281"/>
    </row>
    <row r="13" ht="29" customHeight="1" spans="1:14">
      <c r="A13" s="79" t="s">
        <v>169</v>
      </c>
      <c r="B13" s="80">
        <f>C13-0.7</f>
        <v>19.6</v>
      </c>
      <c r="C13" s="80">
        <f>D13-0.7</f>
        <v>20.3</v>
      </c>
      <c r="D13" s="81">
        <v>21</v>
      </c>
      <c r="E13" s="80">
        <f>D13+0.7</f>
        <v>21.7</v>
      </c>
      <c r="F13" s="80">
        <f>E13+0.7</f>
        <v>22.4</v>
      </c>
      <c r="G13" s="80">
        <f>F13+1</f>
        <v>23.4</v>
      </c>
      <c r="H13" s="75"/>
      <c r="I13" s="89"/>
      <c r="J13" s="89"/>
      <c r="K13" s="278"/>
      <c r="L13" s="278"/>
      <c r="M13" s="278"/>
      <c r="N13" s="281"/>
    </row>
    <row r="14" ht="29" customHeight="1" spans="1:14">
      <c r="A14" s="79" t="s">
        <v>170</v>
      </c>
      <c r="B14" s="80">
        <f>C14-0.5</f>
        <v>15</v>
      </c>
      <c r="C14" s="80">
        <f>D14-0.5</f>
        <v>15.5</v>
      </c>
      <c r="D14" s="81">
        <v>16</v>
      </c>
      <c r="E14" s="80">
        <f>D14+0.5</f>
        <v>16.5</v>
      </c>
      <c r="F14" s="80">
        <f>E14+0.5</f>
        <v>17</v>
      </c>
      <c r="G14" s="80">
        <f>F14+0.7</f>
        <v>17.7</v>
      </c>
      <c r="H14" s="75"/>
      <c r="I14" s="89"/>
      <c r="J14" s="89"/>
      <c r="K14" s="278"/>
      <c r="L14" s="278"/>
      <c r="M14" s="278"/>
      <c r="N14" s="281"/>
    </row>
    <row r="15" ht="29" customHeight="1" spans="1:14">
      <c r="A15" s="79" t="s">
        <v>171</v>
      </c>
      <c r="B15" s="80">
        <f>C15-0.5</f>
        <v>9</v>
      </c>
      <c r="C15" s="80">
        <f>D15-0.5</f>
        <v>9.5</v>
      </c>
      <c r="D15" s="81">
        <v>10</v>
      </c>
      <c r="E15" s="80">
        <f>D15+0.5</f>
        <v>10.5</v>
      </c>
      <c r="F15" s="80">
        <f>E15+0.5</f>
        <v>11</v>
      </c>
      <c r="G15" s="80">
        <f>F15+0.7</f>
        <v>11.7</v>
      </c>
      <c r="H15" s="75"/>
      <c r="I15" s="89" t="s">
        <v>164</v>
      </c>
      <c r="J15" s="89" t="s">
        <v>164</v>
      </c>
      <c r="K15" s="278"/>
      <c r="L15" s="278"/>
      <c r="M15" s="278"/>
      <c r="N15" s="281"/>
    </row>
    <row r="16" ht="29" customHeight="1" spans="1:14">
      <c r="A16" s="83" t="s">
        <v>172</v>
      </c>
      <c r="B16" s="80">
        <f>C16</f>
        <v>11</v>
      </c>
      <c r="C16" s="80">
        <f>D16</f>
        <v>11</v>
      </c>
      <c r="D16" s="81">
        <v>11</v>
      </c>
      <c r="E16" s="80">
        <f t="shared" ref="E16:G16" si="4">D16</f>
        <v>11</v>
      </c>
      <c r="F16" s="80">
        <f t="shared" si="4"/>
        <v>11</v>
      </c>
      <c r="G16" s="80">
        <f t="shared" si="4"/>
        <v>11</v>
      </c>
      <c r="H16" s="75"/>
      <c r="I16" s="89" t="s">
        <v>164</v>
      </c>
      <c r="J16" s="89" t="s">
        <v>160</v>
      </c>
      <c r="K16" s="278"/>
      <c r="L16" s="278"/>
      <c r="M16" s="278"/>
      <c r="N16" s="281"/>
    </row>
    <row r="17" ht="29" customHeight="1" spans="1:14">
      <c r="A17" s="83" t="s">
        <v>173</v>
      </c>
      <c r="B17" s="81">
        <v>10</v>
      </c>
      <c r="C17" s="81">
        <v>10</v>
      </c>
      <c r="D17" s="81">
        <v>10</v>
      </c>
      <c r="E17" s="81">
        <v>10</v>
      </c>
      <c r="F17" s="81">
        <v>10</v>
      </c>
      <c r="G17" s="81">
        <v>10</v>
      </c>
      <c r="H17" s="75"/>
      <c r="I17" s="89" t="s">
        <v>164</v>
      </c>
      <c r="J17" s="89" t="s">
        <v>164</v>
      </c>
      <c r="K17" s="278"/>
      <c r="L17" s="278"/>
      <c r="M17" s="278"/>
      <c r="N17" s="281"/>
    </row>
    <row r="18" ht="29" customHeight="1" spans="1:14">
      <c r="A18" s="84" t="s">
        <v>174</v>
      </c>
      <c r="B18" s="80">
        <f>C18-1</f>
        <v>63</v>
      </c>
      <c r="C18" s="80">
        <f>D18-1</f>
        <v>64</v>
      </c>
      <c r="D18" s="81">
        <v>65</v>
      </c>
      <c r="E18" s="80">
        <f>D18+1</f>
        <v>66</v>
      </c>
      <c r="F18" s="80">
        <f>E18+1</f>
        <v>67</v>
      </c>
      <c r="G18" s="80">
        <f>F18+1.5</f>
        <v>68.5</v>
      </c>
      <c r="H18" s="75"/>
      <c r="I18" s="89" t="s">
        <v>164</v>
      </c>
      <c r="J18" s="89" t="s">
        <v>164</v>
      </c>
      <c r="K18" s="278"/>
      <c r="L18" s="278"/>
      <c r="M18" s="278"/>
      <c r="N18" s="281"/>
    </row>
    <row r="19" ht="29" customHeight="1" spans="1:14">
      <c r="A19" s="84" t="s">
        <v>175</v>
      </c>
      <c r="B19" s="80">
        <f>C19-1</f>
        <v>65</v>
      </c>
      <c r="C19" s="80">
        <f>D19-1</f>
        <v>66</v>
      </c>
      <c r="D19" s="81">
        <v>67</v>
      </c>
      <c r="E19" s="80">
        <f>D19+1</f>
        <v>68</v>
      </c>
      <c r="F19" s="80">
        <f>E19+1</f>
        <v>69</v>
      </c>
      <c r="G19" s="80">
        <f>F19+1.5</f>
        <v>70.5</v>
      </c>
      <c r="H19" s="75"/>
      <c r="I19" s="89" t="s">
        <v>164</v>
      </c>
      <c r="J19" s="89" t="s">
        <v>164</v>
      </c>
      <c r="K19" s="278"/>
      <c r="L19" s="278"/>
      <c r="M19" s="278"/>
      <c r="N19" s="281"/>
    </row>
    <row r="20" ht="29" customHeight="1" spans="1:14">
      <c r="A20" s="84" t="s">
        <v>176</v>
      </c>
      <c r="B20" s="80">
        <f>C20-0.5</f>
        <v>37</v>
      </c>
      <c r="C20" s="80">
        <f>D20-0.5</f>
        <v>37.5</v>
      </c>
      <c r="D20" s="81">
        <v>38</v>
      </c>
      <c r="E20" s="80">
        <f t="shared" ref="E20:G20" si="5">D20+0.5</f>
        <v>38.5</v>
      </c>
      <c r="F20" s="80">
        <f t="shared" si="5"/>
        <v>39</v>
      </c>
      <c r="G20" s="80">
        <f t="shared" si="5"/>
        <v>39.5</v>
      </c>
      <c r="H20" s="75"/>
      <c r="I20" s="89" t="s">
        <v>164</v>
      </c>
      <c r="J20" s="89" t="s">
        <v>164</v>
      </c>
      <c r="K20" s="278"/>
      <c r="L20" s="278"/>
      <c r="M20" s="278"/>
      <c r="N20" s="281"/>
    </row>
    <row r="21" ht="29" customHeight="1" spans="1:14">
      <c r="A21" s="270" t="s">
        <v>177</v>
      </c>
      <c r="B21" s="80">
        <f>C21-0.5</f>
        <v>27.5</v>
      </c>
      <c r="C21" s="80">
        <f>D21-0.5</f>
        <v>28</v>
      </c>
      <c r="D21" s="270">
        <v>28.5</v>
      </c>
      <c r="E21" s="80">
        <f>D21+0.5</f>
        <v>29</v>
      </c>
      <c r="F21" s="80">
        <f>E21+0.5</f>
        <v>29.5</v>
      </c>
      <c r="G21" s="80">
        <f>F21+0.75</f>
        <v>30.25</v>
      </c>
      <c r="H21" s="75"/>
      <c r="I21" s="89" t="s">
        <v>160</v>
      </c>
      <c r="J21" s="89" t="s">
        <v>160</v>
      </c>
      <c r="K21" s="278"/>
      <c r="L21" s="278"/>
      <c r="M21" s="278"/>
      <c r="N21" s="281"/>
    </row>
    <row r="22" ht="14.25" spans="1:14">
      <c r="A22" s="271" t="s">
        <v>126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</row>
    <row r="23" ht="14.25" spans="1:14">
      <c r="A23" s="66" t="s">
        <v>178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</row>
    <row r="24" ht="14.25" spans="1:13">
      <c r="A24" s="272"/>
      <c r="B24" s="272"/>
      <c r="C24" s="272"/>
      <c r="D24" s="272"/>
      <c r="E24" s="272"/>
      <c r="F24" s="272"/>
      <c r="G24" s="272"/>
      <c r="H24" s="272"/>
      <c r="I24" s="271" t="s">
        <v>179</v>
      </c>
      <c r="J24" s="282"/>
      <c r="K24" s="271" t="s">
        <v>180</v>
      </c>
      <c r="L24" s="271"/>
      <c r="M24" s="27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7" sqref="A37:K37"/>
    </sheetView>
  </sheetViews>
  <sheetFormatPr defaultColWidth="10" defaultRowHeight="16.5" customHeight="1"/>
  <cols>
    <col min="1" max="1" width="10.875" style="167" customWidth="1"/>
    <col min="2" max="16384" width="10" style="167"/>
  </cols>
  <sheetData>
    <row r="1" ht="22.5" customHeight="1" spans="1:11">
      <c r="A1" s="168" t="s">
        <v>182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/>
      <c r="C2" s="170"/>
      <c r="D2" s="171" t="s">
        <v>55</v>
      </c>
      <c r="E2" s="171"/>
      <c r="F2" s="170"/>
      <c r="G2" s="170"/>
      <c r="H2" s="172" t="s">
        <v>57</v>
      </c>
      <c r="I2" s="245"/>
      <c r="J2" s="245"/>
      <c r="K2" s="246"/>
    </row>
    <row r="3" customHeight="1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customHeight="1" spans="1:11">
      <c r="A4" s="179" t="s">
        <v>62</v>
      </c>
      <c r="B4" s="180" t="s">
        <v>63</v>
      </c>
      <c r="C4" s="181"/>
      <c r="D4" s="179" t="s">
        <v>64</v>
      </c>
      <c r="E4" s="182"/>
      <c r="F4" s="183" t="s">
        <v>65</v>
      </c>
      <c r="G4" s="184"/>
      <c r="H4" s="179" t="s">
        <v>183</v>
      </c>
      <c r="I4" s="182"/>
      <c r="J4" s="180" t="s">
        <v>67</v>
      </c>
      <c r="K4" s="181" t="s">
        <v>68</v>
      </c>
    </row>
    <row r="5" customHeight="1" spans="1:11">
      <c r="A5" s="185" t="s">
        <v>69</v>
      </c>
      <c r="B5" s="180" t="s">
        <v>70</v>
      </c>
      <c r="C5" s="181"/>
      <c r="D5" s="179" t="s">
        <v>71</v>
      </c>
      <c r="E5" s="182"/>
      <c r="F5" s="183">
        <v>44778</v>
      </c>
      <c r="G5" s="184"/>
      <c r="H5" s="179" t="s">
        <v>184</v>
      </c>
      <c r="I5" s="182"/>
      <c r="J5" s="180" t="s">
        <v>67</v>
      </c>
      <c r="K5" s="181" t="s">
        <v>68</v>
      </c>
    </row>
    <row r="6" customHeight="1" spans="1:11">
      <c r="A6" s="179" t="s">
        <v>73</v>
      </c>
      <c r="B6" s="186">
        <v>4</v>
      </c>
      <c r="C6" s="187">
        <v>6</v>
      </c>
      <c r="D6" s="185" t="s">
        <v>74</v>
      </c>
      <c r="E6" s="188"/>
      <c r="F6" s="183">
        <v>44834</v>
      </c>
      <c r="G6" s="184"/>
      <c r="H6" s="189" t="s">
        <v>185</v>
      </c>
      <c r="I6" s="222"/>
      <c r="J6" s="222"/>
      <c r="K6" s="247"/>
    </row>
    <row r="7" customHeight="1" spans="1:11">
      <c r="A7" s="179" t="s">
        <v>76</v>
      </c>
      <c r="B7" s="190">
        <v>9700</v>
      </c>
      <c r="C7" s="191"/>
      <c r="D7" s="185" t="s">
        <v>77</v>
      </c>
      <c r="E7" s="192"/>
      <c r="F7" s="183">
        <v>44834</v>
      </c>
      <c r="G7" s="184"/>
      <c r="H7" s="193"/>
      <c r="I7" s="180"/>
      <c r="J7" s="180"/>
      <c r="K7" s="181"/>
    </row>
    <row r="8" customHeight="1" spans="1:11">
      <c r="A8" s="194" t="s">
        <v>79</v>
      </c>
      <c r="B8" s="195"/>
      <c r="C8" s="196"/>
      <c r="D8" s="197" t="s">
        <v>80</v>
      </c>
      <c r="E8" s="198"/>
      <c r="F8" s="199">
        <v>44834</v>
      </c>
      <c r="G8" s="200"/>
      <c r="H8" s="197"/>
      <c r="I8" s="198"/>
      <c r="J8" s="198"/>
      <c r="K8" s="248"/>
    </row>
    <row r="9" customHeight="1" spans="1:11">
      <c r="A9" s="201" t="s">
        <v>186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84</v>
      </c>
      <c r="B10" s="203" t="s">
        <v>85</v>
      </c>
      <c r="C10" s="204" t="s">
        <v>86</v>
      </c>
      <c r="D10" s="205"/>
      <c r="E10" s="206" t="s">
        <v>89</v>
      </c>
      <c r="F10" s="203" t="s">
        <v>85</v>
      </c>
      <c r="G10" s="204" t="s">
        <v>86</v>
      </c>
      <c r="H10" s="203"/>
      <c r="I10" s="206" t="s">
        <v>87</v>
      </c>
      <c r="J10" s="203" t="s">
        <v>85</v>
      </c>
      <c r="K10" s="249" t="s">
        <v>86</v>
      </c>
    </row>
    <row r="11" customHeight="1" spans="1:11">
      <c r="A11" s="185" t="s">
        <v>90</v>
      </c>
      <c r="B11" s="207" t="s">
        <v>85</v>
      </c>
      <c r="C11" s="180" t="s">
        <v>86</v>
      </c>
      <c r="D11" s="192"/>
      <c r="E11" s="188" t="s">
        <v>92</v>
      </c>
      <c r="F11" s="207" t="s">
        <v>85</v>
      </c>
      <c r="G11" s="180" t="s">
        <v>86</v>
      </c>
      <c r="H11" s="207"/>
      <c r="I11" s="188" t="s">
        <v>97</v>
      </c>
      <c r="J11" s="207" t="s">
        <v>85</v>
      </c>
      <c r="K11" s="181" t="s">
        <v>86</v>
      </c>
    </row>
    <row r="12" customHeight="1" spans="1:11">
      <c r="A12" s="197" t="s">
        <v>126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8"/>
    </row>
    <row r="13" customHeight="1" spans="1:11">
      <c r="A13" s="208" t="s">
        <v>187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188</v>
      </c>
      <c r="B14" s="210"/>
      <c r="C14" s="210"/>
      <c r="D14" s="210"/>
      <c r="E14" s="210"/>
      <c r="F14" s="210"/>
      <c r="G14" s="210"/>
      <c r="H14" s="210"/>
      <c r="I14" s="250"/>
      <c r="J14" s="250"/>
      <c r="K14" s="251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2"/>
      <c r="J15" s="253"/>
      <c r="K15" s="254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55"/>
    </row>
    <row r="17" customHeight="1" spans="1:11">
      <c r="A17" s="208" t="s">
        <v>189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190</v>
      </c>
      <c r="B18" s="210"/>
      <c r="C18" s="210"/>
      <c r="D18" s="210"/>
      <c r="E18" s="210"/>
      <c r="F18" s="210"/>
      <c r="G18" s="210"/>
      <c r="H18" s="210"/>
      <c r="I18" s="250"/>
      <c r="J18" s="250"/>
      <c r="K18" s="251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2"/>
      <c r="J19" s="253"/>
      <c r="K19" s="254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55"/>
    </row>
    <row r="21" customHeight="1" spans="1:11">
      <c r="A21" s="217" t="s">
        <v>123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5" t="s">
        <v>124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customHeight="1" spans="1:11">
      <c r="A23" s="107" t="s">
        <v>125</v>
      </c>
      <c r="B23" s="109"/>
      <c r="C23" s="180" t="s">
        <v>67</v>
      </c>
      <c r="D23" s="180" t="s">
        <v>68</v>
      </c>
      <c r="E23" s="106"/>
      <c r="F23" s="106"/>
      <c r="G23" s="106"/>
      <c r="H23" s="106"/>
      <c r="I23" s="106"/>
      <c r="J23" s="106"/>
      <c r="K23" s="152"/>
    </row>
    <row r="24" customHeight="1" spans="1:11">
      <c r="A24" s="218" t="s">
        <v>191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6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7"/>
    </row>
    <row r="26" customHeight="1" spans="1:11">
      <c r="A26" s="201" t="s">
        <v>131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132</v>
      </c>
      <c r="B27" s="204" t="s">
        <v>95</v>
      </c>
      <c r="C27" s="204" t="s">
        <v>96</v>
      </c>
      <c r="D27" s="204" t="s">
        <v>88</v>
      </c>
      <c r="E27" s="174" t="s">
        <v>133</v>
      </c>
      <c r="F27" s="204" t="s">
        <v>95</v>
      </c>
      <c r="G27" s="204" t="s">
        <v>96</v>
      </c>
      <c r="H27" s="204" t="s">
        <v>88</v>
      </c>
      <c r="I27" s="174" t="s">
        <v>134</v>
      </c>
      <c r="J27" s="204" t="s">
        <v>95</v>
      </c>
      <c r="K27" s="249" t="s">
        <v>96</v>
      </c>
    </row>
    <row r="28" customHeight="1" spans="1:11">
      <c r="A28" s="189" t="s">
        <v>87</v>
      </c>
      <c r="B28" s="180" t="s">
        <v>95</v>
      </c>
      <c r="C28" s="180" t="s">
        <v>96</v>
      </c>
      <c r="D28" s="180" t="s">
        <v>88</v>
      </c>
      <c r="E28" s="222" t="s">
        <v>94</v>
      </c>
      <c r="F28" s="180" t="s">
        <v>95</v>
      </c>
      <c r="G28" s="180" t="s">
        <v>96</v>
      </c>
      <c r="H28" s="180" t="s">
        <v>88</v>
      </c>
      <c r="I28" s="222" t="s">
        <v>105</v>
      </c>
      <c r="J28" s="180" t="s">
        <v>95</v>
      </c>
      <c r="K28" s="181" t="s">
        <v>96</v>
      </c>
    </row>
    <row r="29" customHeight="1" spans="1:11">
      <c r="A29" s="179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8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9"/>
    </row>
    <row r="31" customHeight="1" spans="1:11">
      <c r="A31" s="226" t="s">
        <v>192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193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60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6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6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1"/>
    </row>
    <row r="43" ht="17.25" customHeight="1" spans="1:11">
      <c r="A43" s="224" t="s">
        <v>130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9"/>
    </row>
    <row r="44" customHeight="1" spans="1:11">
      <c r="A44" s="226" t="s">
        <v>194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1" t="s">
        <v>126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2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2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7"/>
    </row>
    <row r="48" ht="21" customHeight="1" spans="1:11">
      <c r="A48" s="233" t="s">
        <v>136</v>
      </c>
      <c r="B48" s="234" t="s">
        <v>137</v>
      </c>
      <c r="C48" s="234"/>
      <c r="D48" s="235" t="s">
        <v>138</v>
      </c>
      <c r="E48" s="236"/>
      <c r="F48" s="235" t="s">
        <v>140</v>
      </c>
      <c r="G48" s="237"/>
      <c r="H48" s="238" t="s">
        <v>141</v>
      </c>
      <c r="I48" s="238"/>
      <c r="J48" s="234"/>
      <c r="K48" s="263"/>
    </row>
    <row r="49" customHeight="1" spans="1:11">
      <c r="A49" s="239" t="s">
        <v>195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4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5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6"/>
    </row>
    <row r="52" ht="21" customHeight="1" spans="1:11">
      <c r="A52" s="233" t="s">
        <v>136</v>
      </c>
      <c r="B52" s="234" t="s">
        <v>137</v>
      </c>
      <c r="C52" s="234"/>
      <c r="D52" s="235" t="s">
        <v>138</v>
      </c>
      <c r="E52" s="235"/>
      <c r="F52" s="235" t="s">
        <v>140</v>
      </c>
      <c r="G52" s="235"/>
      <c r="H52" s="238" t="s">
        <v>141</v>
      </c>
      <c r="I52" s="238"/>
      <c r="J52" s="267"/>
      <c r="K52" s="26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I22" sqref="I22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0.625" style="66" customWidth="1"/>
    <col min="15" max="16384" width="9" style="66"/>
  </cols>
  <sheetData>
    <row r="1" ht="30" customHeight="1" spans="1:14">
      <c r="A1" s="67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" customHeight="1" spans="1:14">
      <c r="A2" s="69" t="s">
        <v>62</v>
      </c>
      <c r="B2" s="70" t="s">
        <v>63</v>
      </c>
      <c r="C2" s="70"/>
      <c r="D2" s="71" t="s">
        <v>69</v>
      </c>
      <c r="E2" s="70" t="s">
        <v>70</v>
      </c>
      <c r="F2" s="70"/>
      <c r="G2" s="70"/>
      <c r="H2" s="72"/>
      <c r="I2" s="85" t="s">
        <v>57</v>
      </c>
      <c r="J2" s="70" t="s">
        <v>58</v>
      </c>
      <c r="K2" s="70"/>
      <c r="L2" s="70"/>
      <c r="M2" s="70"/>
      <c r="N2" s="86"/>
    </row>
    <row r="3" ht="29" customHeight="1" spans="1:14">
      <c r="A3" s="73" t="s">
        <v>146</v>
      </c>
      <c r="B3" s="74" t="s">
        <v>147</v>
      </c>
      <c r="C3" s="74"/>
      <c r="D3" s="74"/>
      <c r="E3" s="74"/>
      <c r="F3" s="74"/>
      <c r="G3" s="74"/>
      <c r="H3" s="75"/>
      <c r="I3" s="87" t="s">
        <v>148</v>
      </c>
      <c r="J3" s="87"/>
      <c r="K3" s="87"/>
      <c r="L3" s="87"/>
      <c r="M3" s="87"/>
      <c r="N3" s="88"/>
    </row>
    <row r="4" ht="29" customHeight="1" spans="1:14">
      <c r="A4" s="73"/>
      <c r="B4" s="76" t="s">
        <v>112</v>
      </c>
      <c r="C4" s="76" t="s">
        <v>113</v>
      </c>
      <c r="D4" s="76" t="s">
        <v>114</v>
      </c>
      <c r="E4" s="76" t="s">
        <v>115</v>
      </c>
      <c r="F4" s="76" t="s">
        <v>116</v>
      </c>
      <c r="G4" s="76" t="s">
        <v>117</v>
      </c>
      <c r="H4" s="75"/>
      <c r="I4" s="76" t="s">
        <v>112</v>
      </c>
      <c r="J4" s="76" t="s">
        <v>113</v>
      </c>
      <c r="K4" s="76" t="s">
        <v>114</v>
      </c>
      <c r="L4" s="76" t="s">
        <v>115</v>
      </c>
      <c r="M4" s="76" t="s">
        <v>116</v>
      </c>
      <c r="N4" s="76" t="s">
        <v>117</v>
      </c>
    </row>
    <row r="5" ht="29" customHeight="1" spans="1:14">
      <c r="A5" s="77" t="s">
        <v>151</v>
      </c>
      <c r="B5" s="78" t="s">
        <v>152</v>
      </c>
      <c r="C5" s="78" t="s">
        <v>153</v>
      </c>
      <c r="D5" s="78" t="s">
        <v>154</v>
      </c>
      <c r="E5" s="78" t="s">
        <v>155</v>
      </c>
      <c r="F5" s="78" t="s">
        <v>156</v>
      </c>
      <c r="G5" s="78" t="s">
        <v>157</v>
      </c>
      <c r="H5" s="75"/>
      <c r="I5" s="76" t="s">
        <v>152</v>
      </c>
      <c r="J5" s="76" t="s">
        <v>153</v>
      </c>
      <c r="K5" s="76" t="s">
        <v>154</v>
      </c>
      <c r="L5" s="76" t="s">
        <v>155</v>
      </c>
      <c r="M5" s="76" t="s">
        <v>156</v>
      </c>
      <c r="N5" s="76" t="s">
        <v>157</v>
      </c>
    </row>
    <row r="6" ht="29" customHeight="1" spans="1:14">
      <c r="A6" s="79" t="s">
        <v>158</v>
      </c>
      <c r="B6" s="80">
        <f>C6-1</f>
        <v>78</v>
      </c>
      <c r="C6" s="80">
        <f>D6-2</f>
        <v>79</v>
      </c>
      <c r="D6" s="81">
        <v>81</v>
      </c>
      <c r="E6" s="80">
        <f>D6+2</f>
        <v>83</v>
      </c>
      <c r="F6" s="80">
        <f>E6+2</f>
        <v>85</v>
      </c>
      <c r="G6" s="80">
        <f>F6+1</f>
        <v>86</v>
      </c>
      <c r="H6" s="82"/>
      <c r="I6" s="89" t="s">
        <v>196</v>
      </c>
      <c r="J6" s="89" t="s">
        <v>197</v>
      </c>
      <c r="K6" s="89" t="s">
        <v>198</v>
      </c>
      <c r="L6" s="89" t="s">
        <v>199</v>
      </c>
      <c r="M6" s="89" t="s">
        <v>200</v>
      </c>
      <c r="N6" s="89" t="s">
        <v>201</v>
      </c>
    </row>
    <row r="7" ht="29" customHeight="1" spans="1:14">
      <c r="A7" s="79" t="s">
        <v>161</v>
      </c>
      <c r="B7" s="80">
        <f t="shared" ref="B7:B9" si="0">C7-4</f>
        <v>116</v>
      </c>
      <c r="C7" s="80">
        <f t="shared" ref="C7:C9" si="1">D7-4</f>
        <v>120</v>
      </c>
      <c r="D7" s="81">
        <v>124</v>
      </c>
      <c r="E7" s="80">
        <f t="shared" ref="E7:E9" si="2">D7+4</f>
        <v>128</v>
      </c>
      <c r="F7" s="80">
        <f>E7+4</f>
        <v>132</v>
      </c>
      <c r="G7" s="80">
        <f t="shared" ref="G7:G9" si="3">F7+6</f>
        <v>138</v>
      </c>
      <c r="H7" s="82"/>
      <c r="I7" s="89" t="s">
        <v>198</v>
      </c>
      <c r="J7" s="89" t="s">
        <v>198</v>
      </c>
      <c r="K7" s="89" t="s">
        <v>198</v>
      </c>
      <c r="L7" s="89" t="s">
        <v>198</v>
      </c>
      <c r="M7" s="89" t="s">
        <v>198</v>
      </c>
      <c r="N7" s="89" t="s">
        <v>198</v>
      </c>
    </row>
    <row r="8" ht="29" customHeight="1" spans="1:14">
      <c r="A8" s="79" t="s">
        <v>163</v>
      </c>
      <c r="B8" s="80">
        <f t="shared" si="0"/>
        <v>-8</v>
      </c>
      <c r="C8" s="80">
        <f t="shared" si="1"/>
        <v>-4</v>
      </c>
      <c r="D8" s="81">
        <v>0</v>
      </c>
      <c r="E8" s="80">
        <f t="shared" si="2"/>
        <v>4</v>
      </c>
      <c r="F8" s="80">
        <f>E8+5</f>
        <v>9</v>
      </c>
      <c r="G8" s="80">
        <f t="shared" si="3"/>
        <v>15</v>
      </c>
      <c r="H8" s="82"/>
      <c r="I8" s="90" t="s">
        <v>202</v>
      </c>
      <c r="J8" s="90" t="s">
        <v>203</v>
      </c>
      <c r="K8" s="90" t="s">
        <v>204</v>
      </c>
      <c r="L8" s="90" t="s">
        <v>198</v>
      </c>
      <c r="M8" s="90" t="s">
        <v>202</v>
      </c>
      <c r="N8" s="89" t="s">
        <v>198</v>
      </c>
    </row>
    <row r="9" ht="29" customHeight="1" spans="1:14">
      <c r="A9" s="79" t="s">
        <v>165</v>
      </c>
      <c r="B9" s="80">
        <f t="shared" si="0"/>
        <v>114</v>
      </c>
      <c r="C9" s="80">
        <f t="shared" si="1"/>
        <v>118</v>
      </c>
      <c r="D9" s="81">
        <v>122</v>
      </c>
      <c r="E9" s="80">
        <f t="shared" si="2"/>
        <v>126</v>
      </c>
      <c r="F9" s="80">
        <f>E9+5</f>
        <v>131</v>
      </c>
      <c r="G9" s="80">
        <f t="shared" si="3"/>
        <v>137</v>
      </c>
      <c r="H9" s="82"/>
      <c r="I9" s="90" t="s">
        <v>205</v>
      </c>
      <c r="J9" s="90" t="s">
        <v>205</v>
      </c>
      <c r="K9" s="90" t="s">
        <v>205</v>
      </c>
      <c r="L9" s="90" t="s">
        <v>205</v>
      </c>
      <c r="M9" s="90" t="s">
        <v>205</v>
      </c>
      <c r="N9" s="90" t="s">
        <v>205</v>
      </c>
    </row>
    <row r="10" ht="29" customHeight="1" spans="1:14">
      <c r="A10" s="79" t="s">
        <v>166</v>
      </c>
      <c r="B10" s="80">
        <f>C10-1.2</f>
        <v>46.6</v>
      </c>
      <c r="C10" s="80">
        <f>D10-1.2</f>
        <v>47.8</v>
      </c>
      <c r="D10" s="81">
        <v>49</v>
      </c>
      <c r="E10" s="80">
        <f>D10+1.2</f>
        <v>50.2</v>
      </c>
      <c r="F10" s="80">
        <f>E10+1.2</f>
        <v>51.4</v>
      </c>
      <c r="G10" s="80">
        <f>F10+1.4</f>
        <v>52.8</v>
      </c>
      <c r="H10" s="82"/>
      <c r="I10" s="90" t="s">
        <v>206</v>
      </c>
      <c r="J10" s="90" t="s">
        <v>206</v>
      </c>
      <c r="K10" s="90" t="s">
        <v>206</v>
      </c>
      <c r="L10" s="90" t="s">
        <v>206</v>
      </c>
      <c r="M10" s="90" t="s">
        <v>206</v>
      </c>
      <c r="N10" s="90" t="s">
        <v>206</v>
      </c>
    </row>
    <row r="11" ht="29" customHeight="1" spans="1:14">
      <c r="A11" s="79" t="s">
        <v>167</v>
      </c>
      <c r="B11" s="80">
        <f>C11-0.6</f>
        <v>63.2</v>
      </c>
      <c r="C11" s="80">
        <f>D11-1.2</f>
        <v>63.8</v>
      </c>
      <c r="D11" s="81">
        <v>65</v>
      </c>
      <c r="E11" s="80">
        <f>D11+1.2</f>
        <v>66.2</v>
      </c>
      <c r="F11" s="80">
        <f>E11+1.2</f>
        <v>67.4</v>
      </c>
      <c r="G11" s="80">
        <f>F11+0.6</f>
        <v>68</v>
      </c>
      <c r="H11" s="82"/>
      <c r="I11" s="90" t="s">
        <v>198</v>
      </c>
      <c r="J11" s="90" t="s">
        <v>198</v>
      </c>
      <c r="K11" s="90" t="s">
        <v>198</v>
      </c>
      <c r="L11" s="90" t="s">
        <v>198</v>
      </c>
      <c r="M11" s="90" t="s">
        <v>198</v>
      </c>
      <c r="N11" s="90" t="s">
        <v>198</v>
      </c>
    </row>
    <row r="12" ht="29" customHeight="1" spans="1:14">
      <c r="A12" s="79" t="s">
        <v>168</v>
      </c>
      <c r="B12" s="80">
        <f>C12-0.8</f>
        <v>23.9</v>
      </c>
      <c r="C12" s="80">
        <f>D12-0.8</f>
        <v>24.7</v>
      </c>
      <c r="D12" s="81">
        <v>25.5</v>
      </c>
      <c r="E12" s="80">
        <f>D12+0.8</f>
        <v>26.3</v>
      </c>
      <c r="F12" s="80">
        <f>E12+0.8</f>
        <v>27.1</v>
      </c>
      <c r="G12" s="80">
        <f>F12+1.3</f>
        <v>28.4</v>
      </c>
      <c r="H12" s="82"/>
      <c r="I12" s="90" t="s">
        <v>207</v>
      </c>
      <c r="J12" s="90" t="s">
        <v>207</v>
      </c>
      <c r="K12" s="90" t="s">
        <v>207</v>
      </c>
      <c r="L12" s="90" t="s">
        <v>207</v>
      </c>
      <c r="M12" s="90" t="s">
        <v>207</v>
      </c>
      <c r="N12" s="90" t="s">
        <v>207</v>
      </c>
    </row>
    <row r="13" ht="29" customHeight="1" spans="1:14">
      <c r="A13" s="79" t="s">
        <v>169</v>
      </c>
      <c r="B13" s="80">
        <f>C13-0.7</f>
        <v>19.6</v>
      </c>
      <c r="C13" s="80">
        <f>D13-0.7</f>
        <v>20.3</v>
      </c>
      <c r="D13" s="81">
        <v>21</v>
      </c>
      <c r="E13" s="80">
        <f>D13+0.7</f>
        <v>21.7</v>
      </c>
      <c r="F13" s="80">
        <f>E13+0.7</f>
        <v>22.4</v>
      </c>
      <c r="G13" s="80">
        <f>F13+1</f>
        <v>23.4</v>
      </c>
      <c r="H13" s="82"/>
      <c r="I13" s="90" t="s">
        <v>198</v>
      </c>
      <c r="J13" s="90" t="s">
        <v>198</v>
      </c>
      <c r="K13" s="90" t="s">
        <v>198</v>
      </c>
      <c r="L13" s="90" t="s">
        <v>198</v>
      </c>
      <c r="M13" s="90" t="s">
        <v>198</v>
      </c>
      <c r="N13" s="90" t="s">
        <v>198</v>
      </c>
    </row>
    <row r="14" ht="29" customHeight="1" spans="1:14">
      <c r="A14" s="79" t="s">
        <v>170</v>
      </c>
      <c r="B14" s="80">
        <f>C14-0.5</f>
        <v>15</v>
      </c>
      <c r="C14" s="80">
        <f>D14-0.5</f>
        <v>15.5</v>
      </c>
      <c r="D14" s="81">
        <v>16</v>
      </c>
      <c r="E14" s="80">
        <f>D14+0.5</f>
        <v>16.5</v>
      </c>
      <c r="F14" s="80">
        <f>E14+0.5</f>
        <v>17</v>
      </c>
      <c r="G14" s="80">
        <f>F14+0.7</f>
        <v>17.7</v>
      </c>
      <c r="H14" s="82"/>
      <c r="I14" s="90" t="s">
        <v>198</v>
      </c>
      <c r="J14" s="90" t="s">
        <v>198</v>
      </c>
      <c r="K14" s="90" t="s">
        <v>198</v>
      </c>
      <c r="L14" s="90" t="s">
        <v>198</v>
      </c>
      <c r="M14" s="90" t="s">
        <v>198</v>
      </c>
      <c r="N14" s="90" t="s">
        <v>198</v>
      </c>
    </row>
    <row r="15" ht="29" customHeight="1" spans="1:14">
      <c r="A15" s="79" t="s">
        <v>171</v>
      </c>
      <c r="B15" s="80">
        <f>C15-0.5</f>
        <v>9</v>
      </c>
      <c r="C15" s="80">
        <f>D15-0.5</f>
        <v>9.5</v>
      </c>
      <c r="D15" s="81">
        <v>10</v>
      </c>
      <c r="E15" s="80">
        <f>D15+0.5</f>
        <v>10.5</v>
      </c>
      <c r="F15" s="80">
        <f>E15+0.5</f>
        <v>11</v>
      </c>
      <c r="G15" s="80">
        <f>F15+0.7</f>
        <v>11.7</v>
      </c>
      <c r="H15" s="82"/>
      <c r="I15" s="90" t="s">
        <v>198</v>
      </c>
      <c r="J15" s="90" t="s">
        <v>198</v>
      </c>
      <c r="K15" s="90" t="s">
        <v>198</v>
      </c>
      <c r="L15" s="90" t="s">
        <v>198</v>
      </c>
      <c r="M15" s="90" t="s">
        <v>198</v>
      </c>
      <c r="N15" s="90" t="s">
        <v>198</v>
      </c>
    </row>
    <row r="16" ht="16.5" spans="1:14">
      <c r="A16" s="83" t="s">
        <v>172</v>
      </c>
      <c r="B16" s="80">
        <f>C16</f>
        <v>11</v>
      </c>
      <c r="C16" s="80">
        <f>D16</f>
        <v>11</v>
      </c>
      <c r="D16" s="81">
        <v>11</v>
      </c>
      <c r="E16" s="80">
        <f t="shared" ref="E16:G16" si="4">D16</f>
        <v>11</v>
      </c>
      <c r="F16" s="80">
        <f t="shared" si="4"/>
        <v>11</v>
      </c>
      <c r="G16" s="80">
        <f t="shared" si="4"/>
        <v>11</v>
      </c>
      <c r="H16" s="82"/>
      <c r="I16" s="90" t="s">
        <v>198</v>
      </c>
      <c r="J16" s="90" t="s">
        <v>198</v>
      </c>
      <c r="K16" s="90" t="s">
        <v>198</v>
      </c>
      <c r="L16" s="90" t="s">
        <v>198</v>
      </c>
      <c r="M16" s="90" t="s">
        <v>198</v>
      </c>
      <c r="N16" s="90" t="s">
        <v>198</v>
      </c>
    </row>
    <row r="17" ht="16.5" spans="1:14">
      <c r="A17" s="83" t="s">
        <v>173</v>
      </c>
      <c r="B17" s="81">
        <v>10</v>
      </c>
      <c r="C17" s="81">
        <v>10</v>
      </c>
      <c r="D17" s="81">
        <v>10</v>
      </c>
      <c r="E17" s="81">
        <v>10</v>
      </c>
      <c r="F17" s="81">
        <v>10</v>
      </c>
      <c r="G17" s="81">
        <v>10</v>
      </c>
      <c r="H17" s="82"/>
      <c r="I17" s="90" t="s">
        <v>198</v>
      </c>
      <c r="J17" s="90" t="s">
        <v>198</v>
      </c>
      <c r="K17" s="90" t="s">
        <v>198</v>
      </c>
      <c r="L17" s="90" t="s">
        <v>198</v>
      </c>
      <c r="M17" s="90" t="s">
        <v>198</v>
      </c>
      <c r="N17" s="90" t="s">
        <v>198</v>
      </c>
    </row>
    <row r="18" ht="16.5" spans="1:14">
      <c r="A18" s="84" t="s">
        <v>174</v>
      </c>
      <c r="B18" s="80">
        <f>C18-1</f>
        <v>63</v>
      </c>
      <c r="C18" s="80">
        <f>D18-1</f>
        <v>64</v>
      </c>
      <c r="D18" s="81">
        <v>65</v>
      </c>
      <c r="E18" s="80">
        <f>D18+1</f>
        <v>66</v>
      </c>
      <c r="F18" s="80">
        <f>E18+1</f>
        <v>67</v>
      </c>
      <c r="G18" s="80">
        <f>F18+1.5</f>
        <v>68.5</v>
      </c>
      <c r="H18" s="82"/>
      <c r="I18" s="90" t="s">
        <v>198</v>
      </c>
      <c r="J18" s="90" t="s">
        <v>198</v>
      </c>
      <c r="K18" s="90" t="s">
        <v>198</v>
      </c>
      <c r="L18" s="90" t="s">
        <v>198</v>
      </c>
      <c r="M18" s="90" t="s">
        <v>198</v>
      </c>
      <c r="N18" s="90" t="s">
        <v>198</v>
      </c>
    </row>
    <row r="19" customHeight="1" spans="1:14">
      <c r="A19" s="84" t="s">
        <v>175</v>
      </c>
      <c r="B19" s="80">
        <f>C19-1</f>
        <v>65</v>
      </c>
      <c r="C19" s="80">
        <f>D19-1</f>
        <v>66</v>
      </c>
      <c r="D19" s="81">
        <v>67</v>
      </c>
      <c r="E19" s="80">
        <f>D19+1</f>
        <v>68</v>
      </c>
      <c r="F19" s="80">
        <f>E19+1</f>
        <v>69</v>
      </c>
      <c r="G19" s="80">
        <f>F19+1.5</f>
        <v>70.5</v>
      </c>
      <c r="H19" s="82"/>
      <c r="I19" s="90" t="s">
        <v>198</v>
      </c>
      <c r="J19" s="90" t="s">
        <v>198</v>
      </c>
      <c r="K19" s="90" t="s">
        <v>198</v>
      </c>
      <c r="L19" s="90" t="s">
        <v>198</v>
      </c>
      <c r="M19" s="90" t="s">
        <v>198</v>
      </c>
      <c r="N19" s="90" t="s">
        <v>198</v>
      </c>
    </row>
    <row r="20" customHeight="1" spans="1:14">
      <c r="A20" s="84" t="s">
        <v>176</v>
      </c>
      <c r="B20" s="80">
        <f>C20-0.5</f>
        <v>37</v>
      </c>
      <c r="C20" s="80">
        <f>D20-0.5</f>
        <v>37.5</v>
      </c>
      <c r="D20" s="81">
        <v>38</v>
      </c>
      <c r="E20" s="80">
        <f t="shared" ref="E20:G20" si="5">D20+0.5</f>
        <v>38.5</v>
      </c>
      <c r="F20" s="80">
        <f t="shared" si="5"/>
        <v>39</v>
      </c>
      <c r="G20" s="80">
        <f t="shared" si="5"/>
        <v>39.5</v>
      </c>
      <c r="H20" s="82"/>
      <c r="I20" s="90" t="s">
        <v>198</v>
      </c>
      <c r="J20" s="90" t="s">
        <v>198</v>
      </c>
      <c r="K20" s="90" t="s">
        <v>198</v>
      </c>
      <c r="L20" s="90" t="s">
        <v>198</v>
      </c>
      <c r="M20" s="90" t="s">
        <v>198</v>
      </c>
      <c r="N20" s="9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3" sqref="H43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9.16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208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/>
      <c r="C2" s="96"/>
      <c r="D2" s="97" t="s">
        <v>62</v>
      </c>
      <c r="E2" s="98" t="s">
        <v>63</v>
      </c>
      <c r="F2" s="99" t="s">
        <v>209</v>
      </c>
      <c r="G2" s="100" t="s">
        <v>70</v>
      </c>
      <c r="H2" s="100"/>
      <c r="I2" s="129" t="s">
        <v>57</v>
      </c>
      <c r="J2" s="100"/>
      <c r="K2" s="151"/>
    </row>
    <row r="3" spans="1:11">
      <c r="A3" s="101" t="s">
        <v>76</v>
      </c>
      <c r="B3" s="102">
        <v>9700</v>
      </c>
      <c r="C3" s="102"/>
      <c r="D3" s="103" t="s">
        <v>210</v>
      </c>
      <c r="E3" s="104" t="s">
        <v>211</v>
      </c>
      <c r="F3" s="105"/>
      <c r="G3" s="105"/>
      <c r="H3" s="106" t="s">
        <v>212</v>
      </c>
      <c r="I3" s="106"/>
      <c r="J3" s="106"/>
      <c r="K3" s="152"/>
    </row>
    <row r="4" spans="1:11">
      <c r="A4" s="107" t="s">
        <v>73</v>
      </c>
      <c r="B4" s="108">
        <v>4</v>
      </c>
      <c r="C4" s="108">
        <v>6</v>
      </c>
      <c r="D4" s="109" t="s">
        <v>213</v>
      </c>
      <c r="E4" s="105"/>
      <c r="F4" s="105"/>
      <c r="G4" s="105"/>
      <c r="H4" s="109" t="s">
        <v>214</v>
      </c>
      <c r="I4" s="109"/>
      <c r="J4" s="122" t="s">
        <v>67</v>
      </c>
      <c r="K4" s="153" t="s">
        <v>68</v>
      </c>
    </row>
    <row r="5" spans="1:11">
      <c r="A5" s="107" t="s">
        <v>215</v>
      </c>
      <c r="B5" s="102">
        <v>1</v>
      </c>
      <c r="C5" s="102"/>
      <c r="D5" s="103" t="s">
        <v>216</v>
      </c>
      <c r="E5" s="103" t="s">
        <v>217</v>
      </c>
      <c r="F5" s="103" t="s">
        <v>218</v>
      </c>
      <c r="G5" s="103" t="s">
        <v>219</v>
      </c>
      <c r="H5" s="109" t="s">
        <v>220</v>
      </c>
      <c r="I5" s="109"/>
      <c r="J5" s="122" t="s">
        <v>67</v>
      </c>
      <c r="K5" s="153" t="s">
        <v>68</v>
      </c>
    </row>
    <row r="6" spans="1:11">
      <c r="A6" s="110" t="s">
        <v>221</v>
      </c>
      <c r="B6" s="111">
        <v>125</v>
      </c>
      <c r="C6" s="111"/>
      <c r="D6" s="112" t="s">
        <v>222</v>
      </c>
      <c r="E6" s="113"/>
      <c r="F6" s="114">
        <v>603</v>
      </c>
      <c r="G6" s="112">
        <v>1703</v>
      </c>
      <c r="H6" s="115" t="s">
        <v>223</v>
      </c>
      <c r="I6" s="115"/>
      <c r="J6" s="114" t="s">
        <v>67</v>
      </c>
      <c r="K6" s="154" t="s">
        <v>68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224</v>
      </c>
      <c r="B8" s="99" t="s">
        <v>225</v>
      </c>
      <c r="C8" s="99" t="s">
        <v>226</v>
      </c>
      <c r="D8" s="99" t="s">
        <v>227</v>
      </c>
      <c r="E8" s="99" t="s">
        <v>228</v>
      </c>
      <c r="F8" s="99" t="s">
        <v>229</v>
      </c>
      <c r="G8" s="120" t="s">
        <v>79</v>
      </c>
      <c r="H8" s="121"/>
      <c r="I8" s="121"/>
      <c r="J8" s="121"/>
      <c r="K8" s="155"/>
    </row>
    <row r="9" spans="1:11">
      <c r="A9" s="107" t="s">
        <v>230</v>
      </c>
      <c r="B9" s="109"/>
      <c r="C9" s="122" t="s">
        <v>67</v>
      </c>
      <c r="D9" s="122" t="s">
        <v>68</v>
      </c>
      <c r="E9" s="103" t="s">
        <v>231</v>
      </c>
      <c r="F9" s="123" t="s">
        <v>232</v>
      </c>
      <c r="G9" s="124"/>
      <c r="H9" s="125"/>
      <c r="I9" s="125"/>
      <c r="J9" s="125"/>
      <c r="K9" s="156"/>
    </row>
    <row r="10" spans="1:11">
      <c r="A10" s="107" t="s">
        <v>233</v>
      </c>
      <c r="B10" s="109"/>
      <c r="C10" s="122" t="s">
        <v>67</v>
      </c>
      <c r="D10" s="122" t="s">
        <v>68</v>
      </c>
      <c r="E10" s="103" t="s">
        <v>234</v>
      </c>
      <c r="F10" s="123" t="s">
        <v>235</v>
      </c>
      <c r="G10" s="124" t="s">
        <v>236</v>
      </c>
      <c r="H10" s="125"/>
      <c r="I10" s="125"/>
      <c r="J10" s="125"/>
      <c r="K10" s="156"/>
    </row>
    <row r="11" spans="1:11">
      <c r="A11" s="126" t="s">
        <v>186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237</v>
      </c>
      <c r="J12" s="122" t="s">
        <v>85</v>
      </c>
      <c r="K12" s="153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238</v>
      </c>
      <c r="J13" s="122" t="s">
        <v>85</v>
      </c>
      <c r="K13" s="153" t="s">
        <v>86</v>
      </c>
    </row>
    <row r="14" ht="15" spans="1:11">
      <c r="A14" s="110" t="s">
        <v>239</v>
      </c>
      <c r="B14" s="114" t="s">
        <v>85</v>
      </c>
      <c r="C14" s="114" t="s">
        <v>86</v>
      </c>
      <c r="D14" s="113"/>
      <c r="E14" s="112" t="s">
        <v>240</v>
      </c>
      <c r="F14" s="114" t="s">
        <v>85</v>
      </c>
      <c r="G14" s="114" t="s">
        <v>86</v>
      </c>
      <c r="H14" s="114"/>
      <c r="I14" s="112" t="s">
        <v>241</v>
      </c>
      <c r="J14" s="114" t="s">
        <v>85</v>
      </c>
      <c r="K14" s="154" t="s">
        <v>86</v>
      </c>
    </row>
    <row r="15" ht="15" spans="1:11">
      <c r="A15" s="116"/>
      <c r="B15" s="128"/>
      <c r="C15" s="128"/>
      <c r="D15" s="117"/>
      <c r="E15" s="116"/>
      <c r="F15" s="128"/>
      <c r="G15" s="128"/>
      <c r="H15" s="128"/>
      <c r="I15" s="116"/>
      <c r="J15" s="128"/>
      <c r="K15" s="128"/>
    </row>
    <row r="16" s="91" customFormat="1" spans="1:11">
      <c r="A16" s="95" t="s">
        <v>242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8"/>
    </row>
    <row r="17" spans="1:11">
      <c r="A17" s="107" t="s">
        <v>243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59"/>
    </row>
    <row r="18" spans="1:11">
      <c r="A18" s="107" t="s">
        <v>244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59"/>
    </row>
    <row r="19" spans="1:11">
      <c r="A19" s="130" t="s">
        <v>245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3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60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60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1"/>
    </row>
    <row r="24" spans="1:11">
      <c r="A24" s="107" t="s">
        <v>125</v>
      </c>
      <c r="B24" s="109"/>
      <c r="C24" s="122" t="s">
        <v>67</v>
      </c>
      <c r="D24" s="122" t="s">
        <v>68</v>
      </c>
      <c r="E24" s="106"/>
      <c r="F24" s="106"/>
      <c r="G24" s="106"/>
      <c r="H24" s="106"/>
      <c r="I24" s="106"/>
      <c r="J24" s="106"/>
      <c r="K24" s="152"/>
    </row>
    <row r="25" ht="15" spans="1:11">
      <c r="A25" s="135" t="s">
        <v>246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2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247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5"/>
    </row>
    <row r="28" spans="1:11">
      <c r="A28" s="139" t="s">
        <v>248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3"/>
    </row>
    <row r="29" spans="1:11">
      <c r="A29" s="139" t="s">
        <v>249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3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3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3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3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3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0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60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4"/>
    </row>
    <row r="37" ht="18.75" customHeight="1" spans="1:11">
      <c r="A37" s="144" t="s">
        <v>250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5"/>
    </row>
    <row r="38" s="92" customFormat="1" ht="18.75" customHeight="1" spans="1:11">
      <c r="A38" s="107" t="s">
        <v>251</v>
      </c>
      <c r="B38" s="109"/>
      <c r="C38" s="109"/>
      <c r="D38" s="106" t="s">
        <v>252</v>
      </c>
      <c r="E38" s="106"/>
      <c r="F38" s="146" t="s">
        <v>253</v>
      </c>
      <c r="G38" s="147"/>
      <c r="H38" s="109" t="s">
        <v>254</v>
      </c>
      <c r="I38" s="109"/>
      <c r="J38" s="109" t="s">
        <v>255</v>
      </c>
      <c r="K38" s="159"/>
    </row>
    <row r="39" ht="18.75" customHeight="1" spans="1:13">
      <c r="A39" s="107" t="s">
        <v>126</v>
      </c>
      <c r="B39" s="109" t="s">
        <v>256</v>
      </c>
      <c r="C39" s="109"/>
      <c r="D39" s="109"/>
      <c r="E39" s="109"/>
      <c r="F39" s="109"/>
      <c r="G39" s="109"/>
      <c r="H39" s="109"/>
      <c r="I39" s="109"/>
      <c r="J39" s="109"/>
      <c r="K39" s="159"/>
      <c r="M39" s="92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59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59"/>
    </row>
    <row r="42" ht="32" customHeight="1" spans="1:11">
      <c r="A42" s="110" t="s">
        <v>136</v>
      </c>
      <c r="B42" s="148" t="s">
        <v>257</v>
      </c>
      <c r="C42" s="148"/>
      <c r="D42" s="112" t="s">
        <v>258</v>
      </c>
      <c r="E42" s="113"/>
      <c r="F42" s="112" t="s">
        <v>140</v>
      </c>
      <c r="G42" s="149">
        <v>44826</v>
      </c>
      <c r="H42" s="150" t="s">
        <v>141</v>
      </c>
      <c r="I42" s="150"/>
      <c r="J42" s="148" t="s">
        <v>144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13" workbookViewId="0">
      <selection activeCell="P7" sqref="P7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9.5" style="66" customWidth="1"/>
    <col min="15" max="16384" width="9" style="66"/>
  </cols>
  <sheetData>
    <row r="1" ht="30" customHeight="1" spans="1:14">
      <c r="A1" s="67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" customHeight="1" spans="1:14">
      <c r="A2" s="69" t="s">
        <v>62</v>
      </c>
      <c r="B2" s="70" t="s">
        <v>63</v>
      </c>
      <c r="C2" s="70"/>
      <c r="D2" s="71" t="s">
        <v>69</v>
      </c>
      <c r="E2" s="70" t="s">
        <v>70</v>
      </c>
      <c r="F2" s="70"/>
      <c r="G2" s="70"/>
      <c r="H2" s="72"/>
      <c r="I2" s="85" t="s">
        <v>57</v>
      </c>
      <c r="J2" s="70" t="s">
        <v>58</v>
      </c>
      <c r="K2" s="70"/>
      <c r="L2" s="70"/>
      <c r="M2" s="70"/>
      <c r="N2" s="86"/>
    </row>
    <row r="3" ht="29" customHeight="1" spans="1:14">
      <c r="A3" s="73" t="s">
        <v>146</v>
      </c>
      <c r="B3" s="74" t="s">
        <v>147</v>
      </c>
      <c r="C3" s="74"/>
      <c r="D3" s="74"/>
      <c r="E3" s="74"/>
      <c r="F3" s="74"/>
      <c r="G3" s="74"/>
      <c r="H3" s="75"/>
      <c r="I3" s="87" t="s">
        <v>148</v>
      </c>
      <c r="J3" s="87"/>
      <c r="K3" s="87"/>
      <c r="L3" s="87"/>
      <c r="M3" s="87"/>
      <c r="N3" s="88"/>
    </row>
    <row r="4" ht="29" customHeight="1" spans="1:14">
      <c r="A4" s="73"/>
      <c r="B4" s="76" t="s">
        <v>112</v>
      </c>
      <c r="C4" s="76" t="s">
        <v>113</v>
      </c>
      <c r="D4" s="76" t="s">
        <v>114</v>
      </c>
      <c r="E4" s="76" t="s">
        <v>115</v>
      </c>
      <c r="F4" s="76" t="s">
        <v>116</v>
      </c>
      <c r="G4" s="76" t="s">
        <v>117</v>
      </c>
      <c r="H4" s="75"/>
      <c r="I4" s="76" t="s">
        <v>112</v>
      </c>
      <c r="J4" s="76" t="s">
        <v>113</v>
      </c>
      <c r="K4" s="76" t="s">
        <v>114</v>
      </c>
      <c r="L4" s="76" t="s">
        <v>115</v>
      </c>
      <c r="M4" s="76" t="s">
        <v>116</v>
      </c>
      <c r="N4" s="76" t="s">
        <v>117</v>
      </c>
    </row>
    <row r="5" ht="29" customHeight="1" spans="1:14">
      <c r="A5" s="77" t="s">
        <v>151</v>
      </c>
      <c r="B5" s="78" t="s">
        <v>152</v>
      </c>
      <c r="C5" s="78" t="s">
        <v>153</v>
      </c>
      <c r="D5" s="78" t="s">
        <v>154</v>
      </c>
      <c r="E5" s="78" t="s">
        <v>155</v>
      </c>
      <c r="F5" s="78" t="s">
        <v>156</v>
      </c>
      <c r="G5" s="78" t="s">
        <v>157</v>
      </c>
      <c r="H5" s="75"/>
      <c r="I5" s="76" t="s">
        <v>152</v>
      </c>
      <c r="J5" s="76" t="s">
        <v>153</v>
      </c>
      <c r="K5" s="76" t="s">
        <v>154</v>
      </c>
      <c r="L5" s="76" t="s">
        <v>155</v>
      </c>
      <c r="M5" s="76" t="s">
        <v>156</v>
      </c>
      <c r="N5" s="76" t="s">
        <v>157</v>
      </c>
    </row>
    <row r="6" ht="29" customHeight="1" spans="1:14">
      <c r="A6" s="79" t="s">
        <v>158</v>
      </c>
      <c r="B6" s="80">
        <f>C6-1</f>
        <v>78</v>
      </c>
      <c r="C6" s="80">
        <f>D6-2</f>
        <v>79</v>
      </c>
      <c r="D6" s="81">
        <v>81</v>
      </c>
      <c r="E6" s="80">
        <f>D6+2</f>
        <v>83</v>
      </c>
      <c r="F6" s="80">
        <f>E6+2</f>
        <v>85</v>
      </c>
      <c r="G6" s="80">
        <f>F6+1</f>
        <v>86</v>
      </c>
      <c r="H6" s="82"/>
      <c r="I6" s="89" t="s">
        <v>196</v>
      </c>
      <c r="J6" s="89" t="s">
        <v>197</v>
      </c>
      <c r="K6" s="89" t="s">
        <v>198</v>
      </c>
      <c r="L6" s="89" t="s">
        <v>199</v>
      </c>
      <c r="M6" s="89" t="s">
        <v>200</v>
      </c>
      <c r="N6" s="89" t="s">
        <v>201</v>
      </c>
    </row>
    <row r="7" ht="29" customHeight="1" spans="1:14">
      <c r="A7" s="79" t="s">
        <v>161</v>
      </c>
      <c r="B7" s="80">
        <f t="shared" ref="B7:B9" si="0">C7-4</f>
        <v>116</v>
      </c>
      <c r="C7" s="80">
        <f t="shared" ref="C7:C9" si="1">D7-4</f>
        <v>120</v>
      </c>
      <c r="D7" s="81">
        <v>124</v>
      </c>
      <c r="E7" s="80">
        <f t="shared" ref="E7:E9" si="2">D7+4</f>
        <v>128</v>
      </c>
      <c r="F7" s="80">
        <f>E7+4</f>
        <v>132</v>
      </c>
      <c r="G7" s="80">
        <f t="shared" ref="G7:G9" si="3">F7+6</f>
        <v>138</v>
      </c>
      <c r="H7" s="82"/>
      <c r="I7" s="89" t="s">
        <v>198</v>
      </c>
      <c r="J7" s="89" t="s">
        <v>198</v>
      </c>
      <c r="K7" s="89" t="s">
        <v>198</v>
      </c>
      <c r="L7" s="89" t="s">
        <v>198</v>
      </c>
      <c r="M7" s="89" t="s">
        <v>198</v>
      </c>
      <c r="N7" s="89" t="s">
        <v>198</v>
      </c>
    </row>
    <row r="8" ht="29" customHeight="1" spans="1:14">
      <c r="A8" s="79" t="s">
        <v>163</v>
      </c>
      <c r="B8" s="80">
        <f t="shared" si="0"/>
        <v>-8</v>
      </c>
      <c r="C8" s="80">
        <f t="shared" si="1"/>
        <v>-4</v>
      </c>
      <c r="D8" s="81">
        <v>0</v>
      </c>
      <c r="E8" s="80">
        <f t="shared" si="2"/>
        <v>4</v>
      </c>
      <c r="F8" s="80">
        <f>E8+5</f>
        <v>9</v>
      </c>
      <c r="G8" s="80">
        <f t="shared" si="3"/>
        <v>15</v>
      </c>
      <c r="H8" s="82"/>
      <c r="I8" s="90" t="s">
        <v>202</v>
      </c>
      <c r="J8" s="90" t="s">
        <v>203</v>
      </c>
      <c r="K8" s="90" t="s">
        <v>204</v>
      </c>
      <c r="L8" s="90" t="s">
        <v>198</v>
      </c>
      <c r="M8" s="90" t="s">
        <v>202</v>
      </c>
      <c r="N8" s="89" t="s">
        <v>198</v>
      </c>
    </row>
    <row r="9" ht="29" customHeight="1" spans="1:14">
      <c r="A9" s="79" t="s">
        <v>165</v>
      </c>
      <c r="B9" s="80">
        <f t="shared" si="0"/>
        <v>114</v>
      </c>
      <c r="C9" s="80">
        <f t="shared" si="1"/>
        <v>118</v>
      </c>
      <c r="D9" s="81">
        <v>122</v>
      </c>
      <c r="E9" s="80">
        <f t="shared" si="2"/>
        <v>126</v>
      </c>
      <c r="F9" s="80">
        <f>E9+5</f>
        <v>131</v>
      </c>
      <c r="G9" s="80">
        <f t="shared" si="3"/>
        <v>137</v>
      </c>
      <c r="H9" s="82"/>
      <c r="I9" s="90" t="s">
        <v>205</v>
      </c>
      <c r="J9" s="90" t="s">
        <v>205</v>
      </c>
      <c r="K9" s="90" t="s">
        <v>205</v>
      </c>
      <c r="L9" s="90" t="s">
        <v>205</v>
      </c>
      <c r="M9" s="90" t="s">
        <v>205</v>
      </c>
      <c r="N9" s="90" t="s">
        <v>205</v>
      </c>
    </row>
    <row r="10" ht="29" customHeight="1" spans="1:14">
      <c r="A10" s="79" t="s">
        <v>166</v>
      </c>
      <c r="B10" s="80">
        <f>C10-1.2</f>
        <v>46.6</v>
      </c>
      <c r="C10" s="80">
        <f>D10-1.2</f>
        <v>47.8</v>
      </c>
      <c r="D10" s="81">
        <v>49</v>
      </c>
      <c r="E10" s="80">
        <f>D10+1.2</f>
        <v>50.2</v>
      </c>
      <c r="F10" s="80">
        <f>E10+1.2</f>
        <v>51.4</v>
      </c>
      <c r="G10" s="80">
        <f>F10+1.4</f>
        <v>52.8</v>
      </c>
      <c r="H10" s="82"/>
      <c r="I10" s="90" t="s">
        <v>206</v>
      </c>
      <c r="J10" s="90" t="s">
        <v>206</v>
      </c>
      <c r="K10" s="90" t="s">
        <v>206</v>
      </c>
      <c r="L10" s="90" t="s">
        <v>206</v>
      </c>
      <c r="M10" s="90" t="s">
        <v>206</v>
      </c>
      <c r="N10" s="90" t="s">
        <v>206</v>
      </c>
    </row>
    <row r="11" ht="29" customHeight="1" spans="1:14">
      <c r="A11" s="79" t="s">
        <v>167</v>
      </c>
      <c r="B11" s="80">
        <f>C11-0.6</f>
        <v>63.2</v>
      </c>
      <c r="C11" s="80">
        <f>D11-1.2</f>
        <v>63.8</v>
      </c>
      <c r="D11" s="81">
        <v>65</v>
      </c>
      <c r="E11" s="80">
        <f>D11+1.2</f>
        <v>66.2</v>
      </c>
      <c r="F11" s="80">
        <f>E11+1.2</f>
        <v>67.4</v>
      </c>
      <c r="G11" s="80">
        <f>F11+0.6</f>
        <v>68</v>
      </c>
      <c r="H11" s="82"/>
      <c r="I11" s="90" t="s">
        <v>198</v>
      </c>
      <c r="J11" s="90" t="s">
        <v>198</v>
      </c>
      <c r="K11" s="90" t="s">
        <v>198</v>
      </c>
      <c r="L11" s="90" t="s">
        <v>198</v>
      </c>
      <c r="M11" s="90" t="s">
        <v>198</v>
      </c>
      <c r="N11" s="90" t="s">
        <v>198</v>
      </c>
    </row>
    <row r="12" ht="29" customHeight="1" spans="1:14">
      <c r="A12" s="79" t="s">
        <v>168</v>
      </c>
      <c r="B12" s="80">
        <f>C12-0.8</f>
        <v>23.9</v>
      </c>
      <c r="C12" s="80">
        <f>D12-0.8</f>
        <v>24.7</v>
      </c>
      <c r="D12" s="81">
        <v>25.5</v>
      </c>
      <c r="E12" s="80">
        <f>D12+0.8</f>
        <v>26.3</v>
      </c>
      <c r="F12" s="80">
        <f>E12+0.8</f>
        <v>27.1</v>
      </c>
      <c r="G12" s="80">
        <f>F12+1.3</f>
        <v>28.4</v>
      </c>
      <c r="H12" s="82"/>
      <c r="I12" s="90" t="s">
        <v>207</v>
      </c>
      <c r="J12" s="90" t="s">
        <v>207</v>
      </c>
      <c r="K12" s="90" t="s">
        <v>207</v>
      </c>
      <c r="L12" s="90" t="s">
        <v>207</v>
      </c>
      <c r="M12" s="90" t="s">
        <v>207</v>
      </c>
      <c r="N12" s="90" t="s">
        <v>207</v>
      </c>
    </row>
    <row r="13" ht="29" customHeight="1" spans="1:14">
      <c r="A13" s="79" t="s">
        <v>169</v>
      </c>
      <c r="B13" s="80">
        <f>C13-0.7</f>
        <v>19.6</v>
      </c>
      <c r="C13" s="80">
        <f>D13-0.7</f>
        <v>20.3</v>
      </c>
      <c r="D13" s="81">
        <v>21</v>
      </c>
      <c r="E13" s="80">
        <f>D13+0.7</f>
        <v>21.7</v>
      </c>
      <c r="F13" s="80">
        <f>E13+0.7</f>
        <v>22.4</v>
      </c>
      <c r="G13" s="80">
        <f>F13+1</f>
        <v>23.4</v>
      </c>
      <c r="H13" s="82"/>
      <c r="I13" s="90" t="s">
        <v>198</v>
      </c>
      <c r="J13" s="90" t="s">
        <v>198</v>
      </c>
      <c r="K13" s="90" t="s">
        <v>198</v>
      </c>
      <c r="L13" s="90" t="s">
        <v>198</v>
      </c>
      <c r="M13" s="90" t="s">
        <v>198</v>
      </c>
      <c r="N13" s="90" t="s">
        <v>198</v>
      </c>
    </row>
    <row r="14" ht="29" customHeight="1" spans="1:14">
      <c r="A14" s="79" t="s">
        <v>170</v>
      </c>
      <c r="B14" s="80">
        <f>C14-0.5</f>
        <v>15</v>
      </c>
      <c r="C14" s="80">
        <f>D14-0.5</f>
        <v>15.5</v>
      </c>
      <c r="D14" s="81">
        <v>16</v>
      </c>
      <c r="E14" s="80">
        <f>D14+0.5</f>
        <v>16.5</v>
      </c>
      <c r="F14" s="80">
        <f>E14+0.5</f>
        <v>17</v>
      </c>
      <c r="G14" s="80">
        <f>F14+0.7</f>
        <v>17.7</v>
      </c>
      <c r="H14" s="82"/>
      <c r="I14" s="90" t="s">
        <v>198</v>
      </c>
      <c r="J14" s="90" t="s">
        <v>198</v>
      </c>
      <c r="K14" s="90" t="s">
        <v>198</v>
      </c>
      <c r="L14" s="90" t="s">
        <v>198</v>
      </c>
      <c r="M14" s="90" t="s">
        <v>198</v>
      </c>
      <c r="N14" s="90" t="s">
        <v>198</v>
      </c>
    </row>
    <row r="15" ht="29" customHeight="1" spans="1:14">
      <c r="A15" s="79" t="s">
        <v>171</v>
      </c>
      <c r="B15" s="80">
        <f>C15-0.5</f>
        <v>9</v>
      </c>
      <c r="C15" s="80">
        <f>D15-0.5</f>
        <v>9.5</v>
      </c>
      <c r="D15" s="81">
        <v>10</v>
      </c>
      <c r="E15" s="80">
        <f>D15+0.5</f>
        <v>10.5</v>
      </c>
      <c r="F15" s="80">
        <f>E15+0.5</f>
        <v>11</v>
      </c>
      <c r="G15" s="80">
        <f>F15+0.7</f>
        <v>11.7</v>
      </c>
      <c r="H15" s="82"/>
      <c r="I15" s="90" t="s">
        <v>198</v>
      </c>
      <c r="J15" s="90" t="s">
        <v>198</v>
      </c>
      <c r="K15" s="90" t="s">
        <v>198</v>
      </c>
      <c r="L15" s="90" t="s">
        <v>198</v>
      </c>
      <c r="M15" s="90" t="s">
        <v>198</v>
      </c>
      <c r="N15" s="90" t="s">
        <v>198</v>
      </c>
    </row>
    <row r="16" ht="16.5" spans="1:14">
      <c r="A16" s="83" t="s">
        <v>172</v>
      </c>
      <c r="B16" s="80">
        <f>C16</f>
        <v>11</v>
      </c>
      <c r="C16" s="80">
        <f>D16</f>
        <v>11</v>
      </c>
      <c r="D16" s="81">
        <v>11</v>
      </c>
      <c r="E16" s="80">
        <f t="shared" ref="E16:G16" si="4">D16</f>
        <v>11</v>
      </c>
      <c r="F16" s="80">
        <f t="shared" si="4"/>
        <v>11</v>
      </c>
      <c r="G16" s="80">
        <f t="shared" si="4"/>
        <v>11</v>
      </c>
      <c r="H16" s="82"/>
      <c r="I16" s="90" t="s">
        <v>198</v>
      </c>
      <c r="J16" s="90" t="s">
        <v>198</v>
      </c>
      <c r="K16" s="90" t="s">
        <v>198</v>
      </c>
      <c r="L16" s="90" t="s">
        <v>198</v>
      </c>
      <c r="M16" s="90" t="s">
        <v>198</v>
      </c>
      <c r="N16" s="90" t="s">
        <v>198</v>
      </c>
    </row>
    <row r="17" ht="16.5" spans="1:14">
      <c r="A17" s="83" t="s">
        <v>173</v>
      </c>
      <c r="B17" s="81">
        <v>10</v>
      </c>
      <c r="C17" s="81">
        <v>10</v>
      </c>
      <c r="D17" s="81">
        <v>10</v>
      </c>
      <c r="E17" s="81">
        <v>10</v>
      </c>
      <c r="F17" s="81">
        <v>10</v>
      </c>
      <c r="G17" s="81">
        <v>10</v>
      </c>
      <c r="H17" s="82"/>
      <c r="I17" s="90" t="s">
        <v>198</v>
      </c>
      <c r="J17" s="90" t="s">
        <v>198</v>
      </c>
      <c r="K17" s="90" t="s">
        <v>198</v>
      </c>
      <c r="L17" s="90" t="s">
        <v>198</v>
      </c>
      <c r="M17" s="90" t="s">
        <v>198</v>
      </c>
      <c r="N17" s="90" t="s">
        <v>198</v>
      </c>
    </row>
    <row r="18" ht="16.5" spans="1:14">
      <c r="A18" s="84" t="s">
        <v>174</v>
      </c>
      <c r="B18" s="80">
        <f>C18-1</f>
        <v>63</v>
      </c>
      <c r="C18" s="80">
        <f>D18-1</f>
        <v>64</v>
      </c>
      <c r="D18" s="81">
        <v>65</v>
      </c>
      <c r="E18" s="80">
        <f>D18+1</f>
        <v>66</v>
      </c>
      <c r="F18" s="80">
        <f>E18+1</f>
        <v>67</v>
      </c>
      <c r="G18" s="80">
        <f>F18+1.5</f>
        <v>68.5</v>
      </c>
      <c r="H18" s="82"/>
      <c r="I18" s="90" t="s">
        <v>198</v>
      </c>
      <c r="J18" s="90" t="s">
        <v>198</v>
      </c>
      <c r="K18" s="90" t="s">
        <v>198</v>
      </c>
      <c r="L18" s="90" t="s">
        <v>198</v>
      </c>
      <c r="M18" s="90" t="s">
        <v>198</v>
      </c>
      <c r="N18" s="90" t="s">
        <v>198</v>
      </c>
    </row>
    <row r="19" customHeight="1" spans="1:14">
      <c r="A19" s="84" t="s">
        <v>175</v>
      </c>
      <c r="B19" s="80">
        <f>C19-1</f>
        <v>65</v>
      </c>
      <c r="C19" s="80">
        <f>D19-1</f>
        <v>66</v>
      </c>
      <c r="D19" s="81">
        <v>67</v>
      </c>
      <c r="E19" s="80">
        <f>D19+1</f>
        <v>68</v>
      </c>
      <c r="F19" s="80">
        <f>E19+1</f>
        <v>69</v>
      </c>
      <c r="G19" s="80">
        <f>F19+1.5</f>
        <v>70.5</v>
      </c>
      <c r="H19" s="82"/>
      <c r="I19" s="90" t="s">
        <v>198</v>
      </c>
      <c r="J19" s="90" t="s">
        <v>198</v>
      </c>
      <c r="K19" s="90" t="s">
        <v>198</v>
      </c>
      <c r="L19" s="90" t="s">
        <v>198</v>
      </c>
      <c r="M19" s="90" t="s">
        <v>198</v>
      </c>
      <c r="N19" s="90" t="s">
        <v>198</v>
      </c>
    </row>
    <row r="20" customHeight="1" spans="1:14">
      <c r="A20" s="84" t="s">
        <v>176</v>
      </c>
      <c r="B20" s="80">
        <f>C20-0.5</f>
        <v>37</v>
      </c>
      <c r="C20" s="80">
        <f>D20-0.5</f>
        <v>37.5</v>
      </c>
      <c r="D20" s="81">
        <v>38</v>
      </c>
      <c r="E20" s="80">
        <f t="shared" ref="E20:G20" si="5">D20+0.5</f>
        <v>38.5</v>
      </c>
      <c r="F20" s="80">
        <f t="shared" si="5"/>
        <v>39</v>
      </c>
      <c r="G20" s="80">
        <f t="shared" si="5"/>
        <v>39.5</v>
      </c>
      <c r="H20" s="82"/>
      <c r="I20" s="90" t="s">
        <v>198</v>
      </c>
      <c r="J20" s="90" t="s">
        <v>198</v>
      </c>
      <c r="K20" s="90" t="s">
        <v>198</v>
      </c>
      <c r="L20" s="90" t="s">
        <v>198</v>
      </c>
      <c r="M20" s="90" t="s">
        <v>198</v>
      </c>
      <c r="N20" s="90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2.1666666666667" style="64" customWidth="1"/>
    <col min="3" max="3" width="12.8333333333333" style="64" customWidth="1"/>
    <col min="4" max="4" width="9.16666666666667" style="3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259</v>
      </c>
      <c r="B1" s="3"/>
      <c r="C1" s="3"/>
      <c r="D1" s="35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36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58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ht="21" spans="1:15">
      <c r="A4" s="9">
        <v>1</v>
      </c>
      <c r="B4" s="43">
        <v>18</v>
      </c>
      <c r="C4" s="382" t="s">
        <v>276</v>
      </c>
      <c r="D4" s="383" t="s">
        <v>277</v>
      </c>
      <c r="E4" s="382" t="s">
        <v>63</v>
      </c>
      <c r="F4" s="384" t="s">
        <v>278</v>
      </c>
      <c r="G4" s="13" t="s">
        <v>67</v>
      </c>
      <c r="H4" s="13" t="s">
        <v>67</v>
      </c>
      <c r="I4" s="13">
        <v>3</v>
      </c>
      <c r="J4" s="13">
        <v>2</v>
      </c>
      <c r="K4" s="13">
        <v>3</v>
      </c>
      <c r="L4" s="13">
        <v>4</v>
      </c>
      <c r="M4" s="13">
        <v>1</v>
      </c>
      <c r="N4" s="13">
        <f t="shared" ref="N4:N9" si="0">SUM(I4:M4)</f>
        <v>13</v>
      </c>
      <c r="O4" s="13" t="s">
        <v>279</v>
      </c>
    </row>
    <row r="5" ht="21" spans="1:15">
      <c r="A5" s="9">
        <v>2</v>
      </c>
      <c r="B5" s="13">
        <v>16</v>
      </c>
      <c r="C5" s="382" t="s">
        <v>276</v>
      </c>
      <c r="D5" s="385" t="s">
        <v>280</v>
      </c>
      <c r="E5" s="382" t="s">
        <v>63</v>
      </c>
      <c r="F5" s="384" t="s">
        <v>278</v>
      </c>
      <c r="G5" s="13" t="s">
        <v>67</v>
      </c>
      <c r="H5" s="13" t="s">
        <v>67</v>
      </c>
      <c r="I5" s="13">
        <v>3</v>
      </c>
      <c r="J5" s="13">
        <v>3</v>
      </c>
      <c r="K5" s="13">
        <v>3</v>
      </c>
      <c r="L5" s="13">
        <v>4</v>
      </c>
      <c r="M5" s="13">
        <v>3</v>
      </c>
      <c r="N5" s="13">
        <f t="shared" si="0"/>
        <v>16</v>
      </c>
      <c r="O5" s="13" t="s">
        <v>279</v>
      </c>
    </row>
    <row r="6" ht="21" spans="1:15">
      <c r="A6" s="9">
        <v>3</v>
      </c>
      <c r="B6" s="13">
        <v>33</v>
      </c>
      <c r="C6" s="382" t="s">
        <v>276</v>
      </c>
      <c r="D6" s="383" t="s">
        <v>281</v>
      </c>
      <c r="E6" s="382" t="s">
        <v>63</v>
      </c>
      <c r="F6" s="384" t="s">
        <v>278</v>
      </c>
      <c r="G6" s="13" t="s">
        <v>67</v>
      </c>
      <c r="H6" s="13" t="s">
        <v>67</v>
      </c>
      <c r="I6" s="13">
        <v>2</v>
      </c>
      <c r="J6" s="13">
        <v>3</v>
      </c>
      <c r="K6" s="13">
        <v>1</v>
      </c>
      <c r="L6" s="13">
        <v>5</v>
      </c>
      <c r="M6" s="13">
        <v>1</v>
      </c>
      <c r="N6" s="13">
        <f t="shared" si="0"/>
        <v>12</v>
      </c>
      <c r="O6" s="13" t="s">
        <v>279</v>
      </c>
    </row>
    <row r="7" ht="21" spans="1:15">
      <c r="A7" s="9">
        <v>4</v>
      </c>
      <c r="B7" s="13">
        <v>111</v>
      </c>
      <c r="C7" s="382" t="s">
        <v>276</v>
      </c>
      <c r="D7" s="383" t="s">
        <v>282</v>
      </c>
      <c r="E7" s="382" t="s">
        <v>63</v>
      </c>
      <c r="F7" s="384" t="s">
        <v>278</v>
      </c>
      <c r="G7" s="13" t="s">
        <v>67</v>
      </c>
      <c r="H7" s="13" t="s">
        <v>67</v>
      </c>
      <c r="I7" s="13">
        <v>1</v>
      </c>
      <c r="J7" s="13">
        <v>2</v>
      </c>
      <c r="K7" s="13">
        <v>2</v>
      </c>
      <c r="L7" s="13">
        <v>2</v>
      </c>
      <c r="M7" s="13">
        <v>2</v>
      </c>
      <c r="N7" s="13">
        <f t="shared" si="0"/>
        <v>9</v>
      </c>
      <c r="O7" s="13" t="s">
        <v>279</v>
      </c>
    </row>
    <row r="8" spans="1:15">
      <c r="A8" s="9"/>
      <c r="B8" s="13"/>
      <c r="C8" s="13"/>
      <c r="D8" s="50"/>
      <c r="E8" s="13"/>
      <c r="F8" s="59"/>
      <c r="G8" s="13"/>
      <c r="H8" s="13"/>
      <c r="I8" s="13"/>
      <c r="J8" s="13"/>
      <c r="K8" s="13"/>
      <c r="L8" s="13"/>
      <c r="M8" s="9"/>
      <c r="N8" s="9"/>
      <c r="O8" s="9"/>
    </row>
    <row r="9" spans="1:15">
      <c r="A9" s="9"/>
      <c r="B9" s="13"/>
      <c r="C9" s="13"/>
      <c r="D9" s="51"/>
      <c r="E9" s="13"/>
      <c r="F9" s="59"/>
      <c r="G9" s="13"/>
      <c r="H9" s="13"/>
      <c r="I9" s="13"/>
      <c r="J9" s="13"/>
      <c r="K9" s="13"/>
      <c r="L9" s="13"/>
      <c r="M9" s="9"/>
      <c r="N9" s="9"/>
      <c r="O9" s="9"/>
    </row>
    <row r="10" spans="1:15">
      <c r="A10" s="9"/>
      <c r="B10" s="13"/>
      <c r="C10" s="13"/>
      <c r="D10" s="5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3"/>
      <c r="C11" s="13"/>
      <c r="D11" s="5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5" t="s">
        <v>283</v>
      </c>
      <c r="B12" s="16"/>
      <c r="C12" s="16"/>
      <c r="D12" s="17"/>
      <c r="E12" s="18"/>
      <c r="F12" s="33"/>
      <c r="G12" s="33"/>
      <c r="H12" s="33"/>
      <c r="I12" s="28"/>
      <c r="J12" s="15" t="s">
        <v>284</v>
      </c>
      <c r="K12" s="19"/>
      <c r="L12" s="19"/>
      <c r="M12" s="20"/>
      <c r="N12" s="19"/>
      <c r="O12" s="25"/>
    </row>
    <row r="13" ht="16.5" spans="1:15">
      <c r="A13" s="21" t="s">
        <v>285</v>
      </c>
      <c r="B13" s="65"/>
      <c r="C13" s="65"/>
      <c r="D13" s="55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2022-09-25T00:01:09Z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