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<sst xmlns="http://schemas.openxmlformats.org/spreadsheetml/2006/main" count="707" uniqueCount="363">
  <si>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</si>
  <si>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</si>
  <si>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</si>
  <si>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</si>
  <si>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</si>
  <si>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</si>
  <si>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</si>
  <si>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</si>
  <si>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</si>
  <si>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</si>
  <si>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</si>
  <si>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</si>
  <si>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</si>
  <si>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</si>
  <si>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</si>
  <si>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</si>
  <si>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</si>
  <si>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</si>
  <si>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</si>
  <si>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</si>
  <si>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</si>
  <si>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</si>
  <si>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</si>
  <si>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</si>
  <si>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</si>
  <si>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</si>
  <si>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</si>
  <si>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</si>
  <si>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</si>
  <si>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</si>
  <si>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</si>
  <si>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</si>
  <si>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</si>
  <si>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</si>
  <si>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</si>
  <si>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</si>
  <si>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</si>
  <si>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</si>
  <si>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</si>
  <si>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</si>
  <si>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</si>
  <si>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</si>
  <si>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</si>
  <si>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</si>
  <si>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</si>
  <si>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</si>
  <si>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</si>
  <si>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</si>
  <si>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</si>
  <si>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</si>
  <si>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</si>
  <si>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</si>
  <si>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</si>
  <si>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</si>
  <si>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</si>
  <si>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</si>
  <si>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</si>
  <si>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</si>
  <si>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</si>
  <si>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</si>
  <si>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</si>
  <si>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</si>
  <si>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</si>
  <si>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TAMMBK91707</t>
  </si>
  <si>
    <t>合同交期</t>
  </si>
  <si>
    <t>产前确认样</t>
  </si>
  <si>
    <t>有</t>
  </si>
  <si>
    <t>无</t>
  </si>
  <si>
    <t>品名</t>
  </si>
  <si>
    <t>男式功能长裤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</si>
  <si>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</si>
  <si>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</si>
  <si>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</si>
  <si>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</si>
  <si>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</si>
  <si>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</si>
  <si>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</si>
  <si>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</si>
  <si>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</si>
  <si>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CGDD22083000003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</si>
  <si>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</si>
  <si>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</si>
  <si>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</si>
  <si>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</si>
  <si>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</si>
  <si>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</si>
  <si>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</si>
  <si>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</si>
  <si>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</si>
  <si>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</si>
  <si>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</si>
  <si>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</si>
  <si>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</si>
  <si>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</si>
  <si>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</si>
  <si>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</si>
  <si>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</si>
  <si>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</si>
  <si>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</si>
  <si>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</si>
  <si>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</si>
  <si>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</si>
  <si>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</si>
  <si>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</si>
  <si>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</si>
  <si>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</si>
  <si>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</si>
  <si>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</si>
  <si>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</si>
  <si>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</si>
  <si>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</si>
  <si>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</si>
  <si>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</si>
  <si>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</si>
  <si>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</si>
  <si>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</si>
  <si>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</si>
  <si>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</si>
  <si>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</si>
  <si>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</si>
  <si>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</si>
  <si>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</si>
  <si>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</si>
  <si>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</si>
  <si>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</si>
  <si>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</si>
  <si>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</si>
  <si>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</si>
  <si>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</si>
  <si>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</si>
  <si>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1.侧兜拉链起拱</t>
  </si>
  <si>
    <t>2.侧兜下部长度左右不对称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</si>
  <si>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</si>
  <si>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</si>
  <si>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</si>
  <si>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</si>
  <si>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</si>
  <si>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</si>
  <si>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</si>
  <si>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</si>
  <si>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</si>
  <si>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</si>
  <si>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</si>
  <si>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</si>
  <si>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</si>
  <si>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</si>
  <si>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2022.9.4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</si>
  <si>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</si>
  <si>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</si>
  <si>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</si>
  <si>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</si>
  <si>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</si>
  <si>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</si>
  <si>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</si>
  <si>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</si>
  <si>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</si>
  <si>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</si>
  <si>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</si>
  <si>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</si>
  <si>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黑色XL1</t>
  </si>
  <si>
    <t>黑色XL2</t>
  </si>
  <si>
    <t>裤外侧长</t>
  </si>
  <si>
    <t>-0.5/-1</t>
  </si>
  <si>
    <t>+0.7/+0.2</t>
  </si>
  <si>
    <t>腰围（平量）</t>
  </si>
  <si>
    <t>0/0</t>
  </si>
  <si>
    <t>+1/0</t>
  </si>
  <si>
    <t>臀围</t>
  </si>
  <si>
    <t>-1/-2</t>
  </si>
  <si>
    <t>-0.6/-1</t>
  </si>
  <si>
    <t>腿围/2</t>
  </si>
  <si>
    <t>0/-0.3</t>
  </si>
  <si>
    <t>-0.2/-0.5</t>
  </si>
  <si>
    <t>脚口/2</t>
  </si>
  <si>
    <t>-0.4/-0.5</t>
  </si>
  <si>
    <t>前裆长（含腰）</t>
  </si>
  <si>
    <t>+0.6/+0.4</t>
  </si>
  <si>
    <t>后裆长（含腰)</t>
  </si>
  <si>
    <t xml:space="preserve">     初期请洗测2-3件，有问题的另加测量数量。</t>
  </si>
  <si>
    <t>验货时间：2022.9.5</t>
  </si>
  <si>
    <t>跟单QC:周苑</t>
  </si>
  <si>
    <t>工厂负责人：</t>
  </si>
  <si>
    <t>QC出货报告书</t>
  </si>
  <si>
    <t>产品名称</t>
  </si>
  <si>
    <t>合同日期</t>
  </si>
  <si>
    <t>2022.9.30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</si>
  <si>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</si>
  <si>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</si>
  <si>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</si>
  <si>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</si>
  <si>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</si>
  <si>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</si>
  <si>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天津NDC库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</si>
  <si>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</si>
  <si>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</si>
  <si>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</si>
  <si>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</si>
  <si>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</si>
  <si>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</si>
  <si>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</si>
  <si>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</si>
  <si>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</si>
  <si>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</si>
  <si>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</si>
  <si>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采购凭证编号：CGDD22083000003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</si>
  <si>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</si>
  <si>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</si>
  <si>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</si>
  <si>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</si>
  <si>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</si>
  <si>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</si>
  <si>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</si>
  <si>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</si>
  <si>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</si>
  <si>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</si>
  <si>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</si>
  <si>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</si>
  <si>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</si>
  <si>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</si>
  <si>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</si>
  <si>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②检验明细：藏蓝：150、152、158、163、167、169、黑色：171、176、105、215、237、266、271、306、339、315、357</t>
  </si>
  <si>
    <t>深灰：367、371、386、391、405、410</t>
  </si>
  <si>
    <t>共抽23箱，每箱每号各抽9件，合计：207件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</si>
  <si>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</si>
  <si>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</si>
  <si>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</si>
  <si>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</si>
  <si>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</si>
  <si>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</si>
  <si>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</si>
  <si>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</si>
  <si>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</si>
  <si>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此订单14000件，此次出货7039件，按照AQL2.5抽验要求，抽验207件，不良数量0件，在允许范围内，可以出货</t>
  </si>
  <si>
    <t>服装QC部门</t>
  </si>
  <si>
    <t>检验人</t>
  </si>
  <si>
    <t>周苑</t>
  </si>
  <si>
    <t>2022.9.23</t>
  </si>
  <si>
    <t>+0.20</t>
  </si>
  <si>
    <t>+1.3+1</t>
  </si>
  <si>
    <t>0+0.6</t>
  </si>
  <si>
    <t>+0.7-1</t>
  </si>
  <si>
    <t>+0.7-1.3</t>
  </si>
  <si>
    <t>+0.3-1</t>
  </si>
  <si>
    <t>+10</t>
  </si>
  <si>
    <t>+1+0.8</t>
  </si>
  <si>
    <t>+1+1</t>
  </si>
  <si>
    <t>-0.5-1</t>
  </si>
  <si>
    <t>-1-1</t>
  </si>
  <si>
    <t>-0.6-1</t>
  </si>
  <si>
    <t>-0.70</t>
  </si>
  <si>
    <t>+0.30</t>
  </si>
  <si>
    <t>00</t>
  </si>
  <si>
    <t>+0.50</t>
  </si>
  <si>
    <t>-0.30</t>
  </si>
  <si>
    <t>-0.40</t>
  </si>
  <si>
    <t>-0.4-0.4</t>
  </si>
  <si>
    <t>-0.20</t>
  </si>
  <si>
    <t>0-0.5</t>
  </si>
  <si>
    <t>0-0.3</t>
  </si>
  <si>
    <t>+0.60</t>
  </si>
  <si>
    <t>0-0.4</t>
  </si>
  <si>
    <t>+0.6+0.5</t>
  </si>
  <si>
    <t>+0.7+1</t>
  </si>
  <si>
    <t>0+0.5</t>
  </si>
  <si>
    <t>+0.5+1</t>
  </si>
  <si>
    <t>+0.4-0.3</t>
  </si>
  <si>
    <t>+0.2+0.7</t>
  </si>
  <si>
    <t>验货时间：2022.9.23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</si>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</sst>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3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5" fillId="25" borderId="83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7" borderId="80" applyNumberFormat="0" applyFon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0" borderId="82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16" borderId="79" applyNumberFormat="0" applyAlignment="0" applyProtection="0">
      <alignment vertical="center"/>
    </xf>
    <xf numFmtId="0" fontId="46" fillId="16" borderId="83" applyNumberFormat="0" applyAlignment="0" applyProtection="0">
      <alignment vertical="center"/>
    </xf>
    <xf numFmtId="0" fontId="30" fillId="8" borderId="7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7" fillId="0" borderId="84" applyNumberFormat="0" applyFill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3" fillId="0" borderId="0">
      <alignment vertical="center"/>
    </xf>
  </cellStyleXfs>
  <cellXfs count="3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0" borderId="2" xfId="50" applyNumberFormat="1" applyFont="1" applyFill="1" applyBorder="1" applyAlignment="1">
      <alignment horizontal="center"/>
    </xf>
    <xf numFmtId="0" fontId="7" fillId="0" borderId="2" xfId="50" applyNumberFormat="1" applyFont="1" applyFill="1" applyBorder="1" applyAlignment="1">
      <alignment horizontal="center" vertical="center"/>
    </xf>
    <xf numFmtId="0" fontId="7" fillId="0" borderId="4" xfId="5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4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0" xfId="51" applyFont="1" applyFill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5" fillId="0" borderId="0" xfId="50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8" fillId="0" borderId="29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4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18" fillId="0" borderId="13" xfId="50" applyNumberFormat="1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left" vertical="center"/>
    </xf>
    <xf numFmtId="0" fontId="14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4" fillId="0" borderId="32" xfId="50" applyFont="1" applyFill="1" applyBorder="1" applyAlignment="1">
      <alignment horizontal="right"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1" xfId="50" applyFont="1" applyFill="1" applyBorder="1" applyAlignment="1">
      <alignment horizontal="left" vertical="center"/>
    </xf>
    <xf numFmtId="0" fontId="15" fillId="0" borderId="32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center" vertical="center"/>
    </xf>
    <xf numFmtId="58" fontId="18" fillId="0" borderId="32" xfId="50" applyNumberFormat="1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1" fillId="0" borderId="47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 wrapText="1"/>
    </xf>
    <xf numFmtId="0" fontId="15" fillId="0" borderId="45" xfId="50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49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0" fontId="14" fillId="0" borderId="44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14" fontId="14" fillId="0" borderId="13" xfId="50" applyNumberFormat="1" applyFont="1" applyBorder="1" applyAlignment="1">
      <alignment horizontal="center" vertical="center"/>
    </xf>
    <xf numFmtId="14" fontId="14" fillId="0" borderId="44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44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4" fillId="0" borderId="3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2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14" fontId="14" fillId="0" borderId="32" xfId="50" applyNumberFormat="1" applyFont="1" applyBorder="1" applyAlignment="1">
      <alignment horizontal="center" vertical="center"/>
    </xf>
    <xf numFmtId="14" fontId="14" fillId="0" borderId="45" xfId="50" applyNumberFormat="1" applyFont="1" applyBorder="1" applyAlignment="1">
      <alignment horizontal="center" vertical="center"/>
    </xf>
    <xf numFmtId="0" fontId="11" fillId="0" borderId="52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1" fillId="0" borderId="5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1" fillId="0" borderId="40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 wrapText="1"/>
    </xf>
    <xf numFmtId="0" fontId="14" fillId="0" borderId="30" xfId="50" applyFont="1" applyBorder="1" applyAlignment="1">
      <alignment horizontal="left" vertical="center"/>
    </xf>
    <xf numFmtId="9" fontId="14" fillId="0" borderId="13" xfId="50" applyNumberFormat="1" applyFont="1" applyBorder="1" applyAlignment="1">
      <alignment horizontal="center" vertical="center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9" fontId="14" fillId="0" borderId="39" xfId="50" applyNumberFormat="1" applyFont="1" applyBorder="1" applyAlignment="1">
      <alignment horizontal="left" vertical="center"/>
    </xf>
    <xf numFmtId="9" fontId="14" fillId="0" borderId="34" xfId="50" applyNumberFormat="1" applyFont="1" applyBorder="1" applyAlignment="1">
      <alignment horizontal="left" vertical="center"/>
    </xf>
    <xf numFmtId="9" fontId="14" fillId="0" borderId="40" xfId="50" applyNumberFormat="1" applyFont="1" applyBorder="1" applyAlignment="1">
      <alignment horizontal="left" vertical="center"/>
    </xf>
    <xf numFmtId="9" fontId="14" fillId="0" borderId="41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4" fillId="0" borderId="59" xfId="50" applyFont="1" applyFill="1" applyBorder="1" applyAlignment="1">
      <alignment horizontal="left" vertical="center"/>
    </xf>
    <xf numFmtId="0" fontId="14" fillId="0" borderId="60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4" fillId="0" borderId="61" xfId="50" applyFont="1" applyBorder="1" applyAlignment="1">
      <alignment vertical="center"/>
    </xf>
    <xf numFmtId="0" fontId="19" fillId="0" borderId="6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38" xfId="50" applyFont="1" applyBorder="1" applyAlignment="1">
      <alignment horizontal="center" vertical="center"/>
    </xf>
    <xf numFmtId="0" fontId="14" fillId="0" borderId="52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5" fillId="0" borderId="51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45" xfId="50" applyFont="1" applyBorder="1" applyAlignment="1">
      <alignment horizontal="left" vertical="center"/>
    </xf>
    <xf numFmtId="0" fontId="11" fillId="0" borderId="63" xfId="50" applyFont="1" applyBorder="1" applyAlignment="1">
      <alignment horizontal="left" vertical="center"/>
    </xf>
    <xf numFmtId="0" fontId="19" fillId="0" borderId="64" xfId="50" applyFont="1" applyBorder="1" applyAlignment="1">
      <alignment horizontal="left" vertical="center"/>
    </xf>
    <xf numFmtId="0" fontId="14" fillId="0" borderId="65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65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 wrapText="1"/>
    </xf>
    <xf numFmtId="0" fontId="23" fillId="0" borderId="4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9" fillId="0" borderId="64" xfId="0" applyFont="1" applyBorder="1" applyAlignment="1">
      <alignment horizontal="left" vertical="center"/>
    </xf>
    <xf numFmtId="9" fontId="14" fillId="0" borderId="46" xfId="50" applyNumberFormat="1" applyFont="1" applyBorder="1" applyAlignment="1">
      <alignment horizontal="left" vertical="center"/>
    </xf>
    <xf numFmtId="9" fontId="14" fillId="0" borderId="48" xfId="50" applyNumberFormat="1" applyFont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4" fillId="0" borderId="6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9" fillId="0" borderId="6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4" fillId="0" borderId="63" xfId="50" applyFont="1" applyFill="1" applyBorder="1" applyAlignment="1">
      <alignment horizontal="left"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70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28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488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717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2288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717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478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488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478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0478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0478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716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28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81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623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71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9718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71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527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1527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71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9718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76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85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954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76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409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098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098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249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9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963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9154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9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915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096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9154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96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96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915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9154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96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9154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96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9154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622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288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478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96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86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8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526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09700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3915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1240" y="740283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1890" y="741235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7665" y="21526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5390" y="2028825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5390" y="2209800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7665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5390" y="2419350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3840" y="201930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3840" y="2209800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6590" y="251460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3840" y="235267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32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33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33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097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192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022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1965" y="1428750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6590" y="21526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6590" y="23336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334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324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324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05050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43375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05050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14600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43125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8615" y="2314575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16" customWidth="1"/>
    <col min="3" max="3" width="10.125" customWidth="1"/>
  </cols>
  <sheetData>
    <row r="1" ht="21" customHeight="1" spans="1:2">
      <c r="A1" s="317"/>
      <c r="B1" s="318" t="s">
        <v>0</v>
      </c>
    </row>
    <row r="2" spans="1:2">
      <c r="A2" s="9">
        <v>1</v>
      </c>
      <c r="B2" s="319" t="s">
        <v>1</v>
      </c>
    </row>
    <row r="3" spans="1:2">
      <c r="A3" s="9">
        <v>2</v>
      </c>
      <c r="B3" s="319" t="s">
        <v>2</v>
      </c>
    </row>
    <row r="4" spans="1:2">
      <c r="A4" s="9">
        <v>3</v>
      </c>
      <c r="B4" s="319" t="s">
        <v>3</v>
      </c>
    </row>
    <row r="5" spans="1:2">
      <c r="A5" s="9">
        <v>4</v>
      </c>
      <c r="B5" s="319" t="s">
        <v>4</v>
      </c>
    </row>
    <row r="6" spans="1:2">
      <c r="A6" s="9">
        <v>5</v>
      </c>
      <c r="B6" s="319" t="s">
        <v>5</v>
      </c>
    </row>
    <row r="7" spans="1:2">
      <c r="A7" s="9">
        <v>6</v>
      </c>
      <c r="B7" s="319" t="s">
        <v>6</v>
      </c>
    </row>
    <row r="8" s="315" customFormat="1" ht="15" customHeight="1" spans="1:2">
      <c r="A8" s="320">
        <v>7</v>
      </c>
      <c r="B8" s="321" t="s">
        <v>7</v>
      </c>
    </row>
    <row r="9" ht="18.95" customHeight="1" spans="1:2">
      <c r="A9" s="317"/>
      <c r="B9" s="322" t="s">
        <v>8</v>
      </c>
    </row>
    <row r="10" ht="15.95" customHeight="1" spans="1:2">
      <c r="A10" s="9">
        <v>1</v>
      </c>
      <c r="B10" s="323" t="s">
        <v>9</v>
      </c>
    </row>
    <row r="11" spans="1:2">
      <c r="A11" s="9">
        <v>2</v>
      </c>
      <c r="B11" s="319" t="s">
        <v>10</v>
      </c>
    </row>
    <row r="12" spans="1:2">
      <c r="A12" s="9">
        <v>3</v>
      </c>
      <c r="B12" s="321" t="s">
        <v>11</v>
      </c>
    </row>
    <row r="13" spans="1:2">
      <c r="A13" s="9">
        <v>4</v>
      </c>
      <c r="B13" s="319" t="s">
        <v>12</v>
      </c>
    </row>
    <row r="14" spans="1:2">
      <c r="A14" s="9">
        <v>5</v>
      </c>
      <c r="B14" s="319" t="s">
        <v>13</v>
      </c>
    </row>
    <row r="15" spans="1:2">
      <c r="A15" s="9">
        <v>6</v>
      </c>
      <c r="B15" s="319" t="s">
        <v>14</v>
      </c>
    </row>
    <row r="16" spans="1:2">
      <c r="A16" s="9">
        <v>7</v>
      </c>
      <c r="B16" s="319" t="s">
        <v>15</v>
      </c>
    </row>
    <row r="17" spans="1:2">
      <c r="A17" s="9">
        <v>8</v>
      </c>
      <c r="B17" s="319" t="s">
        <v>16</v>
      </c>
    </row>
    <row r="18" spans="1:2">
      <c r="A18" s="9">
        <v>9</v>
      </c>
      <c r="B18" s="319" t="s">
        <v>17</v>
      </c>
    </row>
    <row r="19" spans="1:2">
      <c r="A19" s="9"/>
      <c r="B19" s="319"/>
    </row>
    <row r="20" ht="20.25" spans="1:2">
      <c r="A20" s="317"/>
      <c r="B20" s="318" t="s">
        <v>18</v>
      </c>
    </row>
    <row r="21" spans="1:2">
      <c r="A21" s="9">
        <v>1</v>
      </c>
      <c r="B21" s="324" t="s">
        <v>19</v>
      </c>
    </row>
    <row r="22" spans="1:2">
      <c r="A22" s="9">
        <v>2</v>
      </c>
      <c r="B22" s="319" t="s">
        <v>20</v>
      </c>
    </row>
    <row r="23" spans="1:2">
      <c r="A23" s="9">
        <v>3</v>
      </c>
      <c r="B23" s="319" t="s">
        <v>21</v>
      </c>
    </row>
    <row r="24" spans="1:2">
      <c r="A24" s="9">
        <v>4</v>
      </c>
      <c r="B24" s="319" t="s">
        <v>22</v>
      </c>
    </row>
    <row r="25" spans="1:2">
      <c r="A25" s="9">
        <v>5</v>
      </c>
      <c r="B25" s="319" t="s">
        <v>23</v>
      </c>
    </row>
    <row r="26" spans="1:2">
      <c r="A26" s="9">
        <v>6</v>
      </c>
      <c r="B26" s="319" t="s">
        <v>24</v>
      </c>
    </row>
    <row r="27" spans="1:2">
      <c r="A27" s="9">
        <v>7</v>
      </c>
      <c r="B27" s="319" t="s">
        <v>25</v>
      </c>
    </row>
    <row r="28" spans="1:2">
      <c r="A28" s="9"/>
      <c r="B28" s="319"/>
    </row>
    <row r="29" ht="20.25" spans="1:2">
      <c r="A29" s="317"/>
      <c r="B29" s="318" t="s">
        <v>26</v>
      </c>
    </row>
    <row r="30" spans="1:2">
      <c r="A30" s="9">
        <v>1</v>
      </c>
      <c r="B30" s="324" t="s">
        <v>27</v>
      </c>
    </row>
    <row r="31" spans="1:2">
      <c r="A31" s="9">
        <v>2</v>
      </c>
      <c r="B31" s="319" t="s">
        <v>28</v>
      </c>
    </row>
    <row r="32" spans="1:2">
      <c r="A32" s="9">
        <v>3</v>
      </c>
      <c r="B32" s="319" t="s">
        <v>29</v>
      </c>
    </row>
    <row r="33" ht="28.5" spans="1:2">
      <c r="A33" s="9">
        <v>4</v>
      </c>
      <c r="B33" s="319" t="s">
        <v>30</v>
      </c>
    </row>
    <row r="34" spans="1:2">
      <c r="A34" s="9">
        <v>5</v>
      </c>
      <c r="B34" s="319" t="s">
        <v>31</v>
      </c>
    </row>
    <row r="35" spans="1:2">
      <c r="A35" s="9">
        <v>6</v>
      </c>
      <c r="B35" s="319" t="s">
        <v>32</v>
      </c>
    </row>
    <row r="36" spans="1:2">
      <c r="A36" s="9">
        <v>7</v>
      </c>
      <c r="B36" s="319" t="s">
        <v>33</v>
      </c>
    </row>
    <row r="37" spans="1:2">
      <c r="A37" s="9"/>
      <c r="B37" s="319"/>
    </row>
    <row r="39" spans="1:2">
      <c r="A39" s="325" t="s">
        <v>34</v>
      </c>
      <c r="B39" s="3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343</v>
      </c>
      <c r="B2" s="23" t="s">
        <v>270</v>
      </c>
      <c r="C2" s="23" t="s">
        <v>271</v>
      </c>
      <c r="D2" s="23" t="s">
        <v>272</v>
      </c>
      <c r="E2" s="23" t="s">
        <v>273</v>
      </c>
      <c r="F2" s="23" t="s">
        <v>274</v>
      </c>
      <c r="G2" s="22" t="s">
        <v>344</v>
      </c>
      <c r="H2" s="22" t="s">
        <v>345</v>
      </c>
      <c r="I2" s="22" t="s">
        <v>346</v>
      </c>
      <c r="J2" s="22" t="s">
        <v>345</v>
      </c>
      <c r="K2" s="22" t="s">
        <v>347</v>
      </c>
      <c r="L2" s="22" t="s">
        <v>345</v>
      </c>
      <c r="M2" s="23" t="s">
        <v>329</v>
      </c>
      <c r="N2" s="23" t="s">
        <v>283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343</v>
      </c>
      <c r="B4" s="25" t="s">
        <v>348</v>
      </c>
      <c r="C4" s="25" t="s">
        <v>330</v>
      </c>
      <c r="D4" s="25" t="s">
        <v>272</v>
      </c>
      <c r="E4" s="23" t="s">
        <v>273</v>
      </c>
      <c r="F4" s="23" t="s">
        <v>274</v>
      </c>
      <c r="G4" s="22" t="s">
        <v>344</v>
      </c>
      <c r="H4" s="22" t="s">
        <v>345</v>
      </c>
      <c r="I4" s="22" t="s">
        <v>346</v>
      </c>
      <c r="J4" s="22" t="s">
        <v>345</v>
      </c>
      <c r="K4" s="22" t="s">
        <v>347</v>
      </c>
      <c r="L4" s="22" t="s">
        <v>345</v>
      </c>
      <c r="M4" s="23" t="s">
        <v>329</v>
      </c>
      <c r="N4" s="23" t="s">
        <v>283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298</v>
      </c>
      <c r="B11" s="12"/>
      <c r="C11" s="12"/>
      <c r="D11" s="13"/>
      <c r="E11" s="14"/>
      <c r="F11" s="26"/>
      <c r="G11" s="21"/>
      <c r="H11" s="26"/>
      <c r="I11" s="11" t="s">
        <v>299</v>
      </c>
      <c r="J11" s="12"/>
      <c r="K11" s="12"/>
      <c r="L11" s="12"/>
      <c r="M11" s="12"/>
      <c r="N11" s="19"/>
    </row>
    <row r="12" ht="16.5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329</v>
      </c>
      <c r="L2" s="5" t="s">
        <v>283</v>
      </c>
    </row>
    <row r="3" spans="1:12">
      <c r="A3" s="9" t="s">
        <v>331</v>
      </c>
      <c r="B3" s="9"/>
      <c r="C3" s="10" t="s">
        <v>314</v>
      </c>
      <c r="D3" s="10"/>
      <c r="E3" s="10" t="s">
        <v>120</v>
      </c>
      <c r="F3" s="20" t="s">
        <v>287</v>
      </c>
      <c r="G3" s="20" t="s">
        <v>355</v>
      </c>
      <c r="H3" s="20" t="s">
        <v>356</v>
      </c>
      <c r="I3" s="10"/>
      <c r="J3" s="10"/>
      <c r="K3" s="20" t="s">
        <v>357</v>
      </c>
      <c r="L3" s="10"/>
    </row>
    <row r="4" spans="1:12">
      <c r="A4" s="9" t="s">
        <v>337</v>
      </c>
      <c r="B4" s="9"/>
      <c r="C4" s="10" t="s">
        <v>314</v>
      </c>
      <c r="D4" s="10"/>
      <c r="E4" s="10" t="s">
        <v>120</v>
      </c>
      <c r="F4" s="20" t="s">
        <v>287</v>
      </c>
      <c r="G4" s="20" t="s">
        <v>355</v>
      </c>
      <c r="H4" s="20" t="s">
        <v>356</v>
      </c>
      <c r="I4" s="10"/>
      <c r="J4" s="10"/>
      <c r="K4" s="20" t="s">
        <v>357</v>
      </c>
      <c r="L4" s="10"/>
    </row>
    <row r="5" spans="1:12">
      <c r="A5" s="9" t="s">
        <v>338</v>
      </c>
      <c r="B5" s="9"/>
      <c r="C5" s="10" t="s">
        <v>314</v>
      </c>
      <c r="D5" s="10"/>
      <c r="E5" s="10" t="s">
        <v>120</v>
      </c>
      <c r="F5" s="20" t="s">
        <v>287</v>
      </c>
      <c r="G5" s="20" t="s">
        <v>355</v>
      </c>
      <c r="H5" s="20" t="s">
        <v>356</v>
      </c>
      <c r="I5" s="10"/>
      <c r="J5" s="10"/>
      <c r="K5" s="20" t="s">
        <v>357</v>
      </c>
      <c r="L5" s="10"/>
    </row>
    <row r="6" spans="1:12">
      <c r="A6" s="9" t="s">
        <v>339</v>
      </c>
      <c r="B6" s="9"/>
      <c r="C6" s="10" t="s">
        <v>314</v>
      </c>
      <c r="D6" s="10"/>
      <c r="E6" s="10" t="s">
        <v>120</v>
      </c>
      <c r="F6" s="20" t="s">
        <v>287</v>
      </c>
      <c r="G6" s="20" t="s">
        <v>355</v>
      </c>
      <c r="H6" s="20" t="s">
        <v>356</v>
      </c>
      <c r="I6" s="10"/>
      <c r="J6" s="10"/>
      <c r="K6" s="20" t="s">
        <v>357</v>
      </c>
      <c r="L6" s="10"/>
    </row>
    <row r="7" spans="1:12">
      <c r="A7" s="9" t="s">
        <v>340</v>
      </c>
      <c r="B7" s="9"/>
      <c r="C7" s="10" t="s">
        <v>314</v>
      </c>
      <c r="D7" s="10"/>
      <c r="E7" s="10" t="s">
        <v>120</v>
      </c>
      <c r="F7" s="20" t="s">
        <v>287</v>
      </c>
      <c r="G7" s="20" t="s">
        <v>355</v>
      </c>
      <c r="H7" s="20" t="s">
        <v>356</v>
      </c>
      <c r="I7" s="9"/>
      <c r="J7" s="9"/>
      <c r="K7" s="20" t="s">
        <v>357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298</v>
      </c>
      <c r="B11" s="12"/>
      <c r="C11" s="12"/>
      <c r="D11" s="12"/>
      <c r="E11" s="13"/>
      <c r="F11" s="14"/>
      <c r="G11" s="21"/>
      <c r="H11" s="11" t="s">
        <v>299</v>
      </c>
      <c r="I11" s="12"/>
      <c r="J11" s="12"/>
      <c r="K11" s="12"/>
      <c r="L11" s="19"/>
    </row>
    <row r="12" ht="16.5" spans="1:12">
      <c r="A12" s="15" t="s">
        <v>358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330</v>
      </c>
      <c r="D2" s="5" t="s">
        <v>272</v>
      </c>
      <c r="E2" s="5" t="s">
        <v>273</v>
      </c>
      <c r="F2" s="4" t="s">
        <v>360</v>
      </c>
      <c r="G2" s="4" t="s">
        <v>307</v>
      </c>
      <c r="H2" s="6" t="s">
        <v>308</v>
      </c>
      <c r="I2" s="17" t="s">
        <v>310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311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298</v>
      </c>
      <c r="B12" s="12"/>
      <c r="C12" s="12"/>
      <c r="D12" s="13"/>
      <c r="E12" s="14"/>
      <c r="F12" s="11" t="s">
        <v>299</v>
      </c>
      <c r="G12" s="12"/>
      <c r="H12" s="13"/>
      <c r="I12" s="19"/>
    </row>
    <row r="13" ht="16.5" spans="1:9">
      <c r="A13" s="15" t="s">
        <v>362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5" t="s">
        <v>35</v>
      </c>
      <c r="C2" s="296"/>
      <c r="D2" s="296"/>
      <c r="E2" s="296"/>
      <c r="F2" s="296"/>
      <c r="G2" s="296"/>
      <c r="H2" s="296"/>
      <c r="I2" s="310"/>
    </row>
    <row r="3" ht="27.95" customHeight="1" spans="2:9">
      <c r="B3" s="297"/>
      <c r="C3" s="298"/>
      <c r="D3" s="299" t="s">
        <v>36</v>
      </c>
      <c r="E3" s="300"/>
      <c r="F3" s="301" t="s">
        <v>37</v>
      </c>
      <c r="G3" s="302"/>
      <c r="H3" s="299" t="s">
        <v>38</v>
      </c>
      <c r="I3" s="311"/>
    </row>
    <row r="4" ht="27.95" customHeight="1" spans="2:9">
      <c r="B4" s="297" t="s">
        <v>39</v>
      </c>
      <c r="C4" s="298" t="s">
        <v>40</v>
      </c>
      <c r="D4" s="298" t="s">
        <v>41</v>
      </c>
      <c r="E4" s="298" t="s">
        <v>42</v>
      </c>
      <c r="F4" s="303" t="s">
        <v>41</v>
      </c>
      <c r="G4" s="303" t="s">
        <v>42</v>
      </c>
      <c r="H4" s="298" t="s">
        <v>41</v>
      </c>
      <c r="I4" s="312" t="s">
        <v>42</v>
      </c>
    </row>
    <row r="5" ht="27.95" customHeight="1" spans="2:9">
      <c r="B5" s="304" t="s">
        <v>43</v>
      </c>
      <c r="C5" s="9">
        <v>13</v>
      </c>
      <c r="D5" s="9">
        <v>0</v>
      </c>
      <c r="E5" s="9">
        <v>1</v>
      </c>
      <c r="F5" s="305">
        <v>0</v>
      </c>
      <c r="G5" s="305">
        <v>1</v>
      </c>
      <c r="H5" s="9">
        <v>1</v>
      </c>
      <c r="I5" s="313">
        <v>2</v>
      </c>
    </row>
    <row r="6" ht="27.95" customHeight="1" spans="2:9">
      <c r="B6" s="304" t="s">
        <v>44</v>
      </c>
      <c r="C6" s="9">
        <v>20</v>
      </c>
      <c r="D6" s="9">
        <v>0</v>
      </c>
      <c r="E6" s="9">
        <v>1</v>
      </c>
      <c r="F6" s="305">
        <v>1</v>
      </c>
      <c r="G6" s="305">
        <v>2</v>
      </c>
      <c r="H6" s="9">
        <v>2</v>
      </c>
      <c r="I6" s="313">
        <v>3</v>
      </c>
    </row>
    <row r="7" ht="27.95" customHeight="1" spans="2:9">
      <c r="B7" s="304" t="s">
        <v>45</v>
      </c>
      <c r="C7" s="9">
        <v>32</v>
      </c>
      <c r="D7" s="9">
        <v>0</v>
      </c>
      <c r="E7" s="9">
        <v>1</v>
      </c>
      <c r="F7" s="305">
        <v>2</v>
      </c>
      <c r="G7" s="305">
        <v>3</v>
      </c>
      <c r="H7" s="9">
        <v>3</v>
      </c>
      <c r="I7" s="313">
        <v>4</v>
      </c>
    </row>
    <row r="8" ht="27.95" customHeight="1" spans="2:9">
      <c r="B8" s="304" t="s">
        <v>46</v>
      </c>
      <c r="C8" s="9">
        <v>50</v>
      </c>
      <c r="D8" s="9">
        <v>1</v>
      </c>
      <c r="E8" s="9">
        <v>2</v>
      </c>
      <c r="F8" s="305">
        <v>3</v>
      </c>
      <c r="G8" s="305">
        <v>4</v>
      </c>
      <c r="H8" s="9">
        <v>5</v>
      </c>
      <c r="I8" s="313">
        <v>6</v>
      </c>
    </row>
    <row r="9" ht="27.95" customHeight="1" spans="2:9">
      <c r="B9" s="304" t="s">
        <v>47</v>
      </c>
      <c r="C9" s="9">
        <v>80</v>
      </c>
      <c r="D9" s="9">
        <v>2</v>
      </c>
      <c r="E9" s="9">
        <v>3</v>
      </c>
      <c r="F9" s="305">
        <v>5</v>
      </c>
      <c r="G9" s="305">
        <v>6</v>
      </c>
      <c r="H9" s="9">
        <v>7</v>
      </c>
      <c r="I9" s="313">
        <v>8</v>
      </c>
    </row>
    <row r="10" ht="27.95" customHeight="1" spans="2:9">
      <c r="B10" s="304" t="s">
        <v>48</v>
      </c>
      <c r="C10" s="9">
        <v>125</v>
      </c>
      <c r="D10" s="9">
        <v>3</v>
      </c>
      <c r="E10" s="9">
        <v>4</v>
      </c>
      <c r="F10" s="305">
        <v>7</v>
      </c>
      <c r="G10" s="305">
        <v>8</v>
      </c>
      <c r="H10" s="9">
        <v>10</v>
      </c>
      <c r="I10" s="313">
        <v>11</v>
      </c>
    </row>
    <row r="11" ht="27.95" customHeight="1" spans="2:9">
      <c r="B11" s="304" t="s">
        <v>49</v>
      </c>
      <c r="C11" s="9">
        <v>200</v>
      </c>
      <c r="D11" s="9">
        <v>5</v>
      </c>
      <c r="E11" s="9">
        <v>6</v>
      </c>
      <c r="F11" s="305">
        <v>10</v>
      </c>
      <c r="G11" s="305">
        <v>11</v>
      </c>
      <c r="H11" s="9">
        <v>14</v>
      </c>
      <c r="I11" s="313">
        <v>15</v>
      </c>
    </row>
    <row r="12" ht="27.95" customHeight="1" spans="2:9">
      <c r="B12" s="306" t="s">
        <v>50</v>
      </c>
      <c r="C12" s="307">
        <v>315</v>
      </c>
      <c r="D12" s="307">
        <v>7</v>
      </c>
      <c r="E12" s="307">
        <v>8</v>
      </c>
      <c r="F12" s="308">
        <v>14</v>
      </c>
      <c r="G12" s="308">
        <v>15</v>
      </c>
      <c r="H12" s="307">
        <v>21</v>
      </c>
      <c r="I12" s="314">
        <v>22</v>
      </c>
    </row>
    <row r="14" spans="2:4">
      <c r="B14" s="309" t="s">
        <v>51</v>
      </c>
      <c r="C14" s="309"/>
      <c r="D14" s="3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49" sqref="A49:K49"/>
    </sheetView>
  </sheetViews>
  <sheetFormatPr defaultColWidth="10.375" defaultRowHeight="16.5" customHeight="1"/>
  <cols>
    <col min="1" max="1" width="11.125" style="184" customWidth="1"/>
    <col min="2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185" t="s">
        <v>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" spans="1:11">
      <c r="A2" s="186" t="s">
        <v>53</v>
      </c>
      <c r="B2" s="187" t="s">
        <v>54</v>
      </c>
      <c r="C2" s="187"/>
      <c r="D2" s="188" t="s">
        <v>55</v>
      </c>
      <c r="E2" s="188"/>
      <c r="F2" s="187" t="s">
        <v>56</v>
      </c>
      <c r="G2" s="187"/>
      <c r="H2" s="189" t="s">
        <v>57</v>
      </c>
      <c r="I2" s="268" t="s">
        <v>58</v>
      </c>
      <c r="J2" s="268"/>
      <c r="K2" s="269"/>
    </row>
    <row r="3" spans="1:11">
      <c r="A3" s="190" t="s">
        <v>59</v>
      </c>
      <c r="B3" s="191"/>
      <c r="C3" s="192"/>
      <c r="D3" s="193" t="s">
        <v>60</v>
      </c>
      <c r="E3" s="194"/>
      <c r="F3" s="194"/>
      <c r="G3" s="195"/>
      <c r="H3" s="193" t="s">
        <v>61</v>
      </c>
      <c r="I3" s="194"/>
      <c r="J3" s="194"/>
      <c r="K3" s="195"/>
    </row>
    <row r="4" spans="1:11">
      <c r="A4" s="196" t="s">
        <v>62</v>
      </c>
      <c r="B4" s="197" t="s">
        <v>63</v>
      </c>
      <c r="C4" s="198"/>
      <c r="D4" s="196" t="s">
        <v>64</v>
      </c>
      <c r="E4" s="199"/>
      <c r="F4" s="200">
        <v>44834</v>
      </c>
      <c r="G4" s="201"/>
      <c r="H4" s="196" t="s">
        <v>65</v>
      </c>
      <c r="I4" s="199"/>
      <c r="J4" s="197" t="s">
        <v>66</v>
      </c>
      <c r="K4" s="198" t="s">
        <v>67</v>
      </c>
    </row>
    <row r="5" spans="1:11">
      <c r="A5" s="202" t="s">
        <v>68</v>
      </c>
      <c r="B5" s="197" t="s">
        <v>69</v>
      </c>
      <c r="C5" s="198"/>
      <c r="D5" s="196" t="s">
        <v>70</v>
      </c>
      <c r="E5" s="199"/>
      <c r="F5" s="200">
        <v>44799</v>
      </c>
      <c r="G5" s="201"/>
      <c r="H5" s="196" t="s">
        <v>71</v>
      </c>
      <c r="I5" s="199"/>
      <c r="J5" s="197" t="s">
        <v>66</v>
      </c>
      <c r="K5" s="198" t="s">
        <v>67</v>
      </c>
    </row>
    <row r="6" spans="1:11">
      <c r="A6" s="196" t="s">
        <v>72</v>
      </c>
      <c r="B6" s="203">
        <v>3</v>
      </c>
      <c r="C6" s="204">
        <v>6</v>
      </c>
      <c r="D6" s="202" t="s">
        <v>73</v>
      </c>
      <c r="E6" s="205"/>
      <c r="F6" s="200">
        <v>44822</v>
      </c>
      <c r="G6" s="201"/>
      <c r="H6" s="196" t="s">
        <v>74</v>
      </c>
      <c r="I6" s="199"/>
      <c r="J6" s="197" t="s">
        <v>66</v>
      </c>
      <c r="K6" s="198" t="s">
        <v>67</v>
      </c>
    </row>
    <row r="7" ht="14.25" spans="1:11">
      <c r="A7" s="196" t="s">
        <v>75</v>
      </c>
      <c r="B7" s="206">
        <v>14000</v>
      </c>
      <c r="C7" s="207"/>
      <c r="D7" s="202" t="s">
        <v>76</v>
      </c>
      <c r="E7" s="208"/>
      <c r="F7" s="200">
        <v>44824</v>
      </c>
      <c r="G7" s="201"/>
      <c r="H7" s="196" t="s">
        <v>77</v>
      </c>
      <c r="I7" s="199"/>
      <c r="J7" s="197" t="s">
        <v>66</v>
      </c>
      <c r="K7" s="198" t="s">
        <v>67</v>
      </c>
    </row>
    <row r="8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44828</v>
      </c>
      <c r="G8" s="215"/>
      <c r="H8" s="212" t="s">
        <v>81</v>
      </c>
      <c r="I8" s="213"/>
      <c r="J8" s="270" t="s">
        <v>66</v>
      </c>
      <c r="K8" s="271" t="s">
        <v>67</v>
      </c>
    </row>
    <row r="9" ht="15" spans="1:11">
      <c r="A9" s="216" t="s">
        <v>82</v>
      </c>
      <c r="B9" s="217"/>
      <c r="C9" s="217"/>
      <c r="D9" s="217"/>
      <c r="E9" s="217"/>
      <c r="F9" s="217"/>
      <c r="G9" s="217"/>
      <c r="H9" s="217"/>
      <c r="I9" s="217"/>
      <c r="J9" s="217"/>
      <c r="K9" s="272"/>
    </row>
    <row r="10" ht="15" spans="1:11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73"/>
    </row>
    <row r="11" ht="14.25" spans="1:11">
      <c r="A11" s="220" t="s">
        <v>84</v>
      </c>
      <c r="B11" s="221" t="s">
        <v>85</v>
      </c>
      <c r="C11" s="222" t="s">
        <v>86</v>
      </c>
      <c r="D11" s="223"/>
      <c r="E11" s="224" t="s">
        <v>87</v>
      </c>
      <c r="F11" s="221" t="s">
        <v>85</v>
      </c>
      <c r="G11" s="222" t="s">
        <v>86</v>
      </c>
      <c r="H11" s="222" t="s">
        <v>88</v>
      </c>
      <c r="I11" s="224" t="s">
        <v>89</v>
      </c>
      <c r="J11" s="221" t="s">
        <v>85</v>
      </c>
      <c r="K11" s="274" t="s">
        <v>86</v>
      </c>
    </row>
    <row r="12" ht="14.25" spans="1:11">
      <c r="A12" s="202" t="s">
        <v>90</v>
      </c>
      <c r="B12" s="225" t="s">
        <v>85</v>
      </c>
      <c r="C12" s="197" t="s">
        <v>86</v>
      </c>
      <c r="D12" s="208"/>
      <c r="E12" s="205" t="s">
        <v>91</v>
      </c>
      <c r="F12" s="225" t="s">
        <v>85</v>
      </c>
      <c r="G12" s="197" t="s">
        <v>86</v>
      </c>
      <c r="H12" s="197" t="s">
        <v>88</v>
      </c>
      <c r="I12" s="205" t="s">
        <v>92</v>
      </c>
      <c r="J12" s="225" t="s">
        <v>85</v>
      </c>
      <c r="K12" s="198" t="s">
        <v>86</v>
      </c>
    </row>
    <row r="13" ht="14.25" spans="1:11">
      <c r="A13" s="202" t="s">
        <v>93</v>
      </c>
      <c r="B13" s="225" t="s">
        <v>85</v>
      </c>
      <c r="C13" s="197" t="s">
        <v>86</v>
      </c>
      <c r="D13" s="208"/>
      <c r="E13" s="205" t="s">
        <v>94</v>
      </c>
      <c r="F13" s="197" t="s">
        <v>95</v>
      </c>
      <c r="G13" s="197" t="s">
        <v>96</v>
      </c>
      <c r="H13" s="197" t="s">
        <v>88</v>
      </c>
      <c r="I13" s="205" t="s">
        <v>97</v>
      </c>
      <c r="J13" s="225" t="s">
        <v>85</v>
      </c>
      <c r="K13" s="198" t="s">
        <v>86</v>
      </c>
    </row>
    <row r="14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5"/>
    </row>
    <row r="15" ht="15" spans="1:11">
      <c r="A15" s="218" t="s">
        <v>99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73"/>
    </row>
    <row r="16" ht="14.25" spans="1:11">
      <c r="A16" s="226" t="s">
        <v>100</v>
      </c>
      <c r="B16" s="222" t="s">
        <v>95</v>
      </c>
      <c r="C16" s="222" t="s">
        <v>96</v>
      </c>
      <c r="D16" s="227"/>
      <c r="E16" s="228" t="s">
        <v>101</v>
      </c>
      <c r="F16" s="222" t="s">
        <v>95</v>
      </c>
      <c r="G16" s="222" t="s">
        <v>96</v>
      </c>
      <c r="H16" s="229"/>
      <c r="I16" s="228" t="s">
        <v>102</v>
      </c>
      <c r="J16" s="222" t="s">
        <v>95</v>
      </c>
      <c r="K16" s="274" t="s">
        <v>96</v>
      </c>
    </row>
    <row r="17" customHeight="1" spans="1:22">
      <c r="A17" s="230" t="s">
        <v>103</v>
      </c>
      <c r="B17" s="197" t="s">
        <v>95</v>
      </c>
      <c r="C17" s="197" t="s">
        <v>96</v>
      </c>
      <c r="D17" s="231"/>
      <c r="E17" s="232" t="s">
        <v>104</v>
      </c>
      <c r="F17" s="197" t="s">
        <v>95</v>
      </c>
      <c r="G17" s="197" t="s">
        <v>96</v>
      </c>
      <c r="H17" s="233"/>
      <c r="I17" s="232" t="s">
        <v>105</v>
      </c>
      <c r="J17" s="197" t="s">
        <v>95</v>
      </c>
      <c r="K17" s="198" t="s">
        <v>96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11">
      <c r="A18" s="234" t="s">
        <v>106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7"/>
    </row>
    <row r="19" s="183" customFormat="1" ht="18" customHeight="1" spans="1:11">
      <c r="A19" s="218" t="s">
        <v>107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73"/>
    </row>
    <row r="20" customHeight="1" spans="1:11">
      <c r="A20" s="236" t="s">
        <v>108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8"/>
    </row>
    <row r="21" ht="21.75" customHeight="1" spans="1:11">
      <c r="A21" s="238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 t="s">
        <v>116</v>
      </c>
      <c r="I21" s="232" t="s">
        <v>117</v>
      </c>
      <c r="J21" s="232" t="s">
        <v>118</v>
      </c>
      <c r="K21" s="279" t="s">
        <v>119</v>
      </c>
    </row>
    <row r="22" customHeight="1" spans="1:11">
      <c r="A22" s="239" t="s">
        <v>120</v>
      </c>
      <c r="B22" s="240"/>
      <c r="C22" s="240"/>
      <c r="D22" s="240">
        <v>1</v>
      </c>
      <c r="E22" s="240">
        <v>1</v>
      </c>
      <c r="F22" s="240">
        <v>1</v>
      </c>
      <c r="G22" s="240">
        <v>1</v>
      </c>
      <c r="H22" s="240">
        <v>1</v>
      </c>
      <c r="I22" s="240">
        <v>1</v>
      </c>
      <c r="J22" s="240"/>
      <c r="K22" s="280"/>
    </row>
    <row r="23" customHeight="1" spans="1:11">
      <c r="A23" s="239" t="s">
        <v>121</v>
      </c>
      <c r="B23" s="240"/>
      <c r="C23" s="240"/>
      <c r="D23" s="240">
        <v>1</v>
      </c>
      <c r="E23" s="240">
        <v>1</v>
      </c>
      <c r="F23" s="240">
        <v>1</v>
      </c>
      <c r="G23" s="240">
        <v>1</v>
      </c>
      <c r="H23" s="240">
        <v>1</v>
      </c>
      <c r="I23" s="240">
        <v>1</v>
      </c>
      <c r="J23" s="240"/>
      <c r="K23" s="281"/>
    </row>
    <row r="24" customHeight="1" spans="1:11">
      <c r="A24" s="239" t="s">
        <v>122</v>
      </c>
      <c r="B24" s="240"/>
      <c r="C24" s="240"/>
      <c r="D24" s="240">
        <v>1</v>
      </c>
      <c r="E24" s="240">
        <v>1</v>
      </c>
      <c r="F24" s="240">
        <v>1</v>
      </c>
      <c r="G24" s="240">
        <v>1</v>
      </c>
      <c r="H24" s="240">
        <v>1</v>
      </c>
      <c r="I24" s="240">
        <v>1</v>
      </c>
      <c r="J24" s="240"/>
      <c r="K24" s="281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82"/>
    </row>
    <row r="26" customHeight="1" spans="1:11">
      <c r="A26" s="239"/>
      <c r="B26" s="240"/>
      <c r="C26" s="240"/>
      <c r="D26" s="240"/>
      <c r="E26" s="240"/>
      <c r="F26" s="240"/>
      <c r="G26" s="240"/>
      <c r="H26" s="240"/>
      <c r="I26" s="240"/>
      <c r="J26" s="240"/>
      <c r="K26" s="282"/>
    </row>
    <row r="27" customHeight="1" spans="1:11">
      <c r="A27" s="239"/>
      <c r="B27" s="240"/>
      <c r="C27" s="240"/>
      <c r="D27" s="240"/>
      <c r="E27" s="240"/>
      <c r="F27" s="240"/>
      <c r="G27" s="240"/>
      <c r="H27" s="240"/>
      <c r="I27" s="240"/>
      <c r="J27" s="240"/>
      <c r="K27" s="282"/>
    </row>
    <row r="28" customHeight="1" spans="1:11">
      <c r="A28" s="239"/>
      <c r="B28" s="240"/>
      <c r="C28" s="240"/>
      <c r="D28" s="240"/>
      <c r="E28" s="240"/>
      <c r="F28" s="240"/>
      <c r="G28" s="240"/>
      <c r="H28" s="240"/>
      <c r="I28" s="240"/>
      <c r="J28" s="240"/>
      <c r="K28" s="282"/>
    </row>
    <row r="29" ht="18" customHeight="1" spans="1:11">
      <c r="A29" s="241" t="s">
        <v>123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83"/>
    </row>
    <row r="30" ht="18.75" customHeight="1" spans="1:11">
      <c r="A30" s="243" t="s">
        <v>124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84"/>
    </row>
    <row r="31" ht="18.75" customHeight="1" spans="1:1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85"/>
    </row>
    <row r="32" ht="18" customHeight="1" spans="1:11">
      <c r="A32" s="241" t="s">
        <v>125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83"/>
    </row>
    <row r="33" ht="14.25" spans="1:11">
      <c r="A33" s="247" t="s">
        <v>126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6"/>
    </row>
    <row r="34" ht="15" spans="1:11">
      <c r="A34" s="120" t="s">
        <v>127</v>
      </c>
      <c r="B34" s="122"/>
      <c r="C34" s="197" t="s">
        <v>66</v>
      </c>
      <c r="D34" s="197" t="s">
        <v>67</v>
      </c>
      <c r="E34" s="249" t="s">
        <v>128</v>
      </c>
      <c r="F34" s="250"/>
      <c r="G34" s="250"/>
      <c r="H34" s="250"/>
      <c r="I34" s="250"/>
      <c r="J34" s="250"/>
      <c r="K34" s="287"/>
    </row>
    <row r="35" ht="15" spans="1:11">
      <c r="A35" s="251" t="s">
        <v>129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</row>
    <row r="36" ht="14.25" spans="1:11">
      <c r="A36" s="252" t="s">
        <v>130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8"/>
    </row>
    <row r="37" ht="14.25" spans="1:11">
      <c r="A37" s="254" t="s">
        <v>131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9"/>
    </row>
    <row r="38" ht="14.2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9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9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9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9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9"/>
    </row>
    <row r="43" ht="15" spans="1:11">
      <c r="A43" s="256" t="s">
        <v>132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90"/>
    </row>
    <row r="44" ht="15" spans="1:11">
      <c r="A44" s="218" t="s">
        <v>133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73"/>
    </row>
    <row r="45" ht="14.25" spans="1:11">
      <c r="A45" s="226" t="s">
        <v>134</v>
      </c>
      <c r="B45" s="222" t="s">
        <v>95</v>
      </c>
      <c r="C45" s="222" t="s">
        <v>96</v>
      </c>
      <c r="D45" s="222" t="s">
        <v>88</v>
      </c>
      <c r="E45" s="228" t="s">
        <v>135</v>
      </c>
      <c r="F45" s="222" t="s">
        <v>95</v>
      </c>
      <c r="G45" s="222" t="s">
        <v>96</v>
      </c>
      <c r="H45" s="222" t="s">
        <v>88</v>
      </c>
      <c r="I45" s="228" t="s">
        <v>136</v>
      </c>
      <c r="J45" s="222" t="s">
        <v>95</v>
      </c>
      <c r="K45" s="274" t="s">
        <v>96</v>
      </c>
    </row>
    <row r="46" ht="14.25" spans="1:11">
      <c r="A46" s="230" t="s">
        <v>87</v>
      </c>
      <c r="B46" s="197" t="s">
        <v>95</v>
      </c>
      <c r="C46" s="197" t="s">
        <v>96</v>
      </c>
      <c r="D46" s="197" t="s">
        <v>88</v>
      </c>
      <c r="E46" s="232" t="s">
        <v>94</v>
      </c>
      <c r="F46" s="197" t="s">
        <v>95</v>
      </c>
      <c r="G46" s="197" t="s">
        <v>96</v>
      </c>
      <c r="H46" s="197" t="s">
        <v>88</v>
      </c>
      <c r="I46" s="232" t="s">
        <v>105</v>
      </c>
      <c r="J46" s="197" t="s">
        <v>95</v>
      </c>
      <c r="K46" s="198" t="s">
        <v>96</v>
      </c>
    </row>
    <row r="47" ht="15" spans="1:11">
      <c r="A47" s="212" t="s">
        <v>98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5"/>
    </row>
    <row r="48" ht="15" spans="1:11">
      <c r="A48" s="251" t="s">
        <v>137</v>
      </c>
      <c r="B48" s="251"/>
      <c r="C48" s="251"/>
      <c r="D48" s="251"/>
      <c r="E48" s="251"/>
      <c r="F48" s="251"/>
      <c r="G48" s="251"/>
      <c r="H48" s="251"/>
      <c r="I48" s="251"/>
      <c r="J48" s="251"/>
      <c r="K48" s="251"/>
    </row>
    <row r="49" ht="15" spans="1:11">
      <c r="A49" s="252"/>
      <c r="B49" s="253"/>
      <c r="C49" s="253"/>
      <c r="D49" s="253"/>
      <c r="E49" s="253"/>
      <c r="F49" s="253"/>
      <c r="G49" s="253"/>
      <c r="H49" s="253"/>
      <c r="I49" s="253"/>
      <c r="J49" s="253"/>
      <c r="K49" s="288"/>
    </row>
    <row r="50" ht="15" spans="1:11">
      <c r="A50" s="258" t="s">
        <v>138</v>
      </c>
      <c r="B50" s="259" t="s">
        <v>139</v>
      </c>
      <c r="C50" s="259"/>
      <c r="D50" s="260" t="s">
        <v>140</v>
      </c>
      <c r="E50" s="261"/>
      <c r="F50" s="262" t="s">
        <v>141</v>
      </c>
      <c r="G50" s="263"/>
      <c r="H50" s="264" t="s">
        <v>142</v>
      </c>
      <c r="I50" s="291"/>
      <c r="J50" s="292"/>
      <c r="K50" s="293"/>
    </row>
    <row r="51" ht="15" spans="1:11">
      <c r="A51" s="251" t="s">
        <v>143</v>
      </c>
      <c r="B51" s="251"/>
      <c r="C51" s="251"/>
      <c r="D51" s="251"/>
      <c r="E51" s="251"/>
      <c r="F51" s="251"/>
      <c r="G51" s="251"/>
      <c r="H51" s="251"/>
      <c r="I51" s="251"/>
      <c r="J51" s="251"/>
      <c r="K51" s="251"/>
    </row>
    <row r="52" ht="15" spans="1:11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94"/>
    </row>
    <row r="53" spans="1:11">
      <c r="A53" s="258" t="s">
        <v>138</v>
      </c>
      <c r="B53" s="259" t="s">
        <v>139</v>
      </c>
      <c r="C53" s="259"/>
      <c r="D53" s="260" t="s">
        <v>140</v>
      </c>
      <c r="E53" s="267" t="s">
        <v>144</v>
      </c>
      <c r="F53" s="262" t="s">
        <v>145</v>
      </c>
      <c r="G53" s="263" t="s">
        <v>146</v>
      </c>
      <c r="H53" s="264" t="s">
        <v>142</v>
      </c>
      <c r="I53" s="291"/>
      <c r="J53" s="292" t="s">
        <v>147</v>
      </c>
      <c r="K53" s="2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180" t="s">
        <v>152</v>
      </c>
      <c r="J4" s="180" t="s">
        <v>152</v>
      </c>
      <c r="K4" s="180"/>
      <c r="L4" s="180"/>
      <c r="M4" s="180"/>
      <c r="N4" s="181"/>
    </row>
    <row r="5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159</v>
      </c>
      <c r="J5" s="91" t="s">
        <v>160</v>
      </c>
      <c r="K5" s="91"/>
      <c r="L5" s="91"/>
      <c r="M5" s="91"/>
      <c r="N5" s="182"/>
    </row>
    <row r="6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162</v>
      </c>
      <c r="J6" s="93" t="s">
        <v>163</v>
      </c>
      <c r="K6" s="93"/>
      <c r="L6" s="93"/>
      <c r="M6" s="93"/>
      <c r="N6" s="94"/>
    </row>
    <row r="7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165</v>
      </c>
      <c r="J7" s="95" t="s">
        <v>166</v>
      </c>
      <c r="K7" s="95"/>
      <c r="L7" s="95"/>
      <c r="M7" s="95"/>
      <c r="N7" s="96"/>
    </row>
    <row r="8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168</v>
      </c>
      <c r="J8" s="95" t="s">
        <v>169</v>
      </c>
      <c r="K8" s="95"/>
      <c r="L8" s="95"/>
      <c r="M8" s="95"/>
      <c r="N8" s="97"/>
    </row>
    <row r="9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171</v>
      </c>
      <c r="J9" s="93" t="s">
        <v>172</v>
      </c>
      <c r="K9" s="93"/>
      <c r="L9" s="93"/>
      <c r="M9" s="93"/>
      <c r="N9" s="98"/>
    </row>
    <row r="10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171</v>
      </c>
      <c r="J10" s="95" t="s">
        <v>174</v>
      </c>
      <c r="K10" s="95"/>
      <c r="L10" s="95"/>
      <c r="M10" s="95"/>
      <c r="N10" s="97"/>
    </row>
    <row r="1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165</v>
      </c>
      <c r="J11" s="95" t="s">
        <v>176</v>
      </c>
      <c r="K11" s="95"/>
      <c r="L11" s="95"/>
      <c r="M11" s="95"/>
      <c r="N11" s="97"/>
    </row>
    <row r="12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165</v>
      </c>
      <c r="J12" s="95" t="s">
        <v>165</v>
      </c>
      <c r="K12" s="95"/>
      <c r="L12" s="95"/>
      <c r="M12" s="95"/>
      <c r="N12" s="97"/>
    </row>
    <row r="13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pans="1:14">
      <c r="A18" s="86"/>
      <c r="B18" s="86"/>
      <c r="C18" s="86"/>
      <c r="D18" s="86"/>
      <c r="E18" s="86"/>
      <c r="F18" s="86"/>
      <c r="G18" s="86"/>
      <c r="H18" s="86"/>
      <c r="I18" s="85" t="s">
        <v>179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G45" sqref="G45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0.7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ht="26.25" spans="1:11">
      <c r="A1" s="107" t="s">
        <v>182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53</v>
      </c>
      <c r="B2" s="109" t="s">
        <v>54</v>
      </c>
      <c r="C2" s="109"/>
      <c r="D2" s="110" t="s">
        <v>62</v>
      </c>
      <c r="E2" s="111" t="s">
        <v>63</v>
      </c>
      <c r="F2" s="112" t="s">
        <v>183</v>
      </c>
      <c r="G2" s="113" t="s">
        <v>69</v>
      </c>
      <c r="H2" s="113"/>
      <c r="I2" s="142" t="s">
        <v>57</v>
      </c>
      <c r="J2" s="113" t="s">
        <v>58</v>
      </c>
      <c r="K2" s="164"/>
    </row>
    <row r="3" spans="1:11">
      <c r="A3" s="114" t="s">
        <v>75</v>
      </c>
      <c r="B3" s="115">
        <v>14000</v>
      </c>
      <c r="C3" s="115"/>
      <c r="D3" s="116" t="s">
        <v>184</v>
      </c>
      <c r="E3" s="117" t="s">
        <v>185</v>
      </c>
      <c r="F3" s="118"/>
      <c r="G3" s="118"/>
      <c r="H3" s="119" t="s">
        <v>186</v>
      </c>
      <c r="I3" s="119"/>
      <c r="J3" s="119"/>
      <c r="K3" s="165"/>
    </row>
    <row r="4" spans="1:11">
      <c r="A4" s="120" t="s">
        <v>72</v>
      </c>
      <c r="B4" s="121">
        <v>3</v>
      </c>
      <c r="C4" s="121">
        <v>6</v>
      </c>
      <c r="D4" s="122" t="s">
        <v>187</v>
      </c>
      <c r="E4" s="118"/>
      <c r="F4" s="118"/>
      <c r="G4" s="118"/>
      <c r="H4" s="122" t="s">
        <v>188</v>
      </c>
      <c r="I4" s="122"/>
      <c r="J4" s="135" t="s">
        <v>66</v>
      </c>
      <c r="K4" s="166" t="s">
        <v>67</v>
      </c>
    </row>
    <row r="5" spans="1:11">
      <c r="A5" s="120" t="s">
        <v>189</v>
      </c>
      <c r="B5" s="115">
        <v>1</v>
      </c>
      <c r="C5" s="115"/>
      <c r="D5" s="116" t="s">
        <v>190</v>
      </c>
      <c r="E5" s="116" t="s">
        <v>191</v>
      </c>
      <c r="F5" s="116" t="s">
        <v>192</v>
      </c>
      <c r="G5" s="116" t="s">
        <v>193</v>
      </c>
      <c r="H5" s="122" t="s">
        <v>194</v>
      </c>
      <c r="I5" s="122"/>
      <c r="J5" s="135" t="s">
        <v>66</v>
      </c>
      <c r="K5" s="166" t="s">
        <v>67</v>
      </c>
    </row>
    <row r="6" spans="1:11">
      <c r="A6" s="123" t="s">
        <v>195</v>
      </c>
      <c r="B6" s="124">
        <v>207</v>
      </c>
      <c r="C6" s="124"/>
      <c r="D6" s="125" t="s">
        <v>196</v>
      </c>
      <c r="E6" s="126"/>
      <c r="F6" s="127">
        <v>7039</v>
      </c>
      <c r="G6" s="125"/>
      <c r="H6" s="128" t="s">
        <v>197</v>
      </c>
      <c r="I6" s="128"/>
      <c r="J6" s="127" t="s">
        <v>66</v>
      </c>
      <c r="K6" s="167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198</v>
      </c>
      <c r="B8" s="112" t="s">
        <v>199</v>
      </c>
      <c r="C8" s="112" t="s">
        <v>200</v>
      </c>
      <c r="D8" s="112" t="s">
        <v>201</v>
      </c>
      <c r="E8" s="112" t="s">
        <v>202</v>
      </c>
      <c r="F8" s="112" t="s">
        <v>203</v>
      </c>
      <c r="G8" s="133" t="s">
        <v>204</v>
      </c>
      <c r="H8" s="134"/>
      <c r="I8" s="134"/>
      <c r="J8" s="134"/>
      <c r="K8" s="168"/>
    </row>
    <row r="9" spans="1:11">
      <c r="A9" s="120" t="s">
        <v>205</v>
      </c>
      <c r="B9" s="122"/>
      <c r="C9" s="135" t="s">
        <v>66</v>
      </c>
      <c r="D9" s="135" t="s">
        <v>67</v>
      </c>
      <c r="E9" s="116" t="s">
        <v>206</v>
      </c>
      <c r="F9" s="136" t="s">
        <v>207</v>
      </c>
      <c r="G9" s="137"/>
      <c r="H9" s="138"/>
      <c r="I9" s="138"/>
      <c r="J9" s="138"/>
      <c r="K9" s="169"/>
    </row>
    <row r="10" spans="1:11">
      <c r="A10" s="120" t="s">
        <v>208</v>
      </c>
      <c r="B10" s="122"/>
      <c r="C10" s="135" t="s">
        <v>66</v>
      </c>
      <c r="D10" s="135" t="s">
        <v>67</v>
      </c>
      <c r="E10" s="116" t="s">
        <v>209</v>
      </c>
      <c r="F10" s="136" t="s">
        <v>210</v>
      </c>
      <c r="G10" s="137" t="s">
        <v>211</v>
      </c>
      <c r="H10" s="138"/>
      <c r="I10" s="138"/>
      <c r="J10" s="138"/>
      <c r="K10" s="169"/>
    </row>
    <row r="11" spans="1:11">
      <c r="A11" s="139" t="s">
        <v>212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0"/>
    </row>
    <row r="12" spans="1:11">
      <c r="A12" s="114" t="s">
        <v>89</v>
      </c>
      <c r="B12" s="135" t="s">
        <v>85</v>
      </c>
      <c r="C12" s="135" t="s">
        <v>86</v>
      </c>
      <c r="D12" s="136"/>
      <c r="E12" s="116" t="s">
        <v>87</v>
      </c>
      <c r="F12" s="135" t="s">
        <v>85</v>
      </c>
      <c r="G12" s="135" t="s">
        <v>86</v>
      </c>
      <c r="H12" s="135"/>
      <c r="I12" s="116" t="s">
        <v>213</v>
      </c>
      <c r="J12" s="135" t="s">
        <v>85</v>
      </c>
      <c r="K12" s="166" t="s">
        <v>86</v>
      </c>
    </row>
    <row r="13" spans="1:11">
      <c r="A13" s="114" t="s">
        <v>92</v>
      </c>
      <c r="B13" s="135" t="s">
        <v>85</v>
      </c>
      <c r="C13" s="135" t="s">
        <v>86</v>
      </c>
      <c r="D13" s="136"/>
      <c r="E13" s="116" t="s">
        <v>97</v>
      </c>
      <c r="F13" s="135" t="s">
        <v>85</v>
      </c>
      <c r="G13" s="135" t="s">
        <v>86</v>
      </c>
      <c r="H13" s="135"/>
      <c r="I13" s="116" t="s">
        <v>214</v>
      </c>
      <c r="J13" s="135" t="s">
        <v>85</v>
      </c>
      <c r="K13" s="166" t="s">
        <v>86</v>
      </c>
    </row>
    <row r="14" ht="15" spans="1:11">
      <c r="A14" s="123" t="s">
        <v>215</v>
      </c>
      <c r="B14" s="127" t="s">
        <v>85</v>
      </c>
      <c r="C14" s="127" t="s">
        <v>86</v>
      </c>
      <c r="D14" s="126"/>
      <c r="E14" s="125" t="s">
        <v>216</v>
      </c>
      <c r="F14" s="127" t="s">
        <v>85</v>
      </c>
      <c r="G14" s="127" t="s">
        <v>86</v>
      </c>
      <c r="H14" s="127"/>
      <c r="I14" s="125" t="s">
        <v>217</v>
      </c>
      <c r="J14" s="127" t="s">
        <v>85</v>
      </c>
      <c r="K14" s="167" t="s">
        <v>86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04" customFormat="1" spans="1:11">
      <c r="A16" s="108" t="s">
        <v>218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1"/>
    </row>
    <row r="17" spans="1:11">
      <c r="A17" s="120" t="s">
        <v>219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72"/>
    </row>
    <row r="18" spans="1:11">
      <c r="A18" s="120" t="s">
        <v>220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72"/>
    </row>
    <row r="19" spans="1:11">
      <c r="A19" s="143" t="s">
        <v>221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44" t="s">
        <v>222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3"/>
    </row>
    <row r="21" spans="1:11">
      <c r="A21" s="144"/>
      <c r="B21" s="145"/>
      <c r="C21" s="145"/>
      <c r="D21" s="145"/>
      <c r="E21" s="145"/>
      <c r="F21" s="145"/>
      <c r="G21" s="145"/>
      <c r="H21" s="145"/>
      <c r="I21" s="145"/>
      <c r="J21" s="145"/>
      <c r="K21" s="173"/>
    </row>
    <row r="22" spans="1:11">
      <c r="A22" s="144"/>
      <c r="B22" s="145"/>
      <c r="C22" s="145"/>
      <c r="D22" s="145"/>
      <c r="E22" s="145"/>
      <c r="F22" s="145"/>
      <c r="G22" s="145"/>
      <c r="H22" s="145"/>
      <c r="I22" s="145"/>
      <c r="J22" s="145"/>
      <c r="K22" s="173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74"/>
    </row>
    <row r="24" spans="1:11">
      <c r="A24" s="120" t="s">
        <v>127</v>
      </c>
      <c r="B24" s="122"/>
      <c r="C24" s="135" t="s">
        <v>66</v>
      </c>
      <c r="D24" s="135" t="s">
        <v>67</v>
      </c>
      <c r="E24" s="119"/>
      <c r="F24" s="119"/>
      <c r="G24" s="119"/>
      <c r="H24" s="119"/>
      <c r="I24" s="119"/>
      <c r="J24" s="119"/>
      <c r="K24" s="165"/>
    </row>
    <row r="25" ht="15" spans="1:11">
      <c r="A25" s="148" t="s">
        <v>223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75"/>
    </row>
    <row r="26" ht="1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224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68"/>
    </row>
    <row r="28" spans="1:11">
      <c r="A28" s="152" t="s">
        <v>67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6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76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76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76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76"/>
    </row>
    <row r="33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6"/>
    </row>
    <row r="34" ht="23.1" customHeight="1" spans="1:1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73"/>
    </row>
    <row r="35" ht="23.1" customHeight="1" spans="1:11">
      <c r="A35" s="154"/>
      <c r="B35" s="145"/>
      <c r="C35" s="145"/>
      <c r="D35" s="145"/>
      <c r="E35" s="145"/>
      <c r="F35" s="145"/>
      <c r="G35" s="145"/>
      <c r="H35" s="145"/>
      <c r="I35" s="145"/>
      <c r="J35" s="145"/>
      <c r="K35" s="173"/>
    </row>
    <row r="36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7"/>
    </row>
    <row r="37" ht="18.75" customHeight="1" spans="1:11">
      <c r="A37" s="157" t="s">
        <v>225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8"/>
    </row>
    <row r="38" s="105" customFormat="1" ht="18.75" customHeight="1" spans="1:11">
      <c r="A38" s="120" t="s">
        <v>226</v>
      </c>
      <c r="B38" s="122"/>
      <c r="C38" s="122"/>
      <c r="D38" s="119" t="s">
        <v>227</v>
      </c>
      <c r="E38" s="119"/>
      <c r="F38" s="159" t="s">
        <v>228</v>
      </c>
      <c r="G38" s="160"/>
      <c r="H38" s="122" t="s">
        <v>229</v>
      </c>
      <c r="I38" s="122"/>
      <c r="J38" s="122" t="s">
        <v>230</v>
      </c>
      <c r="K38" s="172"/>
    </row>
    <row r="39" ht="18.75" customHeight="1" spans="1:13">
      <c r="A39" s="120" t="s">
        <v>128</v>
      </c>
      <c r="B39" s="122" t="s">
        <v>231</v>
      </c>
      <c r="C39" s="122"/>
      <c r="D39" s="122"/>
      <c r="E39" s="122"/>
      <c r="F39" s="122"/>
      <c r="G39" s="122"/>
      <c r="H39" s="122"/>
      <c r="I39" s="122"/>
      <c r="J39" s="122"/>
      <c r="K39" s="172"/>
      <c r="M39" s="105"/>
    </row>
    <row r="40" ht="30.95" customHeight="1" spans="1:11">
      <c r="A40" s="120" t="s">
        <v>232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72"/>
    </row>
    <row r="41" ht="18.75" customHeight="1" spans="1:11">
      <c r="A41" s="120"/>
      <c r="B41" s="122"/>
      <c r="C41" s="122"/>
      <c r="D41" s="122"/>
      <c r="E41" s="122"/>
      <c r="F41" s="122"/>
      <c r="G41" s="122"/>
      <c r="H41" s="122"/>
      <c r="I41" s="122"/>
      <c r="J41" s="122"/>
      <c r="K41" s="172"/>
    </row>
    <row r="42" ht="32.1" customHeight="1" spans="1:11">
      <c r="A42" s="123" t="s">
        <v>138</v>
      </c>
      <c r="B42" s="161" t="s">
        <v>233</v>
      </c>
      <c r="C42" s="161"/>
      <c r="D42" s="125" t="s">
        <v>234</v>
      </c>
      <c r="E42" s="126" t="s">
        <v>235</v>
      </c>
      <c r="F42" s="125" t="s">
        <v>141</v>
      </c>
      <c r="G42" s="162" t="s">
        <v>236</v>
      </c>
      <c r="H42" s="163" t="s">
        <v>142</v>
      </c>
      <c r="I42" s="163"/>
      <c r="J42" s="161" t="s">
        <v>147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N5" sqref="N5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7" t="s">
        <v>57</v>
      </c>
      <c r="J2" s="58" t="s">
        <v>58</v>
      </c>
      <c r="K2" s="58"/>
      <c r="L2" s="58"/>
      <c r="M2" s="58"/>
      <c r="N2" s="88"/>
    </row>
    <row r="3" s="54" customFormat="1" ht="29.1" customHeight="1" spans="1:14">
      <c r="A3" s="61" t="s">
        <v>149</v>
      </c>
      <c r="B3" s="62" t="s">
        <v>150</v>
      </c>
      <c r="C3" s="62"/>
      <c r="D3" s="62"/>
      <c r="E3" s="62"/>
      <c r="F3" s="62"/>
      <c r="G3" s="62"/>
      <c r="H3" s="63"/>
      <c r="I3" s="89" t="s">
        <v>151</v>
      </c>
      <c r="J3" s="89"/>
      <c r="K3" s="89"/>
      <c r="L3" s="89"/>
      <c r="M3" s="89"/>
      <c r="N3" s="90"/>
    </row>
    <row r="4" s="54" customFormat="1" ht="29.1" customHeight="1" spans="1:14">
      <c r="A4" s="61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="54" customFormat="1" ht="29.1" customHeight="1" spans="1:14">
      <c r="A5" s="61"/>
      <c r="B5" s="66" t="s">
        <v>153</v>
      </c>
      <c r="C5" s="66" t="s">
        <v>154</v>
      </c>
      <c r="D5" s="66" t="s">
        <v>155</v>
      </c>
      <c r="E5" s="66" t="s">
        <v>156</v>
      </c>
      <c r="F5" s="66" t="s">
        <v>157</v>
      </c>
      <c r="G5" s="66" t="s">
        <v>158</v>
      </c>
      <c r="H5" s="63"/>
      <c r="I5" s="91" t="s">
        <v>121</v>
      </c>
      <c r="J5" s="91" t="s">
        <v>120</v>
      </c>
      <c r="K5" s="91" t="s">
        <v>121</v>
      </c>
      <c r="L5" s="91" t="s">
        <v>122</v>
      </c>
      <c r="M5" s="92" t="s">
        <v>120</v>
      </c>
      <c r="N5" s="91" t="s">
        <v>122</v>
      </c>
    </row>
    <row r="6" s="54" customFormat="1" ht="29.1" customHeight="1" spans="1:14">
      <c r="A6" s="67" t="s">
        <v>161</v>
      </c>
      <c r="B6" s="66">
        <f>C6-2.1</f>
        <v>98.3</v>
      </c>
      <c r="C6" s="66">
        <f>D6-2.1</f>
        <v>100.4</v>
      </c>
      <c r="D6" s="66">
        <v>102.5</v>
      </c>
      <c r="E6" s="66">
        <f t="shared" ref="E6:G6" si="0">D6+2.1</f>
        <v>104.6</v>
      </c>
      <c r="F6" s="66">
        <f t="shared" si="0"/>
        <v>106.7</v>
      </c>
      <c r="G6" s="66">
        <f t="shared" si="0"/>
        <v>108.8</v>
      </c>
      <c r="H6" s="63"/>
      <c r="I6" s="93" t="s">
        <v>237</v>
      </c>
      <c r="J6" s="93" t="s">
        <v>238</v>
      </c>
      <c r="K6" s="93" t="s">
        <v>239</v>
      </c>
      <c r="L6" s="93" t="s">
        <v>240</v>
      </c>
      <c r="M6" s="93" t="s">
        <v>241</v>
      </c>
      <c r="N6" s="94" t="s">
        <v>242</v>
      </c>
    </row>
    <row r="7" s="54" customFormat="1" ht="29.1" customHeight="1" spans="1:14">
      <c r="A7" s="68" t="s">
        <v>164</v>
      </c>
      <c r="B7" s="67">
        <f>C7-4</f>
        <v>78</v>
      </c>
      <c r="C7" s="67">
        <f>D7-4</f>
        <v>82</v>
      </c>
      <c r="D7" s="69">
        <v>86</v>
      </c>
      <c r="E7" s="67">
        <f>D7+4</f>
        <v>90</v>
      </c>
      <c r="F7" s="67">
        <f>E7+5</f>
        <v>95</v>
      </c>
      <c r="G7" s="69">
        <f>F7+6</f>
        <v>101</v>
      </c>
      <c r="H7" s="63"/>
      <c r="I7" s="95" t="s">
        <v>243</v>
      </c>
      <c r="J7" s="95" t="s">
        <v>239</v>
      </c>
      <c r="K7" s="95" t="s">
        <v>244</v>
      </c>
      <c r="L7" s="95" t="s">
        <v>245</v>
      </c>
      <c r="M7" s="95" t="s">
        <v>245</v>
      </c>
      <c r="N7" s="96" t="s">
        <v>245</v>
      </c>
    </row>
    <row r="8" s="54" customFormat="1" ht="29.1" customHeight="1" spans="1:14">
      <c r="A8" s="70" t="s">
        <v>167</v>
      </c>
      <c r="B8" s="69">
        <f>C8-3.6</f>
        <v>99.8</v>
      </c>
      <c r="C8" s="69">
        <f>D8-3.6</f>
        <v>103.4</v>
      </c>
      <c r="D8" s="69">
        <v>107</v>
      </c>
      <c r="E8" s="67">
        <f t="shared" ref="E8:G8" si="1">D8+4</f>
        <v>111</v>
      </c>
      <c r="F8" s="67">
        <f t="shared" si="1"/>
        <v>115</v>
      </c>
      <c r="G8" s="69">
        <f t="shared" si="1"/>
        <v>119</v>
      </c>
      <c r="H8" s="63"/>
      <c r="I8" s="95" t="s">
        <v>246</v>
      </c>
      <c r="J8" s="95" t="s">
        <v>247</v>
      </c>
      <c r="K8" s="95" t="s">
        <v>248</v>
      </c>
      <c r="L8" s="95" t="s">
        <v>248</v>
      </c>
      <c r="M8" s="95" t="s">
        <v>249</v>
      </c>
      <c r="N8" s="97" t="s">
        <v>246</v>
      </c>
    </row>
    <row r="9" s="54" customFormat="1" ht="29.1" customHeight="1" spans="1:14">
      <c r="A9" s="70" t="s">
        <v>170</v>
      </c>
      <c r="B9" s="67">
        <f>C9-1.15</f>
        <v>29.7</v>
      </c>
      <c r="C9" s="67">
        <f>D9-1.15</f>
        <v>30.85</v>
      </c>
      <c r="D9" s="69">
        <v>32</v>
      </c>
      <c r="E9" s="67">
        <f t="shared" ref="E9:G9" si="2">D9+1.3</f>
        <v>33.3</v>
      </c>
      <c r="F9" s="67">
        <f t="shared" si="2"/>
        <v>34.6</v>
      </c>
      <c r="G9" s="69">
        <f t="shared" si="2"/>
        <v>35.9</v>
      </c>
      <c r="H9" s="63"/>
      <c r="I9" s="93" t="s">
        <v>250</v>
      </c>
      <c r="J9" s="93" t="s">
        <v>251</v>
      </c>
      <c r="K9" s="93" t="s">
        <v>252</v>
      </c>
      <c r="L9" s="93" t="s">
        <v>251</v>
      </c>
      <c r="M9" s="93" t="s">
        <v>253</v>
      </c>
      <c r="N9" s="98" t="s">
        <v>251</v>
      </c>
    </row>
    <row r="10" s="54" customFormat="1" ht="29.1" customHeight="1" spans="1:14">
      <c r="A10" s="70" t="s">
        <v>173</v>
      </c>
      <c r="B10" s="67">
        <f>C10-0.5</f>
        <v>19.5</v>
      </c>
      <c r="C10" s="67">
        <f>D10-0.5</f>
        <v>20</v>
      </c>
      <c r="D10" s="69">
        <v>20.5</v>
      </c>
      <c r="E10" s="67">
        <f>D10+0.5</f>
        <v>21</v>
      </c>
      <c r="F10" s="67">
        <f>E10+0.5</f>
        <v>21.5</v>
      </c>
      <c r="G10" s="69">
        <f>F10+0.7</f>
        <v>22.2</v>
      </c>
      <c r="H10" s="63"/>
      <c r="I10" s="95" t="s">
        <v>251</v>
      </c>
      <c r="J10" s="95" t="s">
        <v>251</v>
      </c>
      <c r="K10" s="95" t="s">
        <v>254</v>
      </c>
      <c r="L10" s="95" t="s">
        <v>255</v>
      </c>
      <c r="M10" s="95" t="s">
        <v>251</v>
      </c>
      <c r="N10" s="97" t="s">
        <v>256</v>
      </c>
    </row>
    <row r="11" s="54" customFormat="1" ht="29.1" customHeight="1" spans="1:14">
      <c r="A11" s="70" t="s">
        <v>175</v>
      </c>
      <c r="B11" s="69">
        <f>C11-0.7</f>
        <v>27.7</v>
      </c>
      <c r="C11" s="69">
        <f>D11-0.6</f>
        <v>28.4</v>
      </c>
      <c r="D11" s="69">
        <v>29</v>
      </c>
      <c r="E11" s="67">
        <f>D11+0.6</f>
        <v>29.6</v>
      </c>
      <c r="F11" s="67">
        <f>E11+0.7</f>
        <v>30.3</v>
      </c>
      <c r="G11" s="69">
        <f>F11+0.6</f>
        <v>30.9</v>
      </c>
      <c r="H11" s="63"/>
      <c r="I11" s="95" t="s">
        <v>257</v>
      </c>
      <c r="J11" s="95" t="s">
        <v>258</v>
      </c>
      <c r="K11" s="95" t="s">
        <v>252</v>
      </c>
      <c r="L11" s="95" t="s">
        <v>259</v>
      </c>
      <c r="M11" s="95" t="s">
        <v>260</v>
      </c>
      <c r="N11" s="97" t="s">
        <v>261</v>
      </c>
    </row>
    <row r="12" s="54" customFormat="1" ht="29.1" customHeight="1" spans="1:14">
      <c r="A12" s="70" t="s">
        <v>177</v>
      </c>
      <c r="B12" s="69">
        <f>C12-0.9</f>
        <v>41.2</v>
      </c>
      <c r="C12" s="69">
        <f>D12-0.9</f>
        <v>42.1</v>
      </c>
      <c r="D12" s="69">
        <v>43</v>
      </c>
      <c r="E12" s="67">
        <f t="shared" ref="E12:G12" si="3">D12+1.1</f>
        <v>44.1</v>
      </c>
      <c r="F12" s="67">
        <f t="shared" si="3"/>
        <v>45.2</v>
      </c>
      <c r="G12" s="69">
        <f t="shared" si="3"/>
        <v>46.3</v>
      </c>
      <c r="H12" s="63"/>
      <c r="I12" s="95" t="s">
        <v>262</v>
      </c>
      <c r="J12" s="95" t="s">
        <v>263</v>
      </c>
      <c r="K12" s="95" t="s">
        <v>264</v>
      </c>
      <c r="L12" s="95" t="s">
        <v>251</v>
      </c>
      <c r="M12" s="95" t="s">
        <v>265</v>
      </c>
      <c r="N12" s="97" t="s">
        <v>266</v>
      </c>
    </row>
    <row r="13" s="54" customFormat="1" ht="29.1" customHeight="1" spans="1:14">
      <c r="A13" s="71"/>
      <c r="B13" s="72"/>
      <c r="C13" s="73"/>
      <c r="D13" s="74"/>
      <c r="E13" s="73"/>
      <c r="F13" s="73"/>
      <c r="G13" s="73"/>
      <c r="H13" s="63"/>
      <c r="I13" s="95"/>
      <c r="J13" s="95"/>
      <c r="K13" s="95"/>
      <c r="L13" s="95"/>
      <c r="M13" s="95"/>
      <c r="N13" s="97"/>
    </row>
    <row r="14" s="54" customFormat="1" ht="29.1" customHeight="1" spans="1:14">
      <c r="A14" s="75"/>
      <c r="B14" s="76"/>
      <c r="C14" s="77"/>
      <c r="D14" s="77"/>
      <c r="E14" s="77"/>
      <c r="F14" s="77"/>
      <c r="G14" s="78"/>
      <c r="H14" s="63"/>
      <c r="I14" s="95"/>
      <c r="J14" s="95"/>
      <c r="K14" s="95"/>
      <c r="L14" s="95"/>
      <c r="M14" s="95"/>
      <c r="N14" s="97"/>
    </row>
    <row r="15" s="54" customFormat="1" ht="29.1" customHeight="1" spans="1:14">
      <c r="A15" s="79"/>
      <c r="B15" s="80"/>
      <c r="C15" s="81"/>
      <c r="D15" s="81"/>
      <c r="E15" s="82"/>
      <c r="F15" s="82"/>
      <c r="G15" s="83"/>
      <c r="H15" s="84"/>
      <c r="I15" s="99"/>
      <c r="J15" s="100"/>
      <c r="K15" s="101"/>
      <c r="L15" s="100"/>
      <c r="M15" s="100"/>
      <c r="N15" s="102"/>
    </row>
    <row r="16" s="54" customFormat="1" ht="15" spans="1:14">
      <c r="A16" s="85" t="s">
        <v>128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</row>
    <row r="17" s="54" customFormat="1" ht="14.25" spans="1:14">
      <c r="A17" s="54" t="s">
        <v>178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18" s="54" customFormat="1" ht="14.25" spans="1:14">
      <c r="A18" s="86"/>
      <c r="B18" s="86"/>
      <c r="C18" s="86"/>
      <c r="D18" s="86"/>
      <c r="E18" s="86"/>
      <c r="F18" s="86"/>
      <c r="G18" s="86"/>
      <c r="H18" s="86"/>
      <c r="I18" s="85" t="s">
        <v>267</v>
      </c>
      <c r="J18" s="103"/>
      <c r="K18" s="85" t="s">
        <v>180</v>
      </c>
      <c r="L18" s="85"/>
      <c r="M18" s="85" t="s">
        <v>181</v>
      </c>
      <c r="N18" s="54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5" t="s">
        <v>273</v>
      </c>
      <c r="F2" s="5" t="s">
        <v>274</v>
      </c>
      <c r="G2" s="5" t="s">
        <v>275</v>
      </c>
      <c r="H2" s="5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284</v>
      </c>
      <c r="J3" s="4" t="s">
        <v>284</v>
      </c>
      <c r="K3" s="4" t="s">
        <v>284</v>
      </c>
      <c r="L3" s="4" t="s">
        <v>284</v>
      </c>
      <c r="M3" s="4" t="s">
        <v>284</v>
      </c>
      <c r="N3" s="7"/>
      <c r="O3" s="7"/>
    </row>
    <row r="4" ht="16.5" spans="1:15">
      <c r="A4" s="43">
        <v>1</v>
      </c>
      <c r="B4" s="44" t="s">
        <v>285</v>
      </c>
      <c r="C4" s="10"/>
      <c r="D4" s="44" t="s">
        <v>286</v>
      </c>
      <c r="E4" s="45" t="s">
        <v>287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288</v>
      </c>
      <c r="C5" s="10"/>
      <c r="D5" s="44" t="s">
        <v>286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289</v>
      </c>
      <c r="C6" s="10"/>
      <c r="D6" s="44" t="s">
        <v>286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290</v>
      </c>
      <c r="C7" s="10"/>
      <c r="D7" s="44" t="s">
        <v>121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291</v>
      </c>
      <c r="C8" s="9"/>
      <c r="D8" s="44" t="s">
        <v>121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292</v>
      </c>
      <c r="C9" s="9"/>
      <c r="D9" s="44" t="s">
        <v>121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293</v>
      </c>
      <c r="C10" s="44"/>
      <c r="D10" s="44" t="s">
        <v>122</v>
      </c>
      <c r="E10" s="46"/>
      <c r="F10" s="44"/>
      <c r="G10" s="44"/>
      <c r="H10" s="47"/>
      <c r="I10" s="43"/>
      <c r="J10" s="43"/>
      <c r="K10" s="43"/>
      <c r="L10" s="43"/>
      <c r="M10" s="43" t="s">
        <v>294</v>
      </c>
      <c r="N10" s="44"/>
      <c r="O10" s="44"/>
    </row>
    <row r="11" s="42" customFormat="1" ht="18" customHeight="1" spans="1:15">
      <c r="A11" s="43">
        <v>8</v>
      </c>
      <c r="B11" s="44" t="s">
        <v>295</v>
      </c>
      <c r="C11" s="44"/>
      <c r="D11" s="44" t="s">
        <v>122</v>
      </c>
      <c r="E11" s="46"/>
      <c r="F11" s="44"/>
      <c r="G11" s="44"/>
      <c r="H11" s="47"/>
      <c r="I11" s="43"/>
      <c r="J11" s="43"/>
      <c r="K11" s="43"/>
      <c r="L11" s="43"/>
      <c r="M11" s="43" t="s">
        <v>294</v>
      </c>
      <c r="N11" s="44"/>
      <c r="O11" s="44"/>
    </row>
    <row r="12" s="42" customFormat="1" ht="18" customHeight="1" spans="1:15">
      <c r="A12" s="43">
        <v>9</v>
      </c>
      <c r="B12" s="44" t="s">
        <v>296</v>
      </c>
      <c r="C12" s="44"/>
      <c r="D12" s="44" t="s">
        <v>122</v>
      </c>
      <c r="E12" s="46"/>
      <c r="F12" s="44"/>
      <c r="G12" s="44"/>
      <c r="H12" s="47"/>
      <c r="I12" s="43"/>
      <c r="J12" s="43"/>
      <c r="K12" s="43"/>
      <c r="L12" s="43"/>
      <c r="M12" s="43" t="s">
        <v>294</v>
      </c>
      <c r="N12" s="44"/>
      <c r="O12" s="44"/>
    </row>
    <row r="13" s="42" customFormat="1" ht="18" customHeight="1" spans="1:15">
      <c r="A13" s="43">
        <v>10</v>
      </c>
      <c r="B13" s="44" t="s">
        <v>297</v>
      </c>
      <c r="C13" s="44"/>
      <c r="D13" s="44" t="s">
        <v>122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298</v>
      </c>
      <c r="B14" s="12"/>
      <c r="C14" s="12"/>
      <c r="D14" s="13"/>
      <c r="E14" s="14"/>
      <c r="F14" s="26"/>
      <c r="G14" s="26"/>
      <c r="H14" s="26"/>
      <c r="I14" s="21"/>
      <c r="J14" s="11" t="s">
        <v>299</v>
      </c>
      <c r="K14" s="12"/>
      <c r="L14" s="12"/>
      <c r="M14" s="13"/>
      <c r="N14" s="12"/>
      <c r="O14" s="19"/>
    </row>
    <row r="15" ht="16.5" spans="1:15">
      <c r="A15" s="15" t="s">
        <v>300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301</v>
      </c>
    </row>
    <row r="17" spans="1:1">
      <c r="A17" s="49" t="s">
        <v>302</v>
      </c>
    </row>
    <row r="18" spans="1:1">
      <c r="A18" s="49" t="s">
        <v>303</v>
      </c>
    </row>
    <row r="19" spans="1:1">
      <c r="A19" t="s">
        <v>304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306</v>
      </c>
      <c r="H2" s="4"/>
      <c r="I2" s="4" t="s">
        <v>307</v>
      </c>
      <c r="J2" s="4"/>
      <c r="K2" s="6" t="s">
        <v>308</v>
      </c>
      <c r="L2" s="39" t="s">
        <v>309</v>
      </c>
      <c r="M2" s="17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0"/>
      <c r="M3" s="18"/>
    </row>
    <row r="4" spans="1:13">
      <c r="A4" s="10">
        <v>1</v>
      </c>
      <c r="B4" s="9" t="s">
        <v>313</v>
      </c>
      <c r="C4" s="10" t="s">
        <v>314</v>
      </c>
      <c r="D4" s="10"/>
      <c r="E4" s="10" t="s">
        <v>120</v>
      </c>
      <c r="F4" s="10" t="s">
        <v>287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313</v>
      </c>
      <c r="C5" s="20" t="s">
        <v>315</v>
      </c>
      <c r="D5" s="10"/>
      <c r="E5" s="10" t="s">
        <v>120</v>
      </c>
      <c r="F5" s="10" t="s">
        <v>287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313</v>
      </c>
      <c r="C6" s="10" t="s">
        <v>316</v>
      </c>
      <c r="D6" s="10"/>
      <c r="E6" s="10" t="s">
        <v>317</v>
      </c>
      <c r="F6" s="10" t="s">
        <v>287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313</v>
      </c>
      <c r="C7" s="10" t="s">
        <v>318</v>
      </c>
      <c r="D7" s="10"/>
      <c r="E7" s="10" t="s">
        <v>317</v>
      </c>
      <c r="F7" s="10" t="s">
        <v>287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313</v>
      </c>
      <c r="C8" s="10" t="s">
        <v>319</v>
      </c>
      <c r="D8" s="10"/>
      <c r="E8" s="10" t="s">
        <v>320</v>
      </c>
      <c r="F8" s="20" t="s">
        <v>287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298</v>
      </c>
      <c r="B9" s="12"/>
      <c r="C9" s="12"/>
      <c r="D9" s="12"/>
      <c r="E9" s="13"/>
      <c r="F9" s="14"/>
      <c r="G9" s="21"/>
      <c r="H9" s="11" t="s">
        <v>299</v>
      </c>
      <c r="I9" s="12"/>
      <c r="J9" s="12"/>
      <c r="K9" s="13"/>
      <c r="L9" s="41"/>
      <c r="M9" s="19"/>
    </row>
    <row r="10" ht="16.5" spans="1:13">
      <c r="A10" s="38" t="s">
        <v>321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27" t="s">
        <v>324</v>
      </c>
      <c r="H2" s="28"/>
      <c r="I2" s="36"/>
      <c r="J2" s="27" t="s">
        <v>325</v>
      </c>
      <c r="K2" s="28"/>
      <c r="L2" s="36"/>
      <c r="M2" s="27" t="s">
        <v>326</v>
      </c>
      <c r="N2" s="28"/>
      <c r="O2" s="36"/>
      <c r="P2" s="27" t="s">
        <v>327</v>
      </c>
      <c r="Q2" s="28"/>
      <c r="R2" s="36"/>
      <c r="S2" s="28" t="s">
        <v>328</v>
      </c>
      <c r="T2" s="28"/>
      <c r="U2" s="36"/>
      <c r="V2" s="23" t="s">
        <v>329</v>
      </c>
      <c r="W2" s="23" t="s">
        <v>283</v>
      </c>
    </row>
    <row r="3" s="1" customFormat="1" ht="16.5" spans="1:23">
      <c r="A3" s="7"/>
      <c r="B3" s="29"/>
      <c r="C3" s="29"/>
      <c r="D3" s="29"/>
      <c r="E3" s="29"/>
      <c r="F3" s="29"/>
      <c r="G3" s="4" t="s">
        <v>330</v>
      </c>
      <c r="H3" s="4" t="s">
        <v>68</v>
      </c>
      <c r="I3" s="4" t="s">
        <v>274</v>
      </c>
      <c r="J3" s="4" t="s">
        <v>330</v>
      </c>
      <c r="K3" s="4" t="s">
        <v>68</v>
      </c>
      <c r="L3" s="4" t="s">
        <v>274</v>
      </c>
      <c r="M3" s="4" t="s">
        <v>330</v>
      </c>
      <c r="N3" s="4" t="s">
        <v>68</v>
      </c>
      <c r="O3" s="4" t="s">
        <v>274</v>
      </c>
      <c r="P3" s="4" t="s">
        <v>330</v>
      </c>
      <c r="Q3" s="4" t="s">
        <v>68</v>
      </c>
      <c r="R3" s="4" t="s">
        <v>274</v>
      </c>
      <c r="S3" s="4" t="s">
        <v>330</v>
      </c>
      <c r="T3" s="4" t="s">
        <v>68</v>
      </c>
      <c r="U3" s="4" t="s">
        <v>274</v>
      </c>
      <c r="V3" s="37"/>
      <c r="W3" s="37"/>
    </row>
    <row r="4" spans="1:23">
      <c r="A4" s="30" t="s">
        <v>331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332</v>
      </c>
      <c r="H5" s="28"/>
      <c r="I5" s="36"/>
      <c r="J5" s="27" t="s">
        <v>333</v>
      </c>
      <c r="K5" s="28"/>
      <c r="L5" s="36"/>
      <c r="M5" s="27" t="s">
        <v>334</v>
      </c>
      <c r="N5" s="28"/>
      <c r="O5" s="36"/>
      <c r="P5" s="27" t="s">
        <v>335</v>
      </c>
      <c r="Q5" s="28"/>
      <c r="R5" s="36"/>
      <c r="S5" s="28" t="s">
        <v>336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330</v>
      </c>
      <c r="H6" s="4" t="s">
        <v>68</v>
      </c>
      <c r="I6" s="4" t="s">
        <v>274</v>
      </c>
      <c r="J6" s="4" t="s">
        <v>330</v>
      </c>
      <c r="K6" s="4" t="s">
        <v>68</v>
      </c>
      <c r="L6" s="4" t="s">
        <v>274</v>
      </c>
      <c r="M6" s="4" t="s">
        <v>330</v>
      </c>
      <c r="N6" s="4" t="s">
        <v>68</v>
      </c>
      <c r="O6" s="4" t="s">
        <v>274</v>
      </c>
      <c r="P6" s="4" t="s">
        <v>330</v>
      </c>
      <c r="Q6" s="4" t="s">
        <v>68</v>
      </c>
      <c r="R6" s="4" t="s">
        <v>274</v>
      </c>
      <c r="S6" s="4" t="s">
        <v>330</v>
      </c>
      <c r="T6" s="4" t="s">
        <v>68</v>
      </c>
      <c r="U6" s="4" t="s">
        <v>274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337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338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339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340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298</v>
      </c>
      <c r="B17" s="12"/>
      <c r="C17" s="12"/>
      <c r="D17" s="12"/>
      <c r="E17" s="13"/>
      <c r="F17" s="14"/>
      <c r="G17" s="21"/>
      <c r="H17" s="26"/>
      <c r="I17" s="26"/>
      <c r="J17" s="11" t="s">
        <v>299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341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2022-09-23T09:18:29Z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