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<sst xmlns="http://schemas.openxmlformats.org/spreadsheetml/2006/main" count="131" uniqueCount="69">
  <si>
    <t>探路者产品规格表</t>
  </si>
  <si>
    <t>单位：cm</t>
  </si>
  <si>
    <t>日期</t>
  </si>
  <si>
    <t>2020-</t>
  </si>
  <si>
    <t>产品代码：</t>
  </si>
  <si>
    <t>款号</t>
  </si>
  <si>
    <t>规格表</t>
  </si>
  <si>
    <t>码号</t>
  </si>
  <si>
    <t>度量方法</t>
  </si>
  <si>
    <t>±差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</si>
  <si>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</si>
  <si>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</si>
  <si>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</si>
  <si>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</si>
  <si>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</si>
  <si>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</si>
  <si>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</si>
  <si>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</si>
  <si>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</si>
  <si>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</si>
  <si>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</si>
  <si>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</si>
  <si>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</si>
  <si>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</si>
  <si>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</si>
  <si>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</si>
  <si>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后中到后下摆</t>
  </si>
  <si>
    <t>±1</t>
  </si>
  <si>
    <t>00-1</t>
  </si>
  <si>
    <t>-0-0-0</t>
  </si>
  <si>
    <t>+1-1-0</t>
  </si>
  <si>
    <t>+0.5+1+0.5</t>
  </si>
  <si>
    <t>胸围</t>
  </si>
  <si>
    <t>腋下十字缝下2厘米</t>
  </si>
  <si>
    <t>±2</t>
  </si>
  <si>
    <t>+1-1-1</t>
  </si>
  <si>
    <t>-1+1-1</t>
  </si>
  <si>
    <t>腰围</t>
  </si>
  <si>
    <t>左边到右边直量</t>
  </si>
  <si>
    <t>-1+1+0.5</t>
  </si>
  <si>
    <t>下摆</t>
  </si>
  <si>
    <t>-0.5-0.5-0.5</t>
  </si>
  <si>
    <t>-0.6-0-0.6</t>
  </si>
  <si>
    <t>-0.5-0-0.5</t>
  </si>
  <si>
    <t>-0.7-0-0.5</t>
  </si>
  <si>
    <t>总肩宽</t>
  </si>
  <si>
    <t>肩点至肩点</t>
  </si>
  <si>
    <t>±0.5</t>
  </si>
  <si>
    <t>-0.5-0-0</t>
  </si>
  <si>
    <t>-0.4-0.4-0</t>
  </si>
  <si>
    <t>-0.5-0.5-0</t>
  </si>
  <si>
    <t>-0.4-0-0.4</t>
  </si>
  <si>
    <t>肩点袖长</t>
  </si>
  <si>
    <t>肩点至袖口</t>
  </si>
  <si>
    <t>-0.5-0.5-0.4</t>
  </si>
  <si>
    <t>-0.4-0.4-0.3</t>
  </si>
  <si>
    <t>袖肥</t>
  </si>
  <si>
    <t>-0-0+0.4</t>
  </si>
  <si>
    <t>-0+0.4-0</t>
  </si>
  <si>
    <t>+0.4+0.5+0.5</t>
  </si>
  <si>
    <t>+0.5+0.5+0.4</t>
  </si>
  <si>
    <t>袖肘</t>
  </si>
  <si>
    <t>袖底缝1/2处量</t>
  </si>
  <si>
    <t>袖口松量</t>
  </si>
  <si>
    <t>成品量</t>
  </si>
  <si>
    <t>上领围</t>
  </si>
  <si>
    <t>上领围含拉链</t>
  </si>
  <si>
    <t>下领围</t>
  </si>
  <si>
    <t>领缝处含拉链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</si>
</sst>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rgb="FF7030A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2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30" applyNumberFormat="0" applyAlignment="0" applyProtection="0">
      <alignment vertical="center"/>
    </xf>
    <xf numFmtId="0" fontId="25" fillId="12" borderId="26" applyNumberFormat="0" applyAlignment="0" applyProtection="0">
      <alignment vertical="center"/>
    </xf>
    <xf numFmtId="0" fontId="26" fillId="13" borderId="31" applyNumberFormat="0" applyAlignment="0" applyProtection="0">
      <alignment vertical="center"/>
    </xf>
    <xf numFmtId="0" fontId="19" fillId="0" borderId="0"/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31" fillId="0" borderId="0">
      <alignment vertical="center"/>
    </xf>
    <xf numFmtId="0" fontId="32" fillId="0" borderId="0">
      <alignment vertical="center"/>
    </xf>
  </cellStyleXfs>
  <cellXfs count="53">
    <xf numFmtId="0" fontId="0" fillId="0" borderId="0" xfId="0">
      <alignment vertical="center"/>
    </xf>
    <xf numFmtId="0" fontId="1" fillId="2" borderId="1" xfId="51" applyFont="1" applyFill="1" applyBorder="1" applyAlignment="1">
      <alignment horizontal="center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3" xfId="51" applyFont="1" applyFill="1" applyBorder="1" applyAlignment="1">
      <alignment horizontal="left" vertical="center"/>
    </xf>
    <xf numFmtId="0" fontId="2" fillId="2" borderId="4" xfId="51" applyFont="1" applyFill="1" applyBorder="1" applyAlignment="1">
      <alignment horizontal="left" vertical="center"/>
    </xf>
    <xf numFmtId="0" fontId="3" fillId="2" borderId="4" xfId="51" applyFont="1" applyFill="1" applyBorder="1" applyAlignment="1">
      <alignment horizontal="center" vertical="center"/>
    </xf>
    <xf numFmtId="14" fontId="3" fillId="2" borderId="4" xfId="52" applyNumberFormat="1" applyFont="1" applyFill="1" applyBorder="1" applyAlignment="1">
      <alignment horizontal="center" vertical="center"/>
    </xf>
    <xf numFmtId="14" fontId="3" fillId="2" borderId="5" xfId="51" applyNumberFormat="1" applyFont="1" applyFill="1" applyBorder="1" applyAlignment="1">
      <alignment horizontal="center" vertical="center"/>
    </xf>
    <xf numFmtId="0" fontId="2" fillId="2" borderId="6" xfId="51" applyFont="1" applyFill="1" applyBorder="1" applyAlignment="1">
      <alignment horizontal="left" vertical="center"/>
    </xf>
    <xf numFmtId="0" fontId="2" fillId="2" borderId="7" xfId="51" applyFont="1" applyFill="1" applyBorder="1" applyAlignment="1">
      <alignment horizontal="left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3" applyNumberFormat="1" applyFont="1" applyFill="1" applyBorder="1" applyAlignment="1">
      <alignment horizontal="center" vertical="center"/>
    </xf>
    <xf numFmtId="0" fontId="3" fillId="2" borderId="0" xfId="53" applyNumberFormat="1" applyFont="1" applyFill="1" applyBorder="1" applyAlignment="1">
      <alignment horizontal="center" vertical="center"/>
    </xf>
    <xf numFmtId="0" fontId="2" fillId="2" borderId="3" xfId="51" applyNumberFormat="1" applyFont="1" applyFill="1" applyBorder="1" applyAlignment="1">
      <alignment horizontal="center" vertical="center" shrinkToFit="1"/>
    </xf>
    <xf numFmtId="0" fontId="2" fillId="2" borderId="4" xfId="28" applyFont="1" applyFill="1" applyBorder="1" applyAlignment="1">
      <alignment horizontal="center" vertical="center"/>
    </xf>
    <xf numFmtId="49" fontId="4" fillId="2" borderId="4" xfId="28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2" fillId="2" borderId="6" xfId="51" applyNumberFormat="1" applyFont="1" applyFill="1" applyBorder="1" applyAlignment="1">
      <alignment horizontal="center" vertical="center" shrinkToFit="1"/>
    </xf>
    <xf numFmtId="0" fontId="2" fillId="2" borderId="7" xfId="28" applyFont="1" applyFill="1" applyBorder="1" applyAlignment="1">
      <alignment horizontal="center" vertical="center"/>
    </xf>
    <xf numFmtId="49" fontId="4" fillId="2" borderId="7" xfId="28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shrinkToFit="1"/>
    </xf>
    <xf numFmtId="0" fontId="5" fillId="2" borderId="4" xfId="0" applyNumberFormat="1" applyFont="1" applyFill="1" applyBorder="1" applyAlignment="1">
      <alignment shrinkToFit="1"/>
    </xf>
    <xf numFmtId="0" fontId="6" fillId="2" borderId="4" xfId="17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shrinkToFit="1"/>
    </xf>
    <xf numFmtId="0" fontId="5" fillId="2" borderId="14" xfId="0" applyNumberFormat="1" applyFont="1" applyFill="1" applyBorder="1" applyAlignment="1">
      <alignment shrinkToFit="1"/>
    </xf>
    <xf numFmtId="0" fontId="6" fillId="2" borderId="14" xfId="17" applyFont="1" applyFill="1" applyBorder="1" applyAlignment="1">
      <alignment horizontal="center" vertical="center"/>
    </xf>
    <xf numFmtId="176" fontId="5" fillId="2" borderId="14" xfId="0" applyNumberFormat="1" applyFont="1" applyFill="1" applyBorder="1" applyAlignment="1">
      <alignment horizontal="center" vertical="center"/>
    </xf>
    <xf numFmtId="0" fontId="7" fillId="2" borderId="15" xfId="0" applyNumberFormat="1" applyFont="1" applyFill="1" applyBorder="1" applyAlignment="1">
      <alignment horizontal="center" vertical="center"/>
    </xf>
    <xf numFmtId="58" fontId="3" fillId="2" borderId="13" xfId="0" applyNumberFormat="1" applyFont="1" applyFill="1" applyBorder="1" applyAlignment="1">
      <alignment shrinkToFit="1"/>
    </xf>
    <xf numFmtId="0" fontId="5" fillId="2" borderId="16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/>
    </xf>
    <xf numFmtId="0" fontId="8" fillId="2" borderId="15" xfId="0" applyNumberFormat="1" applyFont="1" applyFill="1" applyBorder="1" applyAlignment="1">
      <alignment horizontal="center" vertical="center"/>
    </xf>
    <xf numFmtId="0" fontId="9" fillId="2" borderId="17" xfId="0" applyNumberFormat="1" applyFont="1" applyFill="1" applyBorder="1" applyAlignment="1">
      <alignment horizontal="center" vertical="center" shrinkToFit="1"/>
    </xf>
    <xf numFmtId="0" fontId="10" fillId="2" borderId="15" xfId="0" applyNumberFormat="1" applyFont="1" applyFill="1" applyBorder="1" applyAlignment="1">
      <alignment horizontal="center" vertical="center"/>
    </xf>
    <xf numFmtId="0" fontId="1" fillId="2" borderId="18" xfId="51" applyFont="1" applyFill="1" applyBorder="1" applyAlignment="1">
      <alignment horizontal="center" vertical="center"/>
    </xf>
    <xf numFmtId="14" fontId="3" fillId="2" borderId="19" xfId="51" applyNumberFormat="1" applyFont="1" applyFill="1" applyBorder="1" applyAlignment="1">
      <alignment horizontal="center" vertical="center"/>
    </xf>
    <xf numFmtId="14" fontId="3" fillId="2" borderId="20" xfId="51" applyNumberFormat="1" applyFont="1" applyFill="1" applyBorder="1" applyAlignment="1">
      <alignment horizontal="center" vertical="center"/>
    </xf>
    <xf numFmtId="0" fontId="3" fillId="2" borderId="21" xfId="51" applyFont="1" applyFill="1" applyBorder="1" applyAlignment="1">
      <alignment horizontal="center" vertical="center"/>
    </xf>
    <xf numFmtId="0" fontId="3" fillId="2" borderId="22" xfId="51" applyFont="1" applyFill="1" applyBorder="1" applyAlignment="1">
      <alignment horizontal="center" vertical="center"/>
    </xf>
    <xf numFmtId="0" fontId="3" fillId="2" borderId="23" xfId="53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5" xfId="5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76" fontId="5" fillId="2" borderId="5" xfId="51" applyNumberFormat="1" applyFont="1" applyFill="1" applyBorder="1" applyAlignment="1">
      <alignment horizontal="center" vertical="center"/>
    </xf>
    <xf numFmtId="49" fontId="0" fillId="0" borderId="14" xfId="0" applyNumberFormat="1" applyFill="1" applyBorder="1" applyAlignment="1">
      <alignment vertical="center"/>
    </xf>
    <xf numFmtId="176" fontId="5" fillId="2" borderId="25" xfId="0" applyNumberFormat="1" applyFont="1" applyFill="1" applyBorder="1" applyAlignment="1">
      <alignment horizontal="center" vertical="center"/>
    </xf>
    <xf numFmtId="176" fontId="5" fillId="2" borderId="25" xfId="51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3" xfId="51"/>
    <cellStyle name="常规 3 3 3" xfId="52"/>
    <cellStyle name="常规 72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CCCK91941&#30007;&#24335;&#26222;&#36890;&#25235;&#32466;&#26381;-05.3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外件物料"/>
      <sheetName val="工艺说明"/>
      <sheetName val="规格表"/>
      <sheetName val="批版报告"/>
      <sheetName val="全码规格"/>
      <sheetName val="内件物料"/>
      <sheetName val="内件全码规格表"/>
      <sheetName val="内件工艺说明"/>
      <sheetName val="跳码样意见"/>
      <sheetName val="产前样意见"/>
    </sheetNames>
    <sheetDataSet>
      <sheetData sheetId="0">
        <row r="7">
          <cell r="G7" t="str">
            <v>男式抓绒服</v>
          </cell>
        </row>
        <row r="8">
          <cell r="G8" t="str">
            <v>TACCCK91941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topLeftCell="D1" workbookViewId="0">
      <selection activeCell="P7" sqref="P7:P17"/>
    </sheetView>
  </sheetViews>
  <sheetFormatPr defaultColWidth="9" defaultRowHeight="13.5"/>
  <cols>
    <col min="11" max="16" width="13.625" customWidth="1"/>
  </cols>
  <sheetData>
    <row r="1" ht="23.2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9"/>
    </row>
    <row r="2" ht="14.25" spans="1:10">
      <c r="A2" s="3" t="s">
        <v>1</v>
      </c>
      <c r="B2" s="4"/>
      <c r="C2" s="4"/>
      <c r="D2" s="5"/>
      <c r="E2" s="5"/>
      <c r="F2" s="5"/>
      <c r="G2" s="6" t="s">
        <v>2</v>
      </c>
      <c r="H2" s="7" t="s">
        <v>3</v>
      </c>
      <c r="I2" s="40"/>
      <c r="J2" s="41"/>
    </row>
    <row r="3" ht="15" spans="1:10">
      <c r="A3" s="8" t="s">
        <v>4</v>
      </c>
      <c r="B3" s="9" t="str">
        <f>[1]封面!G7</f>
        <v>男式抓绒服</v>
      </c>
      <c r="C3" s="9"/>
      <c r="D3" s="10"/>
      <c r="E3" s="10"/>
      <c r="F3" s="10"/>
      <c r="G3" s="10" t="s">
        <v>5</v>
      </c>
      <c r="H3" s="11" t="str">
        <f>[1]封面!G8</f>
        <v>TACCCK91941</v>
      </c>
      <c r="I3" s="42"/>
      <c r="J3" s="43"/>
    </row>
    <row r="4" ht="15" spans="1:10">
      <c r="A4" s="12" t="s">
        <v>6</v>
      </c>
      <c r="B4" s="13"/>
      <c r="C4" s="13"/>
      <c r="D4" s="13"/>
      <c r="E4" s="13"/>
      <c r="F4" s="13"/>
      <c r="G4" s="13"/>
      <c r="H4" s="13"/>
      <c r="I4" s="13"/>
      <c r="J4" s="44"/>
    </row>
    <row r="5" ht="14.25" spans="1:16">
      <c r="A5" s="14" t="s">
        <v>7</v>
      </c>
      <c r="B5" s="15" t="s">
        <v>8</v>
      </c>
      <c r="C5" s="16" t="s">
        <v>9</v>
      </c>
      <c r="D5" s="17" t="s">
        <v>10</v>
      </c>
      <c r="E5" s="17" t="s">
        <v>11</v>
      </c>
      <c r="F5" s="18" t="s">
        <v>12</v>
      </c>
      <c r="G5" s="17" t="s">
        <v>13</v>
      </c>
      <c r="H5" s="17" t="s">
        <v>14</v>
      </c>
      <c r="I5" s="45" t="s">
        <v>15</v>
      </c>
      <c r="J5" s="46" t="s">
        <v>16</v>
      </c>
      <c r="K5" s="17" t="s">
        <v>10</v>
      </c>
      <c r="L5" s="17" t="s">
        <v>11</v>
      </c>
      <c r="M5" s="18" t="s">
        <v>12</v>
      </c>
      <c r="N5" s="17" t="s">
        <v>13</v>
      </c>
      <c r="O5" s="17" t="s">
        <v>14</v>
      </c>
      <c r="P5" s="45" t="s">
        <v>15</v>
      </c>
    </row>
    <row r="6" ht="15" spans="1:16">
      <c r="A6" s="19" t="s">
        <v>17</v>
      </c>
      <c r="B6" s="20"/>
      <c r="C6" s="21"/>
      <c r="D6" s="22" t="s">
        <v>18</v>
      </c>
      <c r="E6" s="22" t="s">
        <v>19</v>
      </c>
      <c r="F6" s="22" t="s">
        <v>20</v>
      </c>
      <c r="G6" s="22" t="s">
        <v>21</v>
      </c>
      <c r="H6" s="22" t="s">
        <v>22</v>
      </c>
      <c r="I6" s="47" t="s">
        <v>23</v>
      </c>
      <c r="J6" s="11" t="s">
        <v>24</v>
      </c>
      <c r="K6" s="22" t="s">
        <v>18</v>
      </c>
      <c r="L6" s="22" t="s">
        <v>19</v>
      </c>
      <c r="M6" s="22" t="s">
        <v>20</v>
      </c>
      <c r="N6" s="22" t="s">
        <v>21</v>
      </c>
      <c r="O6" s="22" t="s">
        <v>22</v>
      </c>
      <c r="P6" s="47" t="s">
        <v>23</v>
      </c>
    </row>
    <row r="7" ht="14.25" spans="1:16">
      <c r="A7" s="23" t="s">
        <v>25</v>
      </c>
      <c r="B7" s="24" t="s">
        <v>26</v>
      </c>
      <c r="C7" s="25" t="s">
        <v>27</v>
      </c>
      <c r="D7" s="26">
        <f>E7-1</f>
        <v>68</v>
      </c>
      <c r="E7" s="26">
        <f>F7-2</f>
        <v>69</v>
      </c>
      <c r="F7" s="27">
        <v>71</v>
      </c>
      <c r="G7" s="26">
        <f>F7+2</f>
        <v>73</v>
      </c>
      <c r="H7" s="26">
        <f>G7+2</f>
        <v>75</v>
      </c>
      <c r="I7" s="48">
        <f>H7+1</f>
        <v>76</v>
      </c>
      <c r="J7" s="49">
        <f>I7+1</f>
        <v>77</v>
      </c>
      <c r="K7" s="50" t="s">
        <v>28</v>
      </c>
      <c r="L7" s="50" t="s">
        <v>29</v>
      </c>
      <c r="M7" s="50" t="s">
        <v>28</v>
      </c>
      <c r="N7" s="50" t="s">
        <v>30</v>
      </c>
      <c r="O7" s="50" t="s">
        <v>31</v>
      </c>
      <c r="P7" s="50" t="s">
        <v>28</v>
      </c>
    </row>
    <row r="8" ht="14.25" spans="1:16">
      <c r="A8" s="28" t="s">
        <v>32</v>
      </c>
      <c r="B8" s="29" t="s">
        <v>33</v>
      </c>
      <c r="C8" s="30" t="s">
        <v>34</v>
      </c>
      <c r="D8" s="31">
        <f t="shared" ref="D8:D10" si="0">E8-4</f>
        <v>104</v>
      </c>
      <c r="E8" s="31">
        <f t="shared" ref="E8:E10" si="1">F8-4</f>
        <v>108</v>
      </c>
      <c r="F8" s="32">
        <v>112</v>
      </c>
      <c r="G8" s="31">
        <f t="shared" ref="G8:G10" si="2">F8+4</f>
        <v>116</v>
      </c>
      <c r="H8" s="31">
        <f t="shared" ref="H8:H10" si="3">G8+4</f>
        <v>120</v>
      </c>
      <c r="I8" s="51">
        <f t="shared" ref="I8:I10" si="4">H8+6</f>
        <v>126</v>
      </c>
      <c r="J8" s="52">
        <f>I8+6</f>
        <v>132</v>
      </c>
      <c r="K8" s="50" t="s">
        <v>35</v>
      </c>
      <c r="L8" s="50" t="s">
        <v>36</v>
      </c>
      <c r="M8" s="50" t="s">
        <v>35</v>
      </c>
      <c r="N8" s="50" t="s">
        <v>36</v>
      </c>
      <c r="O8" s="50" t="s">
        <v>29</v>
      </c>
      <c r="P8" s="50" t="s">
        <v>35</v>
      </c>
    </row>
    <row r="9" ht="14.25" spans="1:16">
      <c r="A9" s="28" t="s">
        <v>37</v>
      </c>
      <c r="B9" s="29" t="s">
        <v>38</v>
      </c>
      <c r="C9" s="30" t="s">
        <v>34</v>
      </c>
      <c r="D9" s="31">
        <f t="shared" si="0"/>
        <v>100</v>
      </c>
      <c r="E9" s="31">
        <f t="shared" si="1"/>
        <v>104</v>
      </c>
      <c r="F9" s="32">
        <v>108</v>
      </c>
      <c r="G9" s="31">
        <f t="shared" si="2"/>
        <v>112</v>
      </c>
      <c r="H9" s="31">
        <f t="shared" si="3"/>
        <v>116</v>
      </c>
      <c r="I9" s="51">
        <f t="shared" si="4"/>
        <v>122</v>
      </c>
      <c r="J9" s="52">
        <f>I9+7</f>
        <v>129</v>
      </c>
      <c r="K9" s="50" t="s">
        <v>35</v>
      </c>
      <c r="L9" s="50" t="s">
        <v>30</v>
      </c>
      <c r="M9" s="50" t="s">
        <v>35</v>
      </c>
      <c r="N9" s="50" t="s">
        <v>39</v>
      </c>
      <c r="O9" s="50" t="s">
        <v>30</v>
      </c>
      <c r="P9" s="50" t="s">
        <v>35</v>
      </c>
    </row>
    <row r="10" ht="14.25" spans="1:16">
      <c r="A10" s="33" t="s">
        <v>40</v>
      </c>
      <c r="B10" s="29" t="s">
        <v>38</v>
      </c>
      <c r="C10" s="30" t="s">
        <v>34</v>
      </c>
      <c r="D10" s="31">
        <f t="shared" si="0"/>
        <v>100</v>
      </c>
      <c r="E10" s="31">
        <f t="shared" si="1"/>
        <v>104</v>
      </c>
      <c r="F10" s="32">
        <v>108</v>
      </c>
      <c r="G10" s="31">
        <f t="shared" si="2"/>
        <v>112</v>
      </c>
      <c r="H10" s="31">
        <f t="shared" si="3"/>
        <v>116</v>
      </c>
      <c r="I10" s="51">
        <f t="shared" si="4"/>
        <v>122</v>
      </c>
      <c r="J10" s="52">
        <f>I10+7</f>
        <v>129</v>
      </c>
      <c r="K10" s="50" t="s">
        <v>41</v>
      </c>
      <c r="L10" s="50" t="s">
        <v>42</v>
      </c>
      <c r="M10" s="50" t="s">
        <v>41</v>
      </c>
      <c r="N10" s="50" t="s">
        <v>43</v>
      </c>
      <c r="O10" s="50" t="s">
        <v>44</v>
      </c>
      <c r="P10" s="50" t="s">
        <v>41</v>
      </c>
    </row>
    <row r="11" ht="14.25" spans="1:16">
      <c r="A11" s="28" t="s">
        <v>45</v>
      </c>
      <c r="B11" s="29" t="s">
        <v>46</v>
      </c>
      <c r="C11" s="30" t="s">
        <v>47</v>
      </c>
      <c r="D11" s="31">
        <f>E11-1.2</f>
        <v>44.1</v>
      </c>
      <c r="E11" s="31">
        <f>F11-1.2</f>
        <v>45.3</v>
      </c>
      <c r="F11" s="32">
        <v>46.5</v>
      </c>
      <c r="G11" s="31">
        <f t="shared" ref="G11:I11" si="5">F11+1.2</f>
        <v>47.7</v>
      </c>
      <c r="H11" s="31">
        <f t="shared" si="5"/>
        <v>48.9</v>
      </c>
      <c r="I11" s="51">
        <f t="shared" si="5"/>
        <v>50.1</v>
      </c>
      <c r="J11" s="52">
        <f>I11+1.4</f>
        <v>51.5</v>
      </c>
      <c r="K11" s="50" t="s">
        <v>48</v>
      </c>
      <c r="L11" s="50" t="s">
        <v>49</v>
      </c>
      <c r="M11" s="50" t="s">
        <v>48</v>
      </c>
      <c r="N11" s="50" t="s">
        <v>50</v>
      </c>
      <c r="O11" s="50" t="s">
        <v>51</v>
      </c>
      <c r="P11" s="50" t="s">
        <v>48</v>
      </c>
    </row>
    <row r="12" ht="14.25" spans="1:16">
      <c r="A12" s="28" t="s">
        <v>52</v>
      </c>
      <c r="B12" s="29" t="s">
        <v>53</v>
      </c>
      <c r="C12" s="30" t="s">
        <v>27</v>
      </c>
      <c r="D12" s="31">
        <f>E12-0.6</f>
        <v>60.2</v>
      </c>
      <c r="E12" s="31">
        <f>F12-1.2</f>
        <v>60.8</v>
      </c>
      <c r="F12" s="32">
        <v>62</v>
      </c>
      <c r="G12" s="31">
        <f>F12+1.2</f>
        <v>63.2</v>
      </c>
      <c r="H12" s="31">
        <f>G12+1.2</f>
        <v>64.4</v>
      </c>
      <c r="I12" s="51">
        <f>H12+0.6</f>
        <v>65</v>
      </c>
      <c r="J12" s="52">
        <f>I12+0.6</f>
        <v>65.6</v>
      </c>
      <c r="K12" s="50" t="s">
        <v>54</v>
      </c>
      <c r="L12" s="50" t="s">
        <v>51</v>
      </c>
      <c r="M12" s="50" t="s">
        <v>54</v>
      </c>
      <c r="N12" s="50" t="s">
        <v>41</v>
      </c>
      <c r="O12" s="50" t="s">
        <v>55</v>
      </c>
      <c r="P12" s="50" t="s">
        <v>54</v>
      </c>
    </row>
    <row r="13" ht="14.25" spans="1:16">
      <c r="A13" s="28" t="s">
        <v>56</v>
      </c>
      <c r="B13" s="29" t="s">
        <v>33</v>
      </c>
      <c r="C13" s="34">
        <v>0.5</v>
      </c>
      <c r="D13" s="31">
        <f>E13-0.7</f>
        <v>20.6</v>
      </c>
      <c r="E13" s="31">
        <f>F13-0.7</f>
        <v>21.3</v>
      </c>
      <c r="F13" s="32">
        <v>22</v>
      </c>
      <c r="G13" s="31">
        <f>F13+0.7</f>
        <v>22.7</v>
      </c>
      <c r="H13" s="31">
        <f>G13+0.7</f>
        <v>23.4</v>
      </c>
      <c r="I13" s="51">
        <f>H13+0.9</f>
        <v>24.3</v>
      </c>
      <c r="J13" s="52">
        <f>I13+0.9</f>
        <v>25.2</v>
      </c>
      <c r="K13" s="50" t="s">
        <v>57</v>
      </c>
      <c r="L13" s="50" t="s">
        <v>58</v>
      </c>
      <c r="M13" s="50" t="s">
        <v>57</v>
      </c>
      <c r="N13" s="50" t="s">
        <v>59</v>
      </c>
      <c r="O13" s="50" t="s">
        <v>60</v>
      </c>
      <c r="P13" s="50" t="s">
        <v>57</v>
      </c>
    </row>
    <row r="14" ht="14.25" spans="1:16">
      <c r="A14" s="28" t="s">
        <v>61</v>
      </c>
      <c r="B14" s="29" t="s">
        <v>62</v>
      </c>
      <c r="C14" s="34">
        <v>0.5</v>
      </c>
      <c r="D14" s="31">
        <f>E14-0.6</f>
        <v>16.3</v>
      </c>
      <c r="E14" s="31">
        <f>F14-0.6</f>
        <v>16.9</v>
      </c>
      <c r="F14" s="35">
        <v>17.5</v>
      </c>
      <c r="G14" s="31">
        <f>F14+0.6</f>
        <v>18.1</v>
      </c>
      <c r="H14" s="31">
        <f>G14+0.6</f>
        <v>18.7</v>
      </c>
      <c r="I14" s="51">
        <f>H14+0.9</f>
        <v>19.6</v>
      </c>
      <c r="J14" s="52">
        <f>I14+0.9</f>
        <v>20.5</v>
      </c>
      <c r="K14" s="50" t="s">
        <v>48</v>
      </c>
      <c r="L14" s="50" t="s">
        <v>49</v>
      </c>
      <c r="M14" s="50" t="s">
        <v>48</v>
      </c>
      <c r="N14" s="50" t="s">
        <v>50</v>
      </c>
      <c r="O14" s="50" t="s">
        <v>51</v>
      </c>
      <c r="P14" s="50" t="s">
        <v>48</v>
      </c>
    </row>
    <row r="15" ht="14.25" spans="1:16">
      <c r="A15" s="28" t="s">
        <v>63</v>
      </c>
      <c r="B15" s="29" t="s">
        <v>64</v>
      </c>
      <c r="C15" s="34">
        <v>0.2</v>
      </c>
      <c r="D15" s="31">
        <f>E15-0.4</f>
        <v>11.2</v>
      </c>
      <c r="E15" s="31">
        <f>F15-0.4</f>
        <v>11.6</v>
      </c>
      <c r="F15" s="36">
        <v>12</v>
      </c>
      <c r="G15" s="31">
        <f>F15+0.4</f>
        <v>12.4</v>
      </c>
      <c r="H15" s="31">
        <f>G15+0.4</f>
        <v>12.8</v>
      </c>
      <c r="I15" s="51">
        <f>H15+0.6</f>
        <v>13.4</v>
      </c>
      <c r="J15" s="52">
        <f>I15+0.6</f>
        <v>14</v>
      </c>
      <c r="K15" s="50" t="s">
        <v>41</v>
      </c>
      <c r="L15" s="50" t="s">
        <v>42</v>
      </c>
      <c r="M15" s="50" t="s">
        <v>41</v>
      </c>
      <c r="N15" s="50" t="s">
        <v>43</v>
      </c>
      <c r="O15" s="50" t="s">
        <v>44</v>
      </c>
      <c r="P15" s="50" t="s">
        <v>41</v>
      </c>
    </row>
    <row r="16" ht="14.25" spans="1:16">
      <c r="A16" s="28" t="s">
        <v>65</v>
      </c>
      <c r="B16" s="29" t="s">
        <v>66</v>
      </c>
      <c r="C16" s="37">
        <v>0.5</v>
      </c>
      <c r="D16" s="31">
        <f>E16-1</f>
        <v>47</v>
      </c>
      <c r="E16" s="31">
        <f>F16-1</f>
        <v>48</v>
      </c>
      <c r="F16" s="38">
        <v>49</v>
      </c>
      <c r="G16" s="31">
        <f>F16+1</f>
        <v>50</v>
      </c>
      <c r="H16" s="31">
        <f>G16+1</f>
        <v>51</v>
      </c>
      <c r="I16" s="51">
        <f>H16+1.5</f>
        <v>52.5</v>
      </c>
      <c r="J16" s="52">
        <f>I16+1.5</f>
        <v>54</v>
      </c>
      <c r="K16" s="50" t="s">
        <v>57</v>
      </c>
      <c r="L16" s="50" t="s">
        <v>58</v>
      </c>
      <c r="M16" s="50" t="s">
        <v>57</v>
      </c>
      <c r="N16" s="50" t="s">
        <v>59</v>
      </c>
      <c r="O16" s="50" t="s">
        <v>60</v>
      </c>
      <c r="P16" s="50" t="s">
        <v>57</v>
      </c>
    </row>
    <row r="17" ht="14.25" spans="1:16">
      <c r="A17" s="28" t="s">
        <v>67</v>
      </c>
      <c r="B17" s="29" t="s">
        <v>68</v>
      </c>
      <c r="C17" s="37">
        <v>0.5</v>
      </c>
      <c r="D17" s="31">
        <f>E17-1</f>
        <v>49</v>
      </c>
      <c r="E17" s="31">
        <f>F17-1</f>
        <v>50</v>
      </c>
      <c r="F17" s="38">
        <v>51</v>
      </c>
      <c r="G17" s="31">
        <f>F17+1</f>
        <v>52</v>
      </c>
      <c r="H17" s="31">
        <f>G17+1</f>
        <v>53</v>
      </c>
      <c r="I17" s="51">
        <f>H17+1.5</f>
        <v>54.5</v>
      </c>
      <c r="J17" s="52">
        <f>I17+1.5</f>
        <v>56</v>
      </c>
      <c r="K17" s="50" t="s">
        <v>48</v>
      </c>
      <c r="L17" s="50" t="s">
        <v>49</v>
      </c>
      <c r="M17" s="50" t="s">
        <v>48</v>
      </c>
      <c r="N17" s="50" t="s">
        <v>50</v>
      </c>
      <c r="O17" s="50" t="s">
        <v>51</v>
      </c>
      <c r="P17" s="50" t="s">
        <v>48</v>
      </c>
    </row>
  </sheetData>
  <mergeCells count="10">
    <mergeCell ref="A1:J1"/>
    <mergeCell ref="B2:C2"/>
    <mergeCell ref="D2:F2"/>
    <mergeCell ref="H2:J2"/>
    <mergeCell ref="B3:C3"/>
    <mergeCell ref="D3:F3"/>
    <mergeCell ref="H3:J3"/>
    <mergeCell ref="A4:J4"/>
    <mergeCell ref="B5:B6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2022-07-24T03:19:08Z</dcterms:created>
  <dcterms:modified xsi:type="dcterms:W3CDTF">2022-07-24T03:22:38Z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F97DFCD0060A4C95BA4033F822E5B331</vt:lpwstr>
  </property>
  <property fmtid="{D5CDD505-2E9C-101B-9397-08002B2CF9AE}" pid="3" name="KSOProductBuildVer">
    <vt:lpwstr>2052-11.1.0.11875</vt:lpwstr>
  </property>
</Properties>
</file>