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Toread\Documents\WeChat Files\mzsp-toread\FileStorage\File\2022-09\"/>
    </mc:Choice>
  </mc:AlternateContent>
  <xr:revisionPtr revIDLastSave="0" documentId="13_ncr:1_{0FAE18F5-EEAC-444A-8C99-97314B3B1B6B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5" l="1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<sst xmlns="http://schemas.openxmlformats.org/spreadsheetml/2006/main" count="703" uniqueCount="345">
  <si>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</si>
  <si>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</si>
  <si>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</si>
  <si>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</si>
  <si>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</si>
  <si>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</si>
  <si>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</si>
  <si>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</si>
  <si>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</si>
  <si>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</si>
  <si>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</si>
  <si>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</si>
  <si>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</si>
  <si>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</si>
  <si>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</si>
  <si>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</si>
  <si>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</si>
  <si>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</si>
  <si>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</si>
  <si>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</si>
  <si>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</si>
  <si>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</si>
  <si>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</si>
  <si>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</si>
  <si>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</si>
  <si>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</si>
  <si>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</si>
  <si>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</si>
  <si>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</si>
  <si>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</si>
  <si>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</si>
  <si>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</si>
  <si>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</si>
  <si>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</si>
  <si>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</si>
  <si>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</si>
  <si>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</si>
  <si>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</si>
  <si>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</si>
  <si>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</si>
  <si>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</si>
  <si>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</si>
  <si>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</si>
  <si>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</si>
  <si>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</si>
  <si>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</si>
  <si>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</si>
  <si>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</si>
  <si>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</si>
  <si>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</si>
  <si>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</si>
  <si>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女式旅行裤</t>
  </si>
  <si>
    <t>合同签订方</t>
  </si>
  <si>
    <t>佛山源莱美</t>
  </si>
  <si>
    <t>生产工厂</t>
  </si>
  <si>
    <t>源莱美</t>
  </si>
  <si>
    <t>订单基础信息</t>
  </si>
  <si>
    <t>生产•出货进度</t>
  </si>
  <si>
    <t>指示•确认资料</t>
  </si>
  <si>
    <t>款号</t>
  </si>
  <si>
    <t>TAMMFL82921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</si>
  <si>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</si>
  <si>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</si>
  <si>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</si>
  <si>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</si>
  <si>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</si>
  <si>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</si>
  <si>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</si>
  <si>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</si>
  <si>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</si>
  <si>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</si>
  <si>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</si>
  <si>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</si>
  <si>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</si>
  <si>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</si>
  <si>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</si>
  <si>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</si>
  <si>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</si>
  <si>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</si>
  <si>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</si>
  <si>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</si>
  <si>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</si>
  <si>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</si>
  <si>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</si>
  <si>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</si>
  <si>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</si>
  <si>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</si>
  <si>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</si>
  <si>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</si>
  <si>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</si>
  <si>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</si>
  <si>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</si>
  <si>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</si>
  <si>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</si>
  <si>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</si>
  <si>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</si>
  <si>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</si>
  <si>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</si>
  <si>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</si>
  <si>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</si>
  <si>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</si>
  <si>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</si>
  <si>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</si>
  <si>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</si>
  <si>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</si>
  <si>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</si>
  <si>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</si>
  <si>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</si>
  <si>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</si>
  <si>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</si>
  <si>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</si>
  <si>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</si>
  <si>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</si>
  <si>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</si>
  <si>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</si>
  <si>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XL/5条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</si>
  <si>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</si>
  <si>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</si>
  <si>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</si>
  <si>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</si>
  <si>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</si>
  <si>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1.线头未清理干净。</t>
  </si>
  <si>
    <t>2.前袋压线溶皱。</t>
  </si>
  <si>
    <t>3.裤子外侧缝欠顺直，溶位不均匀。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</si>
  <si>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</si>
  <si>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</si>
  <si>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</si>
  <si>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</si>
  <si>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</si>
  <si>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</si>
  <si>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</si>
  <si>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</si>
  <si>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</si>
  <si>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</si>
  <si>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</si>
  <si>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</si>
  <si>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</si>
  <si>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</si>
  <si>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</si>
  <si>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</si>
  <si>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</si>
  <si>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</si>
  <si>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</si>
  <si>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洗前/洗后(XL) </t>
  </si>
  <si>
    <t>150/70B</t>
  </si>
  <si>
    <t>155/74B</t>
  </si>
  <si>
    <t>160/78B</t>
  </si>
  <si>
    <t>165/82B</t>
  </si>
  <si>
    <t>170/86B</t>
  </si>
  <si>
    <t>175/90B</t>
  </si>
  <si>
    <t>180/94B</t>
  </si>
  <si>
    <t>黑色</t>
  </si>
  <si>
    <t>裤外侧长</t>
  </si>
  <si>
    <t>-0.2/-0.6</t>
  </si>
  <si>
    <t>内裆长</t>
  </si>
  <si>
    <t>+1/-0.5</t>
  </si>
  <si>
    <t>+1</t>
  </si>
  <si>
    <t>腰围 平量</t>
  </si>
  <si>
    <t>-3/-0.7</t>
  </si>
  <si>
    <t>-3</t>
  </si>
  <si>
    <t>臀围</t>
  </si>
  <si>
    <t>-2/0.5</t>
  </si>
  <si>
    <t>-2</t>
  </si>
  <si>
    <t>腿围/2</t>
  </si>
  <si>
    <t>+0/-0.3</t>
  </si>
  <si>
    <t>+0</t>
  </si>
  <si>
    <t>膝围/2</t>
  </si>
  <si>
    <t>-0.2/-0.5</t>
  </si>
  <si>
    <t>-0.2</t>
  </si>
  <si>
    <t>脚口/2</t>
  </si>
  <si>
    <t>大货洗率</t>
  </si>
  <si>
    <t>首件</t>
  </si>
  <si>
    <t xml:space="preserve">     初期请洗测2-3件，有问题的另加测量数量。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</si>
  <si>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</si>
  <si>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</si>
  <si>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</si>
  <si>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</si>
  <si>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</si>
  <si>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</si>
  <si>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</si>
  <si>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</si>
  <si>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</si>
  <si>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</si>
  <si>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</si>
  <si>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</si>
  <si>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</si>
  <si>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</si>
  <si>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</si>
  <si>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</si>
  <si>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</si>
  <si>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</si>
  <si>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</si>
  <si>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</si>
  <si>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</si>
  <si>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</si>
  <si>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</si>
  <si>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</si>
  <si>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</si>
  <si>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</si>
  <si>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</si>
  <si>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</si>
  <si>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</si>
  <si>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</si>
  <si>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</si>
  <si>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</si>
  <si>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</si>
  <si>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</si>
  <si>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</si>
  <si>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</si>
  <si>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</si>
  <si>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</si>
  <si>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</si>
  <si>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XS/5  S/10 M/20  L/20  XL/10  XXL/10  XXXL/5</t>
  </si>
  <si>
    <t>情况说明：</t>
  </si>
  <si>
    <t xml:space="preserve">【问题点描述】  </t>
  </si>
  <si>
    <t>1.线头未清理干净（2件）</t>
  </si>
  <si>
    <t>2.前袋打枣处有皱折（2件）</t>
  </si>
  <si>
    <t>3.裤腰吃量不均匀（1件）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</si>
  <si>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</si>
  <si>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</si>
  <si>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</si>
  <si>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</si>
  <si>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</si>
  <si>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</si>
  <si>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请按照以上提出的问题点改正后方可进行包装装箱</t>
  </si>
  <si>
    <t>服装QC部门</t>
  </si>
  <si>
    <t>检验人</t>
  </si>
  <si>
    <t>+0/+0.3</t>
  </si>
  <si>
    <t>+0/+0</t>
  </si>
  <si>
    <t>+0.8/+0.5</t>
  </si>
  <si>
    <t>+0/+0.7</t>
  </si>
  <si>
    <t>-0.2/+0</t>
  </si>
  <si>
    <t>+0/+0.5</t>
  </si>
  <si>
    <t>+1/+0.5</t>
  </si>
  <si>
    <t>+0/+1</t>
  </si>
  <si>
    <t>+1/+0.8</t>
  </si>
  <si>
    <t>+0.5/+1</t>
  </si>
  <si>
    <t>+1/+1</t>
  </si>
  <si>
    <t>+1/+0</t>
  </si>
  <si>
    <t>-1/+0</t>
  </si>
  <si>
    <t>-0.5/+0</t>
  </si>
  <si>
    <t>-1/-0.6</t>
  </si>
  <si>
    <t>+0/+0.6</t>
  </si>
  <si>
    <t>+0/-0.5</t>
  </si>
  <si>
    <t>-0.5/-1</t>
  </si>
  <si>
    <t>+0.5/+0</t>
  </si>
  <si>
    <t>+0.8/+1</t>
  </si>
  <si>
    <t>+1/+0.7</t>
  </si>
  <si>
    <t>+0.2/+0</t>
  </si>
  <si>
    <t>-0.3/-0.5</t>
  </si>
  <si>
    <t>-0.3/+0</t>
  </si>
  <si>
    <t>+0.3/+0</t>
  </si>
  <si>
    <t>-0.7/+0</t>
  </si>
  <si>
    <t>+0.2/+0.2</t>
  </si>
  <si>
    <t>+0.5/+0.7</t>
  </si>
  <si>
    <t>+0.5/+0.8</t>
  </si>
  <si>
    <t>+0.5/+0.5</t>
  </si>
  <si>
    <t>跟单QC:陈雪萍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</si>
  <si>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</si>
  <si>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</si>
  <si>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</si>
  <si>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</si>
  <si>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</si>
  <si>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</si>
  <si>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</si>
  <si>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</si>
  <si>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</si>
  <si>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</si>
  <si>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</si>
  <si>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</si>
  <si>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</si>
  <si>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</si>
  <si>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</si>
  <si>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</si>
  <si>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</si>
  <si>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</si>
  <si>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F220728205</t>
  </si>
  <si>
    <t>FK07360</t>
  </si>
  <si>
    <t>19SS黑</t>
  </si>
  <si>
    <t>TAMMFL81920 TAMMFL82921</t>
  </si>
  <si>
    <t>福建宏港</t>
  </si>
  <si>
    <t>YES</t>
  </si>
  <si>
    <t>制表时间：2022年8月10日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</si>
  <si>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</si>
  <si>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</si>
  <si>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</si>
  <si>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</si>
  <si>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</si>
  <si>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</si>
  <si>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</si>
  <si>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</si>
  <si>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</si>
  <si>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</si>
  <si>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制表时间：2022年8月22日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</si>
  <si>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</si>
  <si>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</si>
  <si>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</si>
  <si>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</si>
  <si>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</si>
  <si>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</si>
  <si>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</si>
  <si>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</si>
  <si>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</si>
  <si>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</si>
  <si>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</si>
  <si>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</si>
  <si>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G22SSCS031</t>
  </si>
  <si>
    <t>遍抽绳</t>
  </si>
  <si>
    <t>伟 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</si>
  <si>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</si>
  <si>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</si>
  <si>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</si>
  <si>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</si>
  <si>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</si>
  <si>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</si>
  <si>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</si>
  <si>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</si>
  <si>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</si>
  <si>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制表时间：2022年8月23日</t>
  </si>
  <si>
    <t>测试人签名：陈雪萍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</si>
  <si>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</si>
  <si>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</si>
  <si>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</si>
  <si>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</si>
  <si>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</si>
  <si>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</si>
  <si>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</si>
  <si>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</si>
  <si>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</si>
  <si>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</si>
  <si>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</si>
  <si>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</si>
  <si>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</si>
  <si>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</si>
  <si>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</si>
  <si>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</si>
  <si>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</si>
  <si>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</si>
  <si>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未发现脱落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</si>
  <si>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</si>
  <si>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</si>
  <si>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</si>
  <si>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</si>
  <si>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</si>
  <si>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9月3日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</si>
</sst>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9" fillId="0" borderId="0">
      <alignment vertical="center"/>
    </xf>
    <xf numFmtId="0" fontId="13" fillId="0" borderId="0">
      <alignment vertical="center"/>
    </xf>
    <xf numFmtId="0" fontId="13" fillId="0" borderId="0"/>
    <xf numFmtId="0" fontId="19" fillId="0" borderId="0">
      <alignment vertical="center"/>
    </xf>
    <xf numFmtId="0" fontId="13" fillId="0" borderId="0"/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vertical="center"/>
    </xf>
    <xf numFmtId="0" fontId="0" fillId="0" borderId="0" xfId="0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3" fillId="0" borderId="7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/>
    </xf>
    <xf numFmtId="0" fontId="12" fillId="0" borderId="11" xfId="5" applyFont="1" applyFill="1" applyBorder="1" applyAlignment="1">
      <alignment horizontal="center"/>
    </xf>
    <xf numFmtId="178" fontId="7" fillId="0" borderId="2" xfId="5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3" borderId="11" xfId="3" applyFont="1" applyFill="1" applyBorder="1" applyAlignment="1"/>
    <xf numFmtId="49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right" vertical="center"/>
    </xf>
    <xf numFmtId="0" fontId="10" fillId="3" borderId="12" xfId="3" applyFont="1" applyFill="1" applyBorder="1" applyAlignment="1"/>
    <xf numFmtId="49" fontId="10" fillId="3" borderId="13" xfId="3" applyNumberFormat="1" applyFont="1" applyFill="1" applyBorder="1" applyAlignment="1">
      <alignment horizontal="center"/>
    </xf>
    <xf numFmtId="49" fontId="10" fillId="3" borderId="13" xfId="3" applyNumberFormat="1" applyFont="1" applyFill="1" applyBorder="1" applyAlignment="1">
      <alignment horizontal="right"/>
    </xf>
    <xf numFmtId="49" fontId="10" fillId="3" borderId="13" xfId="3" applyNumberFormat="1" applyFont="1" applyFill="1" applyBorder="1" applyAlignment="1">
      <alignment horizontal="right" vertical="center"/>
    </xf>
    <xf numFmtId="0" fontId="9" fillId="3" borderId="0" xfId="3" applyFont="1" applyFill="1"/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178" fontId="0" fillId="3" borderId="15" xfId="0" applyNumberFormat="1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9" fillId="3" borderId="16" xfId="4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>
      <alignment horizontal="center"/>
    </xf>
    <xf numFmtId="49" fontId="10" fillId="3" borderId="19" xfId="3" applyNumberFormat="1" applyFont="1" applyFill="1" applyBorder="1" applyAlignment="1">
      <alignment horizontal="center"/>
    </xf>
    <xf numFmtId="49" fontId="10" fillId="3" borderId="20" xfId="4" applyNumberFormat="1" applyFont="1" applyFill="1" applyBorder="1" applyAlignment="1">
      <alignment horizontal="center" vertical="center"/>
    </xf>
    <xf numFmtId="49" fontId="10" fillId="3" borderId="21" xfId="3" applyNumberFormat="1" applyFont="1" applyFill="1" applyBorder="1" applyAlignment="1">
      <alignment horizontal="center"/>
    </xf>
    <xf numFmtId="49" fontId="10" fillId="3" borderId="22" xfId="3" applyNumberFormat="1" applyFont="1" applyFill="1" applyBorder="1" applyAlignment="1">
      <alignment horizontal="center"/>
    </xf>
    <xf numFmtId="0" fontId="0" fillId="3" borderId="0" xfId="0" applyFill="1"/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0" fillId="3" borderId="7" xfId="3" applyFont="1" applyFill="1" applyBorder="1" applyAlignment="1" applyProtection="1">
      <alignment horizontal="center"/>
    </xf>
    <xf numFmtId="0" fontId="12" fillId="0" borderId="48" xfId="5" applyFont="1" applyFill="1" applyBorder="1" applyAlignment="1">
      <alignment horizontal="center"/>
    </xf>
    <xf numFmtId="178" fontId="7" fillId="0" borderId="2" xfId="5" applyNumberFormat="1" applyFont="1" applyFill="1" applyBorder="1" applyAlignment="1">
      <alignment horizontal="center"/>
    </xf>
    <xf numFmtId="0" fontId="10" fillId="3" borderId="7" xfId="3" applyFont="1" applyFill="1" applyBorder="1" applyAlignment="1"/>
    <xf numFmtId="0" fontId="10" fillId="3" borderId="49" xfId="3" applyFont="1" applyFill="1" applyBorder="1" applyAlignment="1"/>
    <xf numFmtId="0" fontId="10" fillId="3" borderId="50" xfId="3" applyFont="1" applyFill="1" applyBorder="1" applyAlignment="1"/>
    <xf numFmtId="49" fontId="10" fillId="3" borderId="3" xfId="3" applyNumberFormat="1" applyFont="1" applyFill="1" applyBorder="1" applyAlignment="1">
      <alignment horizontal="center"/>
    </xf>
    <xf numFmtId="49" fontId="10" fillId="3" borderId="3" xfId="3" applyNumberFormat="1" applyFont="1" applyFill="1" applyBorder="1" applyAlignment="1">
      <alignment horizontal="right"/>
    </xf>
    <xf numFmtId="49" fontId="10" fillId="3" borderId="3" xfId="3" applyNumberFormat="1" applyFont="1" applyFill="1" applyBorder="1" applyAlignment="1">
      <alignment horizontal="right" vertical="center"/>
    </xf>
    <xf numFmtId="0" fontId="9" fillId="3" borderId="51" xfId="3" applyFont="1" applyFill="1" applyBorder="1"/>
    <xf numFmtId="0" fontId="10" fillId="3" borderId="51" xfId="3" applyFont="1" applyFill="1" applyBorder="1"/>
    <xf numFmtId="0" fontId="0" fillId="3" borderId="51" xfId="4" applyFont="1" applyFill="1" applyBorder="1">
      <alignment vertical="center"/>
    </xf>
    <xf numFmtId="0" fontId="19" fillId="0" borderId="2" xfId="0" applyFont="1" applyFill="1" applyBorder="1" applyAlignment="1">
      <alignment horizontal="center"/>
    </xf>
    <xf numFmtId="49" fontId="10" fillId="3" borderId="0" xfId="3" applyNumberFormat="1" applyFont="1" applyFill="1"/>
    <xf numFmtId="49" fontId="10" fillId="3" borderId="3" xfId="4" applyNumberFormat="1" applyFont="1" applyFill="1" applyBorder="1" applyAlignment="1">
      <alignment horizontal="center" vertical="center"/>
    </xf>
    <xf numFmtId="49" fontId="10" fillId="3" borderId="53" xfId="4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6" fillId="0" borderId="27" xfId="2" applyFont="1" applyBorder="1" applyAlignment="1">
      <alignment vertical="center"/>
    </xf>
    <xf numFmtId="0" fontId="16" fillId="0" borderId="41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1" fillId="0" borderId="59" xfId="2" applyFont="1" applyBorder="1" applyAlignment="1">
      <alignment vertical="center"/>
    </xf>
    <xf numFmtId="0" fontId="13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3" fillId="0" borderId="60" xfId="2" applyFont="1" applyBorder="1" applyAlignment="1">
      <alignment vertical="center"/>
    </xf>
    <xf numFmtId="0" fontId="11" fillId="0" borderId="60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1" fillId="0" borderId="59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0" fontId="16" fillId="0" borderId="26" xfId="2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center" vertical="center"/>
    </xf>
    <xf numFmtId="0" fontId="18" fillId="0" borderId="54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6" fillId="0" borderId="65" xfId="2" applyFont="1" applyBorder="1" applyAlignment="1">
      <alignment vertical="center"/>
    </xf>
    <xf numFmtId="0" fontId="18" fillId="0" borderId="65" xfId="2" applyFont="1" applyBorder="1" applyAlignment="1">
      <alignment vertical="center"/>
    </xf>
    <xf numFmtId="58" fontId="13" fillId="0" borderId="55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6" fillId="0" borderId="29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15" fillId="0" borderId="41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5" fillId="0" borderId="4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48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6" fillId="0" borderId="55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14" fontId="16" fillId="0" borderId="27" xfId="2" applyNumberFormat="1" applyFont="1" applyBorder="1" applyAlignment="1">
      <alignment horizontal="center" vertical="center"/>
    </xf>
    <xf numFmtId="14" fontId="16" fillId="0" borderId="41" xfId="2" applyNumberFormat="1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29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6" fillId="0" borderId="29" xfId="2" applyNumberFormat="1" applyFont="1" applyBorder="1" applyAlignment="1">
      <alignment horizontal="center" vertical="center"/>
    </xf>
    <xf numFmtId="14" fontId="16" fillId="0" borderId="42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6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9" fontId="16" fillId="0" borderId="36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43" xfId="2" applyNumberFormat="1" applyFont="1" applyBorder="1" applyAlignment="1">
      <alignment horizontal="left" vertical="center"/>
    </xf>
    <xf numFmtId="9" fontId="16" fillId="0" borderId="37" xfId="2" applyNumberFormat="1" applyFont="1" applyBorder="1" applyAlignment="1">
      <alignment horizontal="left" vertical="center"/>
    </xf>
    <xf numFmtId="9" fontId="16" fillId="0" borderId="38" xfId="2" applyNumberFormat="1" applyFont="1" applyBorder="1" applyAlignment="1">
      <alignment horizontal="left" vertical="center"/>
    </xf>
    <xf numFmtId="9" fontId="16" fillId="0" borderId="45" xfId="2" applyNumberFormat="1" applyFont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64" xfId="2" applyFont="1" applyFill="1" applyBorder="1" applyAlignment="1">
      <alignment horizontal="left" vertical="center"/>
    </xf>
    <xf numFmtId="0" fontId="16" fillId="0" borderId="70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2" fillId="0" borderId="58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67" xfId="2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46" xfId="2" applyFont="1" applyFill="1" applyBorder="1" applyAlignment="1">
      <alignment horizontal="center" vertical="center"/>
    </xf>
    <xf numFmtId="0" fontId="10" fillId="3" borderId="47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9" fillId="3" borderId="52" xfId="2" applyFont="1" applyFill="1" applyBorder="1" applyAlignment="1">
      <alignment horizontal="center" vertical="center"/>
    </xf>
    <xf numFmtId="0" fontId="9" fillId="3" borderId="47" xfId="2" applyFont="1" applyFill="1" applyBorder="1" applyAlignment="1">
      <alignment horizontal="left" vertical="center"/>
    </xf>
    <xf numFmtId="0" fontId="10" fillId="3" borderId="14" xfId="2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0" fontId="9" fillId="3" borderId="16" xfId="3" applyFont="1" applyFill="1" applyBorder="1" applyAlignment="1" applyProtection="1">
      <alignment horizontal="center" vertical="center"/>
    </xf>
    <xf numFmtId="0" fontId="9" fillId="3" borderId="11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4" fillId="0" borderId="23" xfId="2" applyFont="1" applyFill="1" applyBorder="1" applyAlignment="1">
      <alignment horizontal="center" vertical="top"/>
    </xf>
    <xf numFmtId="0" fontId="16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7" fillId="0" borderId="27" xfId="2" applyNumberFormat="1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1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142875</xdr:rowOff>
        </xdr:from>
        <xdr:to>
          <xdr:col>9</xdr:col>
          <xdr:colOff>657225</xdr:colOff>
          <xdr:row>5</xdr:row>
          <xdr:rowOff>38100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10</xdr:col>
      <xdr:colOff>95250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42582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95250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375025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95250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298825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95250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425825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95250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42582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123825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133350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0</xdr:rowOff>
        </xdr:from>
        <xdr:to>
          <xdr:col>7</xdr:col>
          <xdr:colOff>333375</xdr:colOff>
          <xdr:row>14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666750</xdr:colOff>
          <xdr:row>24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123825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85725</xdr:rowOff>
        </xdr:from>
        <xdr:to>
          <xdr:col>2</xdr:col>
          <xdr:colOff>609600</xdr:colOff>
          <xdr:row>24</xdr:row>
          <xdr:rowOff>114300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0</xdr:rowOff>
        </xdr:from>
        <xdr:to>
          <xdr:col>2</xdr:col>
          <xdr:colOff>190500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4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4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4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4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4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4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4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4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4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4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4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4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4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4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4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4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4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4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4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4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4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4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4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4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66675</xdr:rowOff>
        </xdr:from>
        <xdr:to>
          <xdr:col>3</xdr:col>
          <xdr:colOff>47625</xdr:colOff>
          <xdr:row>8</xdr:row>
          <xdr:rowOff>114300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4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114300</xdr:colOff>
          <xdr:row>10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4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299085</xdr:colOff>
      <xdr:row>26</xdr:row>
      <xdr:rowOff>59690</xdr:rowOff>
    </xdr:from>
    <xdr:to>
      <xdr:col>4</xdr:col>
      <xdr:colOff>544195</xdr:colOff>
      <xdr:row>34</xdr:row>
      <xdr:rowOff>64135</xdr:rowOff>
    </xdr:to>
    <xdr:pic>
      <xdr:nvPicPr>
        <xdr:cNvPr id="2" name="图片 1" descr="a21a3b81cc9255b783b69f7013aa47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0235" y="4974590"/>
          <a:ext cx="1664335" cy="1677035"/>
        </a:xfrm>
        <a:prstGeom prst="rect">
          <a:avLst/>
        </a:prstGeom>
      </xdr:spPr>
    </xdr:pic>
    <xdr:clientData/>
  </xdr:twoCellAnchor>
  <xdr:twoCellAnchor editAs="oneCell">
    <xdr:from>
      <xdr:col>4</xdr:col>
      <xdr:colOff>625475</xdr:colOff>
      <xdr:row>26</xdr:row>
      <xdr:rowOff>99060</xdr:rowOff>
    </xdr:from>
    <xdr:to>
      <xdr:col>7</xdr:col>
      <xdr:colOff>426720</xdr:colOff>
      <xdr:row>34</xdr:row>
      <xdr:rowOff>38100</xdr:rowOff>
    </xdr:to>
    <xdr:pic>
      <xdr:nvPicPr>
        <xdr:cNvPr id="3" name="图片 2" descr="12e9fd8e765fcb5524e3f48682cea2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5850" y="5013960"/>
          <a:ext cx="2169160" cy="161163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26</xdr:row>
      <xdr:rowOff>101600</xdr:rowOff>
    </xdr:from>
    <xdr:to>
      <xdr:col>10</xdr:col>
      <xdr:colOff>521335</xdr:colOff>
      <xdr:row>34</xdr:row>
      <xdr:rowOff>20955</xdr:rowOff>
    </xdr:to>
    <xdr:pic>
      <xdr:nvPicPr>
        <xdr:cNvPr id="4" name="图片 3" descr="651d1425a6372351771c9deba2cc70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54065" y="5016500"/>
          <a:ext cx="2150110" cy="1591945"/>
        </a:xfrm>
        <a:prstGeom prst="rect">
          <a:avLst/>
        </a:prstGeom>
      </xdr:spPr>
    </xdr:pic>
    <xdr:clientData/>
  </xdr:twoCellAnchor>
  <xdr:twoCellAnchor editAs="oneCell">
    <xdr:from>
      <xdr:col>10</xdr:col>
      <xdr:colOff>657225</xdr:colOff>
      <xdr:row>26</xdr:row>
      <xdr:rowOff>116840</xdr:rowOff>
    </xdr:from>
    <xdr:to>
      <xdr:col>13</xdr:col>
      <xdr:colOff>297180</xdr:colOff>
      <xdr:row>34</xdr:row>
      <xdr:rowOff>14605</xdr:rowOff>
    </xdr:to>
    <xdr:pic>
      <xdr:nvPicPr>
        <xdr:cNvPr id="5" name="图片 4" descr="dee82aa189ffd767a53493be7aea4e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0065" y="5031740"/>
          <a:ext cx="2106930" cy="15703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9395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2095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7015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9395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2095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2095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8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63" Type="http://schemas.openxmlformats.org/officeDocument/2006/relationships/ctrlProp" Target="../ctrlProps/ctrlProp125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5" Type="http://schemas.openxmlformats.org/officeDocument/2006/relationships/ctrlProp" Target="../ctrlProps/ctrlProp67.xml"/><Relationship Id="rId61" Type="http://schemas.openxmlformats.org/officeDocument/2006/relationships/ctrlProp" Target="../ctrlProps/ctrlProp123.xml"/><Relationship Id="rId19" Type="http://schemas.openxmlformats.org/officeDocument/2006/relationships/ctrlProp" Target="../ctrlProps/ctrlProp8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9" Type="http://schemas.openxmlformats.org/officeDocument/2006/relationships/ctrlProp" Target="../ctrlProps/ctrlProp10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5">
        <v>1</v>
      </c>
      <c r="B2" s="155" t="s">
        <v>1</v>
      </c>
    </row>
    <row r="3" spans="1:2">
      <c r="A3" s="5">
        <v>2</v>
      </c>
      <c r="B3" s="155" t="s">
        <v>2</v>
      </c>
    </row>
    <row r="4" spans="1:2">
      <c r="A4" s="5">
        <v>3</v>
      </c>
      <c r="B4" s="155" t="s">
        <v>3</v>
      </c>
    </row>
    <row r="5" spans="1:2">
      <c r="A5" s="5">
        <v>4</v>
      </c>
      <c r="B5" s="155" t="s">
        <v>4</v>
      </c>
    </row>
    <row r="6" spans="1:2">
      <c r="A6" s="5">
        <v>5</v>
      </c>
      <c r="B6" s="155" t="s">
        <v>5</v>
      </c>
    </row>
    <row r="7" spans="1:2" ht="13.5" customHeight="1">
      <c r="A7" s="5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>
      <c r="A9" s="5"/>
      <c r="B9" s="155"/>
    </row>
    <row r="10" spans="1:2" ht="18.95" customHeight="1">
      <c r="A10" s="153"/>
      <c r="B10" s="158" t="s">
        <v>8</v>
      </c>
    </row>
    <row r="11" spans="1:2" ht="15.95" customHeight="1">
      <c r="A11" s="5">
        <v>1</v>
      </c>
      <c r="B11" s="159" t="s">
        <v>9</v>
      </c>
    </row>
    <row r="12" spans="1:2">
      <c r="A12" s="5">
        <v>2</v>
      </c>
      <c r="B12" s="155" t="s">
        <v>10</v>
      </c>
    </row>
    <row r="13" spans="1:2">
      <c r="A13" s="5">
        <v>3</v>
      </c>
      <c r="B13" s="157" t="s">
        <v>11</v>
      </c>
    </row>
    <row r="14" spans="1:2">
      <c r="A14" s="5">
        <v>4</v>
      </c>
      <c r="B14" s="155" t="s">
        <v>12</v>
      </c>
    </row>
    <row r="15" spans="1:2">
      <c r="A15" s="5">
        <v>5</v>
      </c>
      <c r="B15" s="155" t="s">
        <v>13</v>
      </c>
    </row>
    <row r="16" spans="1:2">
      <c r="A16" s="5">
        <v>6</v>
      </c>
      <c r="B16" s="155" t="s">
        <v>14</v>
      </c>
    </row>
    <row r="17" spans="1:2">
      <c r="A17" s="5">
        <v>7</v>
      </c>
      <c r="B17" s="155" t="s">
        <v>15</v>
      </c>
    </row>
    <row r="18" spans="1:2">
      <c r="A18" s="5"/>
      <c r="B18" s="155"/>
    </row>
    <row r="19" spans="1:2" ht="20.25">
      <c r="A19" s="153"/>
      <c r="B19" s="154" t="s">
        <v>16</v>
      </c>
    </row>
    <row r="20" spans="1:2">
      <c r="A20" s="5">
        <v>1</v>
      </c>
      <c r="B20" s="160" t="s">
        <v>17</v>
      </c>
    </row>
    <row r="21" spans="1:2">
      <c r="A21" s="5">
        <v>2</v>
      </c>
      <c r="B21" s="155" t="s">
        <v>18</v>
      </c>
    </row>
    <row r="22" spans="1:2">
      <c r="A22" s="5">
        <v>3</v>
      </c>
      <c r="B22" s="155" t="s">
        <v>19</v>
      </c>
    </row>
    <row r="23" spans="1:2">
      <c r="A23" s="5">
        <v>4</v>
      </c>
      <c r="B23" s="155" t="s">
        <v>20</v>
      </c>
    </row>
    <row r="24" spans="1:2">
      <c r="A24" s="5">
        <v>5</v>
      </c>
      <c r="B24" s="155" t="s">
        <v>21</v>
      </c>
    </row>
    <row r="25" spans="1:2">
      <c r="A25" s="5">
        <v>6</v>
      </c>
      <c r="B25" s="155" t="s">
        <v>22</v>
      </c>
    </row>
    <row r="26" spans="1:2">
      <c r="A26" s="5">
        <v>7</v>
      </c>
      <c r="B26" s="155" t="s">
        <v>23</v>
      </c>
    </row>
    <row r="27" spans="1:2">
      <c r="A27" s="5"/>
      <c r="B27" s="155"/>
    </row>
    <row r="28" spans="1:2" ht="20.25">
      <c r="A28" s="153"/>
      <c r="B28" s="154" t="s">
        <v>24</v>
      </c>
    </row>
    <row r="29" spans="1:2">
      <c r="A29" s="5">
        <v>1</v>
      </c>
      <c r="B29" s="160" t="s">
        <v>25</v>
      </c>
    </row>
    <row r="30" spans="1:2">
      <c r="A30" s="5">
        <v>2</v>
      </c>
      <c r="B30" s="155" t="s">
        <v>26</v>
      </c>
    </row>
    <row r="31" spans="1:2">
      <c r="A31" s="5">
        <v>3</v>
      </c>
      <c r="B31" s="155" t="s">
        <v>27</v>
      </c>
    </row>
    <row r="32" spans="1:2">
      <c r="A32" s="5">
        <v>4</v>
      </c>
      <c r="B32" s="155" t="s">
        <v>28</v>
      </c>
    </row>
    <row r="33" spans="1:2">
      <c r="A33" s="5">
        <v>5</v>
      </c>
      <c r="B33" s="155" t="s">
        <v>29</v>
      </c>
    </row>
    <row r="34" spans="1:2">
      <c r="A34" s="5">
        <v>6</v>
      </c>
      <c r="B34" s="155" t="s">
        <v>30</v>
      </c>
    </row>
    <row r="35" spans="1:2">
      <c r="A35" s="5">
        <v>7</v>
      </c>
      <c r="B35" s="155" t="s">
        <v>31</v>
      </c>
    </row>
  </sheetData>
  <phoneticPr fontId="2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16" t="s">
        <v>321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1" customFormat="1" ht="16.5">
      <c r="A2" s="10" t="s">
        <v>322</v>
      </c>
      <c r="B2" s="11" t="s">
        <v>261</v>
      </c>
      <c r="C2" s="11" t="s">
        <v>262</v>
      </c>
      <c r="D2" s="11" t="s">
        <v>263</v>
      </c>
      <c r="E2" s="11" t="s">
        <v>264</v>
      </c>
      <c r="F2" s="11" t="s">
        <v>265</v>
      </c>
      <c r="G2" s="10" t="s">
        <v>323</v>
      </c>
      <c r="H2" s="10" t="s">
        <v>324</v>
      </c>
      <c r="I2" s="10" t="s">
        <v>325</v>
      </c>
      <c r="J2" s="10" t="s">
        <v>324</v>
      </c>
      <c r="K2" s="10" t="s">
        <v>326</v>
      </c>
      <c r="L2" s="10" t="s">
        <v>324</v>
      </c>
      <c r="M2" s="11" t="s">
        <v>303</v>
      </c>
      <c r="N2" s="11" t="s">
        <v>274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322</v>
      </c>
      <c r="B4" s="13" t="s">
        <v>327</v>
      </c>
      <c r="C4" s="13" t="s">
        <v>304</v>
      </c>
      <c r="D4" s="13" t="s">
        <v>263</v>
      </c>
      <c r="E4" s="11" t="s">
        <v>264</v>
      </c>
      <c r="F4" s="11" t="s">
        <v>265</v>
      </c>
      <c r="G4" s="10" t="s">
        <v>323</v>
      </c>
      <c r="H4" s="10" t="s">
        <v>324</v>
      </c>
      <c r="I4" s="10" t="s">
        <v>325</v>
      </c>
      <c r="J4" s="10" t="s">
        <v>324</v>
      </c>
      <c r="K4" s="10" t="s">
        <v>326</v>
      </c>
      <c r="L4" s="10" t="s">
        <v>324</v>
      </c>
      <c r="M4" s="11" t="s">
        <v>303</v>
      </c>
      <c r="N4" s="11" t="s">
        <v>274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17" t="s">
        <v>328</v>
      </c>
      <c r="B11" s="318"/>
      <c r="C11" s="318"/>
      <c r="D11" s="319"/>
      <c r="E11" s="320"/>
      <c r="F11" s="321"/>
      <c r="G11" s="322"/>
      <c r="H11" s="14"/>
      <c r="I11" s="317" t="s">
        <v>329</v>
      </c>
      <c r="J11" s="318"/>
      <c r="K11" s="318"/>
      <c r="L11" s="7"/>
      <c r="M11" s="7"/>
      <c r="N11" s="9"/>
    </row>
    <row r="12" spans="1:14" ht="16.5">
      <c r="A12" s="323" t="s">
        <v>330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</row>
  </sheetData>
  <mergeCells count="5">
    <mergeCell ref="A1:N1"/>
    <mergeCell ref="A11:D11"/>
    <mergeCell ref="E11:G11"/>
    <mergeCell ref="I11:K11"/>
    <mergeCell ref="A12:N12"/>
  </mergeCells>
  <phoneticPr fontId="29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zoomScalePageLayoutView="125" workbookViewId="0">
      <selection activeCell="A11" sqref="A11:E11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16" t="s">
        <v>331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s="1" customFormat="1" ht="16.5">
      <c r="A2" s="3" t="s">
        <v>297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303</v>
      </c>
      <c r="L2" s="4" t="s">
        <v>274</v>
      </c>
    </row>
    <row r="3" spans="1:12">
      <c r="A3" s="5" t="s">
        <v>305</v>
      </c>
      <c r="B3" s="6" t="s">
        <v>280</v>
      </c>
      <c r="C3" s="6" t="s">
        <v>276</v>
      </c>
      <c r="D3" s="6" t="s">
        <v>277</v>
      </c>
      <c r="E3" s="6" t="s">
        <v>278</v>
      </c>
      <c r="F3" s="6" t="s">
        <v>279</v>
      </c>
      <c r="G3" s="6" t="s">
        <v>336</v>
      </c>
      <c r="H3" s="6" t="s">
        <v>337</v>
      </c>
      <c r="I3" s="6"/>
      <c r="J3" s="6"/>
      <c r="K3" s="6" t="s">
        <v>338</v>
      </c>
      <c r="L3" s="6"/>
    </row>
    <row r="4" spans="1:12">
      <c r="A4" s="5" t="s">
        <v>314</v>
      </c>
      <c r="B4" s="6" t="s">
        <v>280</v>
      </c>
      <c r="C4" s="6" t="s">
        <v>276</v>
      </c>
      <c r="D4" s="6" t="s">
        <v>277</v>
      </c>
      <c r="E4" s="6" t="s">
        <v>278</v>
      </c>
      <c r="F4" s="6" t="s">
        <v>279</v>
      </c>
      <c r="G4" s="6" t="s">
        <v>336</v>
      </c>
      <c r="H4" s="6" t="s">
        <v>337</v>
      </c>
      <c r="I4" s="6"/>
      <c r="J4" s="6"/>
      <c r="K4" s="6" t="s">
        <v>338</v>
      </c>
      <c r="L4" s="6"/>
    </row>
    <row r="5" spans="1:12">
      <c r="A5" s="5" t="s">
        <v>315</v>
      </c>
      <c r="B5" s="6" t="s">
        <v>280</v>
      </c>
      <c r="C5" s="6" t="s">
        <v>276</v>
      </c>
      <c r="D5" s="6" t="s">
        <v>277</v>
      </c>
      <c r="E5" s="6" t="s">
        <v>278</v>
      </c>
      <c r="F5" s="6" t="s">
        <v>279</v>
      </c>
      <c r="G5" s="6" t="s">
        <v>336</v>
      </c>
      <c r="H5" s="6" t="s">
        <v>337</v>
      </c>
      <c r="I5" s="6"/>
      <c r="J5" s="6"/>
      <c r="K5" s="6" t="s">
        <v>338</v>
      </c>
      <c r="L5" s="6"/>
    </row>
    <row r="6" spans="1:12">
      <c r="A6" s="5" t="s">
        <v>316</v>
      </c>
      <c r="B6" s="6" t="s">
        <v>280</v>
      </c>
      <c r="C6" s="6" t="s">
        <v>276</v>
      </c>
      <c r="D6" s="6" t="s">
        <v>277</v>
      </c>
      <c r="E6" s="6" t="s">
        <v>278</v>
      </c>
      <c r="F6" s="6" t="s">
        <v>279</v>
      </c>
      <c r="G6" s="6" t="s">
        <v>336</v>
      </c>
      <c r="H6" s="6" t="s">
        <v>337</v>
      </c>
      <c r="I6" s="6"/>
      <c r="J6" s="6"/>
      <c r="K6" s="6" t="s">
        <v>338</v>
      </c>
      <c r="L6" s="6"/>
    </row>
    <row r="7" spans="1:12">
      <c r="A7" s="5" t="s">
        <v>317</v>
      </c>
      <c r="B7" s="6" t="s">
        <v>280</v>
      </c>
      <c r="C7" s="6" t="s">
        <v>276</v>
      </c>
      <c r="D7" s="6" t="s">
        <v>277</v>
      </c>
      <c r="E7" s="6" t="s">
        <v>278</v>
      </c>
      <c r="F7" s="6" t="s">
        <v>279</v>
      </c>
      <c r="G7" s="6" t="s">
        <v>336</v>
      </c>
      <c r="H7" s="6" t="s">
        <v>337</v>
      </c>
      <c r="I7" s="6"/>
      <c r="J7" s="6"/>
      <c r="K7" s="6" t="s">
        <v>338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17" t="s">
        <v>318</v>
      </c>
      <c r="B11" s="318"/>
      <c r="C11" s="318"/>
      <c r="D11" s="318"/>
      <c r="E11" s="319"/>
      <c r="F11" s="320"/>
      <c r="G11" s="322"/>
      <c r="H11" s="317" t="s">
        <v>319</v>
      </c>
      <c r="I11" s="318"/>
      <c r="J11" s="318"/>
      <c r="K11" s="7"/>
      <c r="L11" s="9"/>
    </row>
    <row r="12" spans="1:12" ht="72" customHeight="1">
      <c r="A12" s="323" t="s">
        <v>339</v>
      </c>
      <c r="B12" s="323"/>
      <c r="C12" s="324"/>
      <c r="D12" s="324"/>
      <c r="E12" s="324"/>
      <c r="F12" s="324"/>
      <c r="G12" s="324"/>
      <c r="H12" s="324"/>
      <c r="I12" s="324"/>
      <c r="J12" s="324"/>
      <c r="K12" s="324"/>
      <c r="L12" s="324"/>
    </row>
  </sheetData>
  <mergeCells count="5">
    <mergeCell ref="A1:J1"/>
    <mergeCell ref="A11:E11"/>
    <mergeCell ref="F11:G11"/>
    <mergeCell ref="H11:J11"/>
    <mergeCell ref="A12:L12"/>
  </mergeCells>
  <phoneticPr fontId="29" type="noConversion"/>
  <dataValidations count="1">
    <dataValidation type="list" allowBlank="1" showInputMessage="1" showErrorMessage="1" sqref="L3:L12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16" t="s">
        <v>340</v>
      </c>
      <c r="B1" s="316"/>
      <c r="C1" s="316"/>
      <c r="D1" s="316"/>
      <c r="E1" s="316"/>
      <c r="F1" s="316"/>
      <c r="G1" s="316"/>
      <c r="H1" s="316"/>
      <c r="I1" s="316"/>
    </row>
    <row r="2" spans="1:9" s="1" customFormat="1" ht="16.5">
      <c r="A2" s="325" t="s">
        <v>260</v>
      </c>
      <c r="B2" s="326" t="s">
        <v>265</v>
      </c>
      <c r="C2" s="326" t="s">
        <v>304</v>
      </c>
      <c r="D2" s="326" t="s">
        <v>263</v>
      </c>
      <c r="E2" s="326" t="s">
        <v>264</v>
      </c>
      <c r="F2" s="3" t="s">
        <v>341</v>
      </c>
      <c r="G2" s="3" t="s">
        <v>287</v>
      </c>
      <c r="H2" s="331" t="s">
        <v>288</v>
      </c>
      <c r="I2" s="335" t="s">
        <v>290</v>
      </c>
    </row>
    <row r="3" spans="1:9" s="1" customFormat="1" ht="16.5">
      <c r="A3" s="325"/>
      <c r="B3" s="327"/>
      <c r="C3" s="327"/>
      <c r="D3" s="327"/>
      <c r="E3" s="327"/>
      <c r="F3" s="3" t="s">
        <v>342</v>
      </c>
      <c r="G3" s="3" t="s">
        <v>291</v>
      </c>
      <c r="H3" s="332"/>
      <c r="I3" s="336"/>
    </row>
    <row r="4" spans="1:9">
      <c r="A4" s="5"/>
      <c r="B4" s="5"/>
      <c r="C4" s="6"/>
      <c r="D4" s="6"/>
      <c r="E4" s="6"/>
      <c r="F4" s="6"/>
      <c r="G4" s="6"/>
      <c r="H4" s="6"/>
      <c r="I4" s="6" t="s">
        <v>281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17" t="s">
        <v>328</v>
      </c>
      <c r="B12" s="318"/>
      <c r="C12" s="318"/>
      <c r="D12" s="319"/>
      <c r="E12" s="8"/>
      <c r="F12" s="317" t="s">
        <v>329</v>
      </c>
      <c r="G12" s="318"/>
      <c r="H12" s="319"/>
      <c r="I12" s="9"/>
    </row>
    <row r="13" spans="1:9" ht="45.75" customHeight="1">
      <c r="A13" s="323" t="s">
        <v>343</v>
      </c>
      <c r="B13" s="323"/>
      <c r="C13" s="324"/>
      <c r="D13" s="324"/>
      <c r="E13" s="324"/>
      <c r="F13" s="324"/>
      <c r="G13" s="324"/>
      <c r="H13" s="324"/>
      <c r="I13" s="3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1" t="s">
        <v>32</v>
      </c>
      <c r="C2" s="162"/>
      <c r="D2" s="162"/>
      <c r="E2" s="162"/>
      <c r="F2" s="162"/>
      <c r="G2" s="162"/>
      <c r="H2" s="162"/>
      <c r="I2" s="163"/>
    </row>
    <row r="3" spans="2:9" ht="27.95" customHeight="1">
      <c r="B3" s="139"/>
      <c r="C3" s="140"/>
      <c r="D3" s="164" t="s">
        <v>33</v>
      </c>
      <c r="E3" s="165"/>
      <c r="F3" s="166" t="s">
        <v>34</v>
      </c>
      <c r="G3" s="167"/>
      <c r="H3" s="164" t="s">
        <v>35</v>
      </c>
      <c r="I3" s="168"/>
    </row>
    <row r="4" spans="2:9" ht="27.95" customHeight="1">
      <c r="B4" s="139" t="s">
        <v>36</v>
      </c>
      <c r="C4" s="140" t="s">
        <v>37</v>
      </c>
      <c r="D4" s="140" t="s">
        <v>38</v>
      </c>
      <c r="E4" s="140" t="s">
        <v>39</v>
      </c>
      <c r="F4" s="141" t="s">
        <v>38</v>
      </c>
      <c r="G4" s="141" t="s">
        <v>39</v>
      </c>
      <c r="H4" s="140" t="s">
        <v>38</v>
      </c>
      <c r="I4" s="148" t="s">
        <v>39</v>
      </c>
    </row>
    <row r="5" spans="2:9" ht="27.95" customHeight="1">
      <c r="B5" s="142" t="s">
        <v>40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>
      <c r="B6" s="142" t="s">
        <v>41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>
      <c r="B7" s="142" t="s">
        <v>42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>
      <c r="B8" s="142" t="s">
        <v>43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>
      <c r="B9" s="142" t="s">
        <v>44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>
      <c r="B10" s="142" t="s">
        <v>45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>
      <c r="B11" s="142" t="s">
        <v>46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>
      <c r="B12" s="144" t="s">
        <v>47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48</v>
      </c>
      <c r="C14" s="147"/>
      <c r="D14" s="147"/>
    </row>
  </sheetData>
  <mergeCells count="4">
    <mergeCell ref="B2:I2"/>
    <mergeCell ref="D3:E3"/>
    <mergeCell ref="F3:G3"/>
    <mergeCell ref="H3:I3"/>
  </mergeCells>
  <phoneticPr fontId="2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topLeftCell="A14" zoomScale="125" zoomScaleNormal="125" zoomScalePageLayoutView="125" workbookViewId="0">
      <selection activeCell="B5" sqref="B5:C5"/>
    </sheetView>
  </sheetViews>
  <sheetFormatPr defaultColWidth="10.375" defaultRowHeight="16.5" customHeight="1"/>
  <cols>
    <col min="1" max="9" width="10.375" style="96"/>
    <col min="10" max="10" width="8.875" style="96" customWidth="1"/>
    <col min="11" max="11" width="12" style="96" customWidth="1"/>
    <col min="12" max="16384" width="10.375" style="96"/>
  </cols>
  <sheetData>
    <row r="1" spans="1:11" ht="20.25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4.25">
      <c r="A2" s="97" t="s">
        <v>50</v>
      </c>
      <c r="B2" s="170" t="s">
        <v>51</v>
      </c>
      <c r="C2" s="170"/>
      <c r="D2" s="171" t="s">
        <v>52</v>
      </c>
      <c r="E2" s="171"/>
      <c r="F2" s="170" t="s">
        <v>53</v>
      </c>
      <c r="G2" s="170"/>
      <c r="H2" s="98" t="s">
        <v>54</v>
      </c>
      <c r="I2" s="172" t="s">
        <v>55</v>
      </c>
      <c r="J2" s="172"/>
      <c r="K2" s="173"/>
    </row>
    <row r="3" spans="1:11" ht="14.25">
      <c r="A3" s="174" t="s">
        <v>56</v>
      </c>
      <c r="B3" s="175"/>
      <c r="C3" s="176"/>
      <c r="D3" s="177" t="s">
        <v>57</v>
      </c>
      <c r="E3" s="178"/>
      <c r="F3" s="178"/>
      <c r="G3" s="179"/>
      <c r="H3" s="177" t="s">
        <v>58</v>
      </c>
      <c r="I3" s="178"/>
      <c r="J3" s="178"/>
      <c r="K3" s="179"/>
    </row>
    <row r="4" spans="1:11" ht="14.25">
      <c r="A4" s="99" t="s">
        <v>59</v>
      </c>
      <c r="B4" s="180" t="s">
        <v>60</v>
      </c>
      <c r="C4" s="181"/>
      <c r="D4" s="182" t="s">
        <v>61</v>
      </c>
      <c r="E4" s="183"/>
      <c r="F4" s="184">
        <v>44803</v>
      </c>
      <c r="G4" s="185"/>
      <c r="H4" s="182" t="s">
        <v>62</v>
      </c>
      <c r="I4" s="183"/>
      <c r="J4" s="100" t="s">
        <v>63</v>
      </c>
      <c r="K4" s="101" t="s">
        <v>64</v>
      </c>
    </row>
    <row r="5" spans="1:11" ht="14.25">
      <c r="A5" s="102" t="s">
        <v>65</v>
      </c>
      <c r="B5" s="180" t="s">
        <v>51</v>
      </c>
      <c r="C5" s="181"/>
      <c r="D5" s="182" t="s">
        <v>66</v>
      </c>
      <c r="E5" s="183"/>
      <c r="F5" s="184">
        <v>44793</v>
      </c>
      <c r="G5" s="185"/>
      <c r="H5" s="182" t="s">
        <v>67</v>
      </c>
      <c r="I5" s="183"/>
      <c r="J5" s="100" t="s">
        <v>63</v>
      </c>
      <c r="K5" s="101" t="s">
        <v>64</v>
      </c>
    </row>
    <row r="6" spans="1:11" ht="14.25">
      <c r="A6" s="99" t="s">
        <v>68</v>
      </c>
      <c r="B6" s="103">
        <v>1</v>
      </c>
      <c r="C6" s="104">
        <v>7</v>
      </c>
      <c r="D6" s="102" t="s">
        <v>69</v>
      </c>
      <c r="E6" s="105"/>
      <c r="F6" s="184">
        <v>44803</v>
      </c>
      <c r="G6" s="185"/>
      <c r="H6" s="182" t="s">
        <v>70</v>
      </c>
      <c r="I6" s="183"/>
      <c r="J6" s="100" t="s">
        <v>63</v>
      </c>
      <c r="K6" s="101" t="s">
        <v>64</v>
      </c>
    </row>
    <row r="7" spans="1:11" ht="14.25">
      <c r="A7" s="99" t="s">
        <v>71</v>
      </c>
      <c r="B7" s="186">
        <v>451</v>
      </c>
      <c r="C7" s="187"/>
      <c r="D7" s="102" t="s">
        <v>72</v>
      </c>
      <c r="E7" s="106"/>
      <c r="F7" s="184">
        <v>44805</v>
      </c>
      <c r="G7" s="185"/>
      <c r="H7" s="182" t="s">
        <v>73</v>
      </c>
      <c r="I7" s="183"/>
      <c r="J7" s="100" t="s">
        <v>63</v>
      </c>
      <c r="K7" s="101" t="s">
        <v>64</v>
      </c>
    </row>
    <row r="8" spans="1:11" ht="14.25">
      <c r="A8" s="107"/>
      <c r="B8" s="188"/>
      <c r="C8" s="189"/>
      <c r="D8" s="190" t="s">
        <v>74</v>
      </c>
      <c r="E8" s="191"/>
      <c r="F8" s="192">
        <v>44805</v>
      </c>
      <c r="G8" s="193"/>
      <c r="H8" s="190" t="s">
        <v>75</v>
      </c>
      <c r="I8" s="191"/>
      <c r="J8" s="131" t="s">
        <v>63</v>
      </c>
      <c r="K8" s="132" t="s">
        <v>64</v>
      </c>
    </row>
    <row r="9" spans="1:11" ht="14.25">
      <c r="A9" s="194" t="s">
        <v>76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33" t="s">
        <v>80</v>
      </c>
    </row>
    <row r="12" spans="1:11" ht="14.25">
      <c r="A12" s="102" t="s">
        <v>84</v>
      </c>
      <c r="B12" s="113" t="s">
        <v>79</v>
      </c>
      <c r="C12" s="100" t="s">
        <v>80</v>
      </c>
      <c r="D12" s="106"/>
      <c r="E12" s="105" t="s">
        <v>85</v>
      </c>
      <c r="F12" s="113" t="s">
        <v>79</v>
      </c>
      <c r="G12" s="100" t="s">
        <v>80</v>
      </c>
      <c r="H12" s="100" t="s">
        <v>82</v>
      </c>
      <c r="I12" s="105" t="s">
        <v>86</v>
      </c>
      <c r="J12" s="113" t="s">
        <v>79</v>
      </c>
      <c r="K12" s="101" t="s">
        <v>80</v>
      </c>
    </row>
    <row r="13" spans="1:11" ht="14.25">
      <c r="A13" s="102" t="s">
        <v>87</v>
      </c>
      <c r="B13" s="113" t="s">
        <v>79</v>
      </c>
      <c r="C13" s="100" t="s">
        <v>80</v>
      </c>
      <c r="D13" s="106"/>
      <c r="E13" s="105" t="s">
        <v>88</v>
      </c>
      <c r="F13" s="100" t="s">
        <v>89</v>
      </c>
      <c r="G13" s="100" t="s">
        <v>90</v>
      </c>
      <c r="H13" s="100" t="s">
        <v>82</v>
      </c>
      <c r="I13" s="105" t="s">
        <v>91</v>
      </c>
      <c r="J13" s="113" t="s">
        <v>79</v>
      </c>
      <c r="K13" s="101" t="s">
        <v>80</v>
      </c>
    </row>
    <row r="14" spans="1:11" ht="14.2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4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14" t="s">
        <v>94</v>
      </c>
      <c r="B16" s="110" t="s">
        <v>89</v>
      </c>
      <c r="C16" s="110" t="s">
        <v>90</v>
      </c>
      <c r="D16" s="115"/>
      <c r="E16" s="116" t="s">
        <v>95</v>
      </c>
      <c r="F16" s="110" t="s">
        <v>89</v>
      </c>
      <c r="G16" s="110" t="s">
        <v>90</v>
      </c>
      <c r="H16" s="117"/>
      <c r="I16" s="116" t="s">
        <v>96</v>
      </c>
      <c r="J16" s="110" t="s">
        <v>89</v>
      </c>
      <c r="K16" s="133" t="s">
        <v>90</v>
      </c>
    </row>
    <row r="17" spans="1:22" ht="16.5" customHeight="1">
      <c r="A17" s="118" t="s">
        <v>97</v>
      </c>
      <c r="B17" s="100" t="s">
        <v>89</v>
      </c>
      <c r="C17" s="100" t="s">
        <v>90</v>
      </c>
      <c r="D17" s="119"/>
      <c r="E17" s="120" t="s">
        <v>98</v>
      </c>
      <c r="F17" s="100" t="s">
        <v>89</v>
      </c>
      <c r="G17" s="100" t="s">
        <v>90</v>
      </c>
      <c r="H17" s="121"/>
      <c r="I17" s="120" t="s">
        <v>99</v>
      </c>
      <c r="J17" s="100" t="s">
        <v>89</v>
      </c>
      <c r="K17" s="101" t="s">
        <v>90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18" customHeight="1">
      <c r="A18" s="201" t="s">
        <v>100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s="95" customFormat="1" ht="18" customHeigh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22" t="s">
        <v>103</v>
      </c>
      <c r="B21" s="120" t="s">
        <v>104</v>
      </c>
      <c r="C21" s="120" t="s">
        <v>105</v>
      </c>
      <c r="D21" s="120" t="s">
        <v>106</v>
      </c>
      <c r="E21" s="120" t="s">
        <v>107</v>
      </c>
      <c r="F21" s="120" t="s">
        <v>108</v>
      </c>
      <c r="G21" s="120" t="s">
        <v>109</v>
      </c>
      <c r="H21" s="120" t="s">
        <v>110</v>
      </c>
      <c r="I21" s="120" t="s">
        <v>111</v>
      </c>
      <c r="J21" s="120" t="s">
        <v>112</v>
      </c>
      <c r="K21" s="135" t="s">
        <v>113</v>
      </c>
    </row>
    <row r="22" spans="1:22" ht="16.5" customHeight="1">
      <c r="A22" s="123"/>
      <c r="B22" s="124"/>
      <c r="C22" s="124">
        <v>1</v>
      </c>
      <c r="D22" s="124">
        <v>1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24"/>
      <c r="K22" s="136"/>
    </row>
    <row r="23" spans="1:22" ht="16.5" customHeight="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37"/>
    </row>
    <row r="24" spans="1:22" ht="16.5" customHeight="1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37"/>
    </row>
    <row r="25" spans="1:22" ht="16.5" customHeight="1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38"/>
    </row>
    <row r="26" spans="1:22" ht="16.5" customHeight="1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38"/>
    </row>
    <row r="27" spans="1:22" ht="16.5" customHeight="1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38"/>
    </row>
    <row r="28" spans="1:22" ht="16.5" customHeight="1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38"/>
    </row>
    <row r="29" spans="1:22" ht="18" customHeight="1">
      <c r="A29" s="207" t="s">
        <v>114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115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>
      <c r="A32" s="207" t="s">
        <v>116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6" t="s">
        <v>117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>
      <c r="A34" s="219" t="s">
        <v>118</v>
      </c>
      <c r="B34" s="220"/>
      <c r="C34" s="100" t="s">
        <v>63</v>
      </c>
      <c r="D34" s="100" t="s">
        <v>64</v>
      </c>
      <c r="E34" s="221" t="s">
        <v>119</v>
      </c>
      <c r="F34" s="222"/>
      <c r="G34" s="222"/>
      <c r="H34" s="222"/>
      <c r="I34" s="222"/>
      <c r="J34" s="222"/>
      <c r="K34" s="223"/>
    </row>
    <row r="35" spans="1:11" ht="14.25">
      <c r="A35" s="224" t="s">
        <v>120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4.25">
      <c r="A36" s="225" t="s">
        <v>121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4.25">
      <c r="A37" s="228" t="s">
        <v>122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4.25">
      <c r="A38" s="228" t="s">
        <v>123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4.2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4.2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4.25">
      <c r="A41" s="231" t="s">
        <v>124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4.25">
      <c r="A42" s="197" t="s">
        <v>125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4.25">
      <c r="A43" s="114" t="s">
        <v>126</v>
      </c>
      <c r="B43" s="110" t="s">
        <v>89</v>
      </c>
      <c r="C43" s="110" t="s">
        <v>90</v>
      </c>
      <c r="D43" s="110" t="s">
        <v>82</v>
      </c>
      <c r="E43" s="116" t="s">
        <v>127</v>
      </c>
      <c r="F43" s="110" t="s">
        <v>89</v>
      </c>
      <c r="G43" s="110" t="s">
        <v>90</v>
      </c>
      <c r="H43" s="110" t="s">
        <v>82</v>
      </c>
      <c r="I43" s="116" t="s">
        <v>128</v>
      </c>
      <c r="J43" s="110" t="s">
        <v>89</v>
      </c>
      <c r="K43" s="133" t="s">
        <v>90</v>
      </c>
    </row>
    <row r="44" spans="1:11" ht="14.25">
      <c r="A44" s="118" t="s">
        <v>81</v>
      </c>
      <c r="B44" s="100" t="s">
        <v>89</v>
      </c>
      <c r="C44" s="100" t="s">
        <v>90</v>
      </c>
      <c r="D44" s="100" t="s">
        <v>82</v>
      </c>
      <c r="E44" s="120" t="s">
        <v>88</v>
      </c>
      <c r="F44" s="100" t="s">
        <v>89</v>
      </c>
      <c r="G44" s="100" t="s">
        <v>90</v>
      </c>
      <c r="H44" s="100" t="s">
        <v>82</v>
      </c>
      <c r="I44" s="120" t="s">
        <v>99</v>
      </c>
      <c r="J44" s="100" t="s">
        <v>89</v>
      </c>
      <c r="K44" s="101" t="s">
        <v>90</v>
      </c>
    </row>
    <row r="45" spans="1:11" ht="14.25">
      <c r="A45" s="190" t="s">
        <v>92</v>
      </c>
      <c r="B45" s="191"/>
      <c r="C45" s="191"/>
      <c r="D45" s="191"/>
      <c r="E45" s="191"/>
      <c r="F45" s="191"/>
      <c r="G45" s="191"/>
      <c r="H45" s="191"/>
      <c r="I45" s="191"/>
      <c r="J45" s="191"/>
      <c r="K45" s="200"/>
    </row>
    <row r="46" spans="1:11" ht="14.25">
      <c r="A46" s="224" t="s">
        <v>129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</row>
    <row r="47" spans="1:11" ht="14.25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14.25">
      <c r="A48" s="125" t="s">
        <v>130</v>
      </c>
      <c r="B48" s="234" t="s">
        <v>131</v>
      </c>
      <c r="C48" s="234"/>
      <c r="D48" s="126" t="s">
        <v>132</v>
      </c>
      <c r="E48" s="127" t="s">
        <v>133</v>
      </c>
      <c r="F48" s="128" t="s">
        <v>134</v>
      </c>
      <c r="G48" s="129">
        <v>44802</v>
      </c>
      <c r="H48" s="235" t="s">
        <v>135</v>
      </c>
      <c r="I48" s="236"/>
      <c r="J48" s="237" t="s">
        <v>136</v>
      </c>
      <c r="K48" s="238"/>
    </row>
    <row r="49" spans="1:11" ht="14.25">
      <c r="A49" s="224" t="s">
        <v>137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</row>
    <row r="50" spans="1:11" ht="14.25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1"/>
    </row>
    <row r="51" spans="1:11" ht="14.25">
      <c r="A51" s="125" t="s">
        <v>130</v>
      </c>
      <c r="B51" s="234" t="s">
        <v>131</v>
      </c>
      <c r="C51" s="234"/>
      <c r="D51" s="126" t="s">
        <v>132</v>
      </c>
      <c r="E51" s="130"/>
      <c r="F51" s="128" t="s">
        <v>138</v>
      </c>
      <c r="G51" s="129"/>
      <c r="H51" s="235" t="s">
        <v>135</v>
      </c>
      <c r="I51" s="236"/>
      <c r="J51" s="237"/>
      <c r="K51" s="238"/>
    </row>
  </sheetData>
  <mergeCells count="58">
    <mergeCell ref="B51:C51"/>
    <mergeCell ref="H51:I51"/>
    <mergeCell ref="J51:K51"/>
    <mergeCell ref="B48:C48"/>
    <mergeCell ref="H48:I48"/>
    <mergeCell ref="J48:K48"/>
    <mergeCell ref="A49:K49"/>
    <mergeCell ref="A50:K50"/>
    <mergeCell ref="A41:K41"/>
    <mergeCell ref="A42:K42"/>
    <mergeCell ref="A45:K45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142875</xdr:rowOff>
                  </from>
                  <to>
                    <xdr:col>9</xdr:col>
                    <xdr:colOff>657225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7"/>
  <sheetViews>
    <sheetView workbookViewId="0">
      <selection activeCell="J6" sqref="J6:J12"/>
    </sheetView>
  </sheetViews>
  <sheetFormatPr defaultColWidth="9" defaultRowHeight="26.1" customHeight="1"/>
  <cols>
    <col min="1" max="1" width="19.875" style="34" customWidth="1"/>
    <col min="2" max="8" width="9.375" style="34" customWidth="1"/>
    <col min="9" max="9" width="1.375" style="34" customWidth="1"/>
    <col min="10" max="10" width="13.75" style="34" customWidth="1"/>
    <col min="11" max="17" width="12.125" style="34" customWidth="1"/>
    <col min="18" max="16382" width="9" style="34"/>
    <col min="16384" max="16384" width="9" style="34"/>
  </cols>
  <sheetData>
    <row r="1" spans="1:17" ht="30" customHeight="1">
      <c r="A1" s="242" t="s">
        <v>139</v>
      </c>
      <c r="B1" s="242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7" ht="29.1" customHeight="1">
      <c r="A2" s="16" t="s">
        <v>59</v>
      </c>
      <c r="B2" s="244" t="s">
        <v>60</v>
      </c>
      <c r="C2" s="244"/>
      <c r="D2" s="245"/>
      <c r="E2" s="17" t="s">
        <v>65</v>
      </c>
      <c r="F2" s="246" t="s">
        <v>51</v>
      </c>
      <c r="G2" s="246"/>
      <c r="H2" s="246"/>
      <c r="I2" s="256"/>
      <c r="J2" s="247" t="s">
        <v>54</v>
      </c>
      <c r="K2" s="248"/>
      <c r="L2" s="246" t="s">
        <v>55</v>
      </c>
      <c r="M2" s="246"/>
      <c r="N2" s="246"/>
      <c r="O2" s="246"/>
      <c r="P2" s="246"/>
      <c r="Q2" s="249"/>
    </row>
    <row r="3" spans="1:17" ht="29.1" customHeight="1">
      <c r="A3" s="255" t="s">
        <v>140</v>
      </c>
      <c r="B3" s="250" t="s">
        <v>141</v>
      </c>
      <c r="C3" s="250"/>
      <c r="D3" s="250"/>
      <c r="E3" s="250"/>
      <c r="F3" s="250"/>
      <c r="G3" s="250"/>
      <c r="H3" s="251"/>
      <c r="I3" s="257"/>
      <c r="J3" s="252" t="s">
        <v>142</v>
      </c>
      <c r="K3" s="253"/>
      <c r="L3" s="253"/>
      <c r="M3" s="253"/>
      <c r="N3" s="253"/>
      <c r="O3" s="253"/>
      <c r="P3" s="253"/>
      <c r="Q3" s="254"/>
    </row>
    <row r="4" spans="1:17" ht="29.1" customHeight="1">
      <c r="A4" s="255"/>
      <c r="B4" s="79" t="s">
        <v>105</v>
      </c>
      <c r="C4" s="19" t="s">
        <v>106</v>
      </c>
      <c r="D4" s="19" t="s">
        <v>107</v>
      </c>
      <c r="E4" s="20" t="s">
        <v>108</v>
      </c>
      <c r="F4" s="19" t="s">
        <v>109</v>
      </c>
      <c r="G4" s="19" t="s">
        <v>110</v>
      </c>
      <c r="H4" s="19" t="s">
        <v>111</v>
      </c>
      <c r="I4" s="257"/>
      <c r="J4" s="91" t="s">
        <v>143</v>
      </c>
      <c r="K4" s="19" t="s">
        <v>106</v>
      </c>
      <c r="L4" s="19" t="s">
        <v>107</v>
      </c>
      <c r="M4" s="20" t="s">
        <v>108</v>
      </c>
      <c r="N4" s="19" t="s">
        <v>109</v>
      </c>
      <c r="O4" s="19" t="s">
        <v>110</v>
      </c>
      <c r="P4" s="19" t="s">
        <v>111</v>
      </c>
      <c r="Q4" s="38" t="s">
        <v>112</v>
      </c>
    </row>
    <row r="5" spans="1:17" ht="29.1" customHeight="1">
      <c r="A5" s="255"/>
      <c r="B5" s="21" t="s">
        <v>144</v>
      </c>
      <c r="C5" s="22" t="s">
        <v>145</v>
      </c>
      <c r="D5" s="22" t="s">
        <v>146</v>
      </c>
      <c r="E5" s="22" t="s">
        <v>147</v>
      </c>
      <c r="F5" s="22" t="s">
        <v>148</v>
      </c>
      <c r="G5" s="22" t="s">
        <v>149</v>
      </c>
      <c r="H5" s="22" t="s">
        <v>150</v>
      </c>
      <c r="I5" s="257"/>
      <c r="J5" s="27" t="s">
        <v>151</v>
      </c>
      <c r="K5" s="27"/>
      <c r="L5" s="27"/>
      <c r="M5" s="27"/>
      <c r="N5" s="92"/>
      <c r="O5" s="27"/>
      <c r="P5" s="27"/>
      <c r="Q5" s="41"/>
    </row>
    <row r="6" spans="1:17" ht="29.1" customHeight="1">
      <c r="A6" s="80" t="s">
        <v>152</v>
      </c>
      <c r="B6" s="81">
        <f>C6-2.1</f>
        <v>87.800000000000011</v>
      </c>
      <c r="C6" s="81">
        <f>D6-2.1</f>
        <v>89.9</v>
      </c>
      <c r="D6" s="25">
        <v>92</v>
      </c>
      <c r="E6" s="81">
        <f t="shared" ref="E6:H6" si="0">D6+2.1</f>
        <v>94.1</v>
      </c>
      <c r="F6" s="81">
        <f t="shared" si="0"/>
        <v>96.199999999999989</v>
      </c>
      <c r="G6" s="81">
        <f t="shared" si="0"/>
        <v>98.299999999999983</v>
      </c>
      <c r="H6" s="81">
        <f t="shared" si="0"/>
        <v>100.39999999999998</v>
      </c>
      <c r="I6" s="257"/>
      <c r="J6" s="27" t="s">
        <v>153</v>
      </c>
      <c r="K6" s="27"/>
      <c r="L6" s="27"/>
      <c r="M6" s="27"/>
      <c r="N6" s="27">
        <v>-0.2</v>
      </c>
      <c r="O6" s="27"/>
      <c r="P6" s="27"/>
      <c r="Q6" s="41"/>
    </row>
    <row r="7" spans="1:17" ht="29.1" customHeight="1">
      <c r="A7" s="80" t="s">
        <v>154</v>
      </c>
      <c r="B7" s="81">
        <f>C7-1.5</f>
        <v>61</v>
      </c>
      <c r="C7" s="81">
        <f>D7-1.5</f>
        <v>62.5</v>
      </c>
      <c r="D7" s="25">
        <v>64</v>
      </c>
      <c r="E7" s="81">
        <f t="shared" ref="E7:H7" si="1">D7+1.5</f>
        <v>65.5</v>
      </c>
      <c r="F7" s="81">
        <f t="shared" si="1"/>
        <v>67</v>
      </c>
      <c r="G7" s="81">
        <f t="shared" si="1"/>
        <v>68.5</v>
      </c>
      <c r="H7" s="81">
        <f t="shared" si="1"/>
        <v>70</v>
      </c>
      <c r="I7" s="257"/>
      <c r="J7" s="27" t="s">
        <v>155</v>
      </c>
      <c r="K7" s="27"/>
      <c r="L7" s="27"/>
      <c r="M7" s="27"/>
      <c r="N7" s="27" t="s">
        <v>156</v>
      </c>
      <c r="O7" s="27"/>
      <c r="P7" s="27"/>
      <c r="Q7" s="41"/>
    </row>
    <row r="8" spans="1:17" ht="29.1" customHeight="1">
      <c r="A8" s="80" t="s">
        <v>157</v>
      </c>
      <c r="B8" s="81">
        <f>C8-4</f>
        <v>64</v>
      </c>
      <c r="C8" s="81">
        <f>D8-4</f>
        <v>68</v>
      </c>
      <c r="D8" s="25">
        <v>72</v>
      </c>
      <c r="E8" s="81">
        <f>D8+4</f>
        <v>76</v>
      </c>
      <c r="F8" s="81">
        <f>E8+5</f>
        <v>81</v>
      </c>
      <c r="G8" s="81">
        <f>F8+6</f>
        <v>87</v>
      </c>
      <c r="H8" s="81">
        <f>G8+6</f>
        <v>93</v>
      </c>
      <c r="I8" s="257"/>
      <c r="J8" s="27" t="s">
        <v>158</v>
      </c>
      <c r="K8" s="27"/>
      <c r="L8" s="27"/>
      <c r="M8" s="27"/>
      <c r="N8" s="27" t="s">
        <v>159</v>
      </c>
      <c r="O8" s="27"/>
      <c r="P8" s="27"/>
      <c r="Q8" s="41"/>
    </row>
    <row r="9" spans="1:17" ht="29.1" customHeight="1">
      <c r="A9" s="80" t="s">
        <v>160</v>
      </c>
      <c r="B9" s="81">
        <f>C9-3.6</f>
        <v>88.800000000000011</v>
      </c>
      <c r="C9" s="81">
        <f>D9-3.6</f>
        <v>92.4</v>
      </c>
      <c r="D9" s="25">
        <v>96</v>
      </c>
      <c r="E9" s="81">
        <f>D9+4</f>
        <v>100</v>
      </c>
      <c r="F9" s="81">
        <f t="shared" ref="F9:H9" si="2">E9+4</f>
        <v>104</v>
      </c>
      <c r="G9" s="81">
        <f t="shared" si="2"/>
        <v>108</v>
      </c>
      <c r="H9" s="81">
        <f t="shared" si="2"/>
        <v>112</v>
      </c>
      <c r="I9" s="257"/>
      <c r="J9" s="27" t="s">
        <v>161</v>
      </c>
      <c r="K9" s="27"/>
      <c r="L9" s="27"/>
      <c r="M9" s="27"/>
      <c r="N9" s="27" t="s">
        <v>162</v>
      </c>
      <c r="O9" s="27"/>
      <c r="P9" s="27"/>
      <c r="Q9" s="41"/>
    </row>
    <row r="10" spans="1:17" ht="29.1" customHeight="1">
      <c r="A10" s="80" t="s">
        <v>163</v>
      </c>
      <c r="B10" s="81">
        <f>C10-2.3/2</f>
        <v>26.6</v>
      </c>
      <c r="C10" s="81">
        <f>D10-2.3/2</f>
        <v>27.75</v>
      </c>
      <c r="D10" s="25">
        <v>28.9</v>
      </c>
      <c r="E10" s="81">
        <f t="shared" ref="E10:H10" si="3">D10+2.6/2</f>
        <v>30.2</v>
      </c>
      <c r="F10" s="81">
        <f t="shared" si="3"/>
        <v>31.5</v>
      </c>
      <c r="G10" s="81">
        <f t="shared" si="3"/>
        <v>32.799999999999997</v>
      </c>
      <c r="H10" s="81">
        <f t="shared" si="3"/>
        <v>34.099999999999994</v>
      </c>
      <c r="I10" s="257"/>
      <c r="J10" s="27" t="s">
        <v>164</v>
      </c>
      <c r="K10" s="27"/>
      <c r="L10" s="27"/>
      <c r="M10" s="27"/>
      <c r="N10" s="27" t="s">
        <v>165</v>
      </c>
      <c r="O10" s="27"/>
      <c r="P10" s="27"/>
      <c r="Q10" s="41"/>
    </row>
    <row r="11" spans="1:17" ht="29.1" customHeight="1">
      <c r="A11" s="80" t="s">
        <v>166</v>
      </c>
      <c r="B11" s="81">
        <f>C11-0.7</f>
        <v>19.900000000000002</v>
      </c>
      <c r="C11" s="81">
        <f>D11-0.7</f>
        <v>20.6</v>
      </c>
      <c r="D11" s="25">
        <v>21.3</v>
      </c>
      <c r="E11" s="81">
        <f>D11+0.7</f>
        <v>22</v>
      </c>
      <c r="F11" s="81">
        <f>E11+0.7</f>
        <v>22.7</v>
      </c>
      <c r="G11" s="81">
        <f>F11+0.9</f>
        <v>23.599999999999998</v>
      </c>
      <c r="H11" s="81">
        <f>G11+0.9</f>
        <v>24.499999999999996</v>
      </c>
      <c r="I11" s="257"/>
      <c r="J11" s="27" t="s">
        <v>167</v>
      </c>
      <c r="K11" s="27"/>
      <c r="L11" s="27"/>
      <c r="M11" s="27"/>
      <c r="N11" s="27" t="s">
        <v>168</v>
      </c>
      <c r="O11" s="27"/>
      <c r="P11" s="27"/>
      <c r="Q11" s="41"/>
    </row>
    <row r="12" spans="1:17" ht="29.1" customHeight="1">
      <c r="A12" s="80" t="s">
        <v>169</v>
      </c>
      <c r="B12" s="81">
        <f>C12-0.5</f>
        <v>15.5</v>
      </c>
      <c r="C12" s="81">
        <f>D12-0.5</f>
        <v>16</v>
      </c>
      <c r="D12" s="25">
        <v>16.5</v>
      </c>
      <c r="E12" s="81">
        <f>D12+0.5</f>
        <v>17</v>
      </c>
      <c r="F12" s="81">
        <f>E12+0.5</f>
        <v>17.5</v>
      </c>
      <c r="G12" s="81">
        <f>F12+0.7</f>
        <v>18.2</v>
      </c>
      <c r="H12" s="81">
        <f>G12+0.7</f>
        <v>18.899999999999999</v>
      </c>
      <c r="I12" s="257"/>
      <c r="J12" s="27" t="s">
        <v>164</v>
      </c>
      <c r="K12" s="27"/>
      <c r="L12" s="27"/>
      <c r="M12" s="27"/>
      <c r="N12" s="27" t="s">
        <v>165</v>
      </c>
      <c r="O12" s="27"/>
      <c r="P12" s="27"/>
      <c r="Q12" s="41"/>
    </row>
    <row r="13" spans="1:17" ht="29.1" customHeight="1">
      <c r="A13" s="26"/>
      <c r="B13" s="82"/>
      <c r="C13" s="27"/>
      <c r="D13" s="28"/>
      <c r="E13" s="28"/>
      <c r="F13" s="28"/>
      <c r="G13" s="28"/>
      <c r="H13" s="28"/>
      <c r="I13" s="257"/>
      <c r="J13" s="37" t="s">
        <v>170</v>
      </c>
      <c r="K13" s="27"/>
      <c r="L13" s="27"/>
      <c r="M13" s="27"/>
      <c r="N13" s="27" t="s">
        <v>171</v>
      </c>
      <c r="O13" s="27"/>
      <c r="P13" s="27"/>
      <c r="Q13" s="41"/>
    </row>
    <row r="14" spans="1:17" ht="29.1" customHeight="1">
      <c r="A14" s="83"/>
      <c r="B14" s="84"/>
      <c r="C14" s="85"/>
      <c r="D14" s="86"/>
      <c r="E14" s="86"/>
      <c r="F14" s="87"/>
      <c r="G14" s="87"/>
      <c r="H14" s="87"/>
      <c r="I14" s="258"/>
      <c r="J14" s="93"/>
      <c r="K14" s="93"/>
      <c r="L14" s="93"/>
      <c r="M14" s="93"/>
      <c r="N14" s="85"/>
      <c r="O14" s="93"/>
      <c r="P14" s="93"/>
      <c r="Q14" s="94"/>
    </row>
    <row r="15" spans="1:17" ht="14.25">
      <c r="A15" s="88" t="s">
        <v>119</v>
      </c>
      <c r="B15" s="88"/>
      <c r="C15" s="89"/>
      <c r="D15" s="89"/>
      <c r="E15" s="90"/>
      <c r="F15" s="90"/>
      <c r="G15" s="90"/>
      <c r="H15" s="90"/>
      <c r="I15" s="35"/>
      <c r="J15" s="90"/>
      <c r="K15" s="90"/>
      <c r="L15" s="90"/>
      <c r="M15" s="90"/>
      <c r="N15" s="90"/>
      <c r="O15" s="90"/>
      <c r="P15" s="90"/>
      <c r="Q15" s="90"/>
    </row>
    <row r="16" spans="1:17" ht="14.25">
      <c r="A16" s="34" t="s">
        <v>172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6" ht="14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3" t="s">
        <v>173</v>
      </c>
      <c r="L17" s="50"/>
      <c r="M17" s="33" t="s">
        <v>174</v>
      </c>
      <c r="N17" s="33"/>
      <c r="O17" s="33"/>
      <c r="P17" s="33"/>
    </row>
  </sheetData>
  <mergeCells count="9">
    <mergeCell ref="B3:H3"/>
    <mergeCell ref="J3:Q3"/>
    <mergeCell ref="A3:A5"/>
    <mergeCell ref="I2:I14"/>
    <mergeCell ref="A1:Q1"/>
    <mergeCell ref="B2:D2"/>
    <mergeCell ref="F2:H2"/>
    <mergeCell ref="J2:K2"/>
    <mergeCell ref="L2:Q2"/>
  </mergeCells>
  <phoneticPr fontId="29" type="noConversion"/>
  <pageMargins left="0.118055555555556" right="7.8472222222222193E-2" top="0.75" bottom="0.75" header="0.3" footer="0.3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abSelected="1" zoomScaleNormal="100" zoomScalePageLayoutView="125" workbookViewId="0">
      <selection activeCell="N39" sqref="N39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11.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>
      <c r="A1" s="259" t="s">
        <v>175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>
      <c r="A2" s="54" t="s">
        <v>50</v>
      </c>
      <c r="B2" s="260" t="s">
        <v>51</v>
      </c>
      <c r="C2" s="260"/>
      <c r="D2" s="55" t="s">
        <v>59</v>
      </c>
      <c r="E2" s="56" t="s">
        <v>60</v>
      </c>
      <c r="F2" s="57" t="s">
        <v>176</v>
      </c>
      <c r="G2" s="261" t="s">
        <v>51</v>
      </c>
      <c r="H2" s="261"/>
      <c r="I2" s="74" t="s">
        <v>54</v>
      </c>
      <c r="J2" s="261" t="s">
        <v>55</v>
      </c>
      <c r="K2" s="262"/>
    </row>
    <row r="3" spans="1:11">
      <c r="A3" s="58" t="s">
        <v>71</v>
      </c>
      <c r="B3" s="263">
        <v>1249</v>
      </c>
      <c r="C3" s="263"/>
      <c r="D3" s="59" t="s">
        <v>177</v>
      </c>
      <c r="E3" s="264">
        <v>44803</v>
      </c>
      <c r="F3" s="265"/>
      <c r="G3" s="265"/>
      <c r="H3" s="266" t="s">
        <v>178</v>
      </c>
      <c r="I3" s="266"/>
      <c r="J3" s="266"/>
      <c r="K3" s="267"/>
    </row>
    <row r="4" spans="1:11">
      <c r="A4" s="60" t="s">
        <v>68</v>
      </c>
      <c r="B4" s="61">
        <v>1</v>
      </c>
      <c r="C4" s="61">
        <v>7</v>
      </c>
      <c r="D4" s="62" t="s">
        <v>179</v>
      </c>
      <c r="E4" s="265" t="s">
        <v>180</v>
      </c>
      <c r="F4" s="265"/>
      <c r="G4" s="265"/>
      <c r="H4" s="220" t="s">
        <v>181</v>
      </c>
      <c r="I4" s="220"/>
      <c r="J4" s="71" t="s">
        <v>63</v>
      </c>
      <c r="K4" s="77" t="s">
        <v>64</v>
      </c>
    </row>
    <row r="5" spans="1:11">
      <c r="A5" s="60" t="s">
        <v>182</v>
      </c>
      <c r="B5" s="263">
        <v>1</v>
      </c>
      <c r="C5" s="263"/>
      <c r="D5" s="59" t="s">
        <v>183</v>
      </c>
      <c r="E5" s="59" t="s">
        <v>184</v>
      </c>
      <c r="F5" s="59" t="s">
        <v>185</v>
      </c>
      <c r="G5" s="59" t="s">
        <v>180</v>
      </c>
      <c r="H5" s="220" t="s">
        <v>186</v>
      </c>
      <c r="I5" s="220"/>
      <c r="J5" s="71" t="s">
        <v>63</v>
      </c>
      <c r="K5" s="77" t="s">
        <v>64</v>
      </c>
    </row>
    <row r="6" spans="1:11">
      <c r="A6" s="63" t="s">
        <v>187</v>
      </c>
      <c r="B6" s="268">
        <v>80</v>
      </c>
      <c r="C6" s="268"/>
      <c r="D6" s="64" t="s">
        <v>188</v>
      </c>
      <c r="E6" s="65"/>
      <c r="F6" s="66"/>
      <c r="G6" s="64"/>
      <c r="H6" s="269" t="s">
        <v>189</v>
      </c>
      <c r="I6" s="269"/>
      <c r="J6" s="66" t="s">
        <v>63</v>
      </c>
      <c r="K6" s="78" t="s">
        <v>64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190</v>
      </c>
      <c r="B8" s="57" t="s">
        <v>191</v>
      </c>
      <c r="C8" s="57" t="s">
        <v>192</v>
      </c>
      <c r="D8" s="57" t="s">
        <v>193</v>
      </c>
      <c r="E8" s="57" t="s">
        <v>194</v>
      </c>
      <c r="F8" s="57" t="s">
        <v>195</v>
      </c>
      <c r="G8" s="270"/>
      <c r="H8" s="271"/>
      <c r="I8" s="271"/>
      <c r="J8" s="271"/>
      <c r="K8" s="272"/>
    </row>
    <row r="9" spans="1:11">
      <c r="A9" s="219" t="s">
        <v>196</v>
      </c>
      <c r="B9" s="220"/>
      <c r="C9" s="71" t="s">
        <v>63</v>
      </c>
      <c r="D9" s="71" t="s">
        <v>64</v>
      </c>
      <c r="E9" s="59" t="s">
        <v>197</v>
      </c>
      <c r="F9" s="72" t="s">
        <v>198</v>
      </c>
      <c r="G9" s="273"/>
      <c r="H9" s="274"/>
      <c r="I9" s="274"/>
      <c r="J9" s="274"/>
      <c r="K9" s="275"/>
    </row>
    <row r="10" spans="1:11">
      <c r="A10" s="219" t="s">
        <v>199</v>
      </c>
      <c r="B10" s="220"/>
      <c r="C10" s="71" t="s">
        <v>63</v>
      </c>
      <c r="D10" s="71" t="s">
        <v>64</v>
      </c>
      <c r="E10" s="59" t="s">
        <v>200</v>
      </c>
      <c r="F10" s="72" t="s">
        <v>201</v>
      </c>
      <c r="G10" s="273" t="s">
        <v>202</v>
      </c>
      <c r="H10" s="274"/>
      <c r="I10" s="274"/>
      <c r="J10" s="274"/>
      <c r="K10" s="275"/>
    </row>
    <row r="11" spans="1:11">
      <c r="A11" s="276" t="s">
        <v>203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8"/>
    </row>
    <row r="12" spans="1:11">
      <c r="A12" s="58" t="s">
        <v>83</v>
      </c>
      <c r="B12" s="71" t="s">
        <v>79</v>
      </c>
      <c r="C12" s="71" t="s">
        <v>80</v>
      </c>
      <c r="D12" s="72"/>
      <c r="E12" s="59" t="s">
        <v>81</v>
      </c>
      <c r="F12" s="71" t="s">
        <v>79</v>
      </c>
      <c r="G12" s="71" t="s">
        <v>80</v>
      </c>
      <c r="H12" s="71"/>
      <c r="I12" s="59" t="s">
        <v>204</v>
      </c>
      <c r="J12" s="71" t="s">
        <v>79</v>
      </c>
      <c r="K12" s="77" t="s">
        <v>80</v>
      </c>
    </row>
    <row r="13" spans="1:11">
      <c r="A13" s="58" t="s">
        <v>86</v>
      </c>
      <c r="B13" s="71" t="s">
        <v>79</v>
      </c>
      <c r="C13" s="71" t="s">
        <v>80</v>
      </c>
      <c r="D13" s="72"/>
      <c r="E13" s="59" t="s">
        <v>91</v>
      </c>
      <c r="F13" s="71" t="s">
        <v>79</v>
      </c>
      <c r="G13" s="71" t="s">
        <v>80</v>
      </c>
      <c r="H13" s="71"/>
      <c r="I13" s="59" t="s">
        <v>205</v>
      </c>
      <c r="J13" s="71" t="s">
        <v>79</v>
      </c>
      <c r="K13" s="77" t="s">
        <v>80</v>
      </c>
    </row>
    <row r="14" spans="1:11">
      <c r="A14" s="63" t="s">
        <v>206</v>
      </c>
      <c r="B14" s="66" t="s">
        <v>79</v>
      </c>
      <c r="C14" s="66" t="s">
        <v>80</v>
      </c>
      <c r="D14" s="65"/>
      <c r="E14" s="64" t="s">
        <v>207</v>
      </c>
      <c r="F14" s="66" t="s">
        <v>79</v>
      </c>
      <c r="G14" s="66" t="s">
        <v>80</v>
      </c>
      <c r="H14" s="66"/>
      <c r="I14" s="64" t="s">
        <v>208</v>
      </c>
      <c r="J14" s="66" t="s">
        <v>79</v>
      </c>
      <c r="K14" s="78" t="s">
        <v>80</v>
      </c>
    </row>
    <row r="15" spans="1:11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51" customFormat="1">
      <c r="A16" s="279" t="s">
        <v>209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19" t="s">
        <v>210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2"/>
    </row>
    <row r="18" spans="1:11">
      <c r="A18" s="219" t="s">
        <v>211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2"/>
    </row>
    <row r="19" spans="1:11">
      <c r="A19" s="283" t="s">
        <v>212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8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>
      <c r="A23" s="289"/>
      <c r="B23" s="290"/>
      <c r="C23" s="290"/>
      <c r="D23" s="290"/>
      <c r="E23" s="290"/>
      <c r="F23" s="290"/>
      <c r="G23" s="290"/>
      <c r="H23" s="290"/>
      <c r="I23" s="290"/>
      <c r="J23" s="290"/>
      <c r="K23" s="291"/>
    </row>
    <row r="24" spans="1:11">
      <c r="A24" s="219" t="s">
        <v>118</v>
      </c>
      <c r="B24" s="220"/>
      <c r="C24" s="71" t="s">
        <v>63</v>
      </c>
      <c r="D24" s="71" t="s">
        <v>64</v>
      </c>
      <c r="E24" s="266"/>
      <c r="F24" s="266"/>
      <c r="G24" s="266"/>
      <c r="H24" s="266"/>
      <c r="I24" s="266"/>
      <c r="J24" s="266"/>
      <c r="K24" s="267"/>
    </row>
    <row r="25" spans="1:11">
      <c r="A25" s="75" t="s">
        <v>213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>
      <c r="A26" s="294"/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>
      <c r="A27" s="295" t="s">
        <v>214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>
      <c r="A28" s="298" t="s">
        <v>215</v>
      </c>
      <c r="B28" s="299"/>
      <c r="C28" s="299"/>
      <c r="D28" s="299"/>
      <c r="E28" s="299"/>
      <c r="F28" s="299"/>
      <c r="G28" s="299"/>
      <c r="H28" s="299"/>
      <c r="I28" s="299"/>
      <c r="J28" s="299"/>
      <c r="K28" s="300"/>
    </row>
    <row r="29" spans="1:11">
      <c r="A29" s="298" t="s">
        <v>216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>
      <c r="A30" s="298" t="s">
        <v>217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1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3" ht="23.1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3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3" ht="23.1" customHeight="1">
      <c r="A35" s="301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3" ht="23.1" customHeight="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3" ht="18.75" customHeight="1">
      <c r="A37" s="305" t="s">
        <v>218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3" s="52" customFormat="1" ht="18.75" customHeight="1">
      <c r="A38" s="219" t="s">
        <v>219</v>
      </c>
      <c r="B38" s="220"/>
      <c r="C38" s="220"/>
      <c r="D38" s="266" t="s">
        <v>220</v>
      </c>
      <c r="E38" s="266"/>
      <c r="F38" s="308" t="s">
        <v>221</v>
      </c>
      <c r="G38" s="309"/>
      <c r="H38" s="220" t="s">
        <v>222</v>
      </c>
      <c r="I38" s="220"/>
      <c r="J38" s="220" t="s">
        <v>223</v>
      </c>
      <c r="K38" s="282"/>
    </row>
    <row r="39" spans="1:13" ht="18.75" customHeight="1">
      <c r="A39" s="60" t="s">
        <v>119</v>
      </c>
      <c r="B39" s="220" t="s">
        <v>224</v>
      </c>
      <c r="C39" s="220"/>
      <c r="D39" s="220"/>
      <c r="E39" s="220"/>
      <c r="F39" s="220"/>
      <c r="G39" s="220"/>
      <c r="H39" s="220"/>
      <c r="I39" s="220"/>
      <c r="J39" s="220"/>
      <c r="K39" s="282"/>
      <c r="M39" s="52"/>
    </row>
    <row r="40" spans="1:13" ht="30.9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82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82"/>
    </row>
    <row r="42" spans="1:13" ht="32.1" customHeight="1">
      <c r="A42" s="63" t="s">
        <v>130</v>
      </c>
      <c r="B42" s="310" t="s">
        <v>225</v>
      </c>
      <c r="C42" s="310"/>
      <c r="D42" s="64" t="s">
        <v>226</v>
      </c>
      <c r="E42" s="65" t="s">
        <v>133</v>
      </c>
      <c r="F42" s="64" t="s">
        <v>134</v>
      </c>
      <c r="G42" s="76" t="s">
        <v>344</v>
      </c>
      <c r="H42" s="311" t="s">
        <v>135</v>
      </c>
      <c r="I42" s="311"/>
      <c r="J42" s="310" t="s">
        <v>136</v>
      </c>
      <c r="K42" s="31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123825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133350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13</xdr:row>
                    <xdr:rowOff>0</xdr:rowOff>
                  </from>
                  <to>
                    <xdr:col>7</xdr:col>
                    <xdr:colOff>333375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666750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123825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22</xdr:row>
                    <xdr:rowOff>85725</xdr:rowOff>
                  </from>
                  <to>
                    <xdr:col>2</xdr:col>
                    <xdr:colOff>609600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342900</xdr:colOff>
                    <xdr:row>11</xdr:row>
                    <xdr:rowOff>0</xdr:rowOff>
                  </from>
                  <to>
                    <xdr:col>2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4" name="Check Box 44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5" name="Check Box 46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6" name="Check Box 47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7" name="Check Box 4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8" name="Check Box 49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9" name="Check Box 50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0" name="Check Box 51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1" name="Check Box 52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2" name="Check Box 53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3" name="Check Box 54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4" name="Check Box 55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5" name="Check Box 56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6" name="Check Box 57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7" name="Check Box 58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8" name="Check Box 59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9" name="Check Box 6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0" name="Check Box 6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1" name="Check Box 6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2" name="Check Box 6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5" name="Check Box 68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6" name="Check Box 69">
              <controlPr defaultSize="0" autoPict="0">
                <anchor moveWithCells="1">
                  <from>
                    <xdr:col>2</xdr:col>
                    <xdr:colOff>352425</xdr:colOff>
                    <xdr:row>6</xdr:row>
                    <xdr:rowOff>66675</xdr:rowOff>
                  </from>
                  <to>
                    <xdr:col>3</xdr:col>
                    <xdr:colOff>47625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7" name="Check Box 7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"/>
  <sheetViews>
    <sheetView workbookViewId="0">
      <selection activeCell="U4" sqref="U4"/>
    </sheetView>
  </sheetViews>
  <sheetFormatPr defaultColWidth="9" defaultRowHeight="14.25"/>
  <cols>
    <col min="1" max="1" width="17.375" customWidth="1"/>
    <col min="2" max="8" width="9.375" customWidth="1"/>
    <col min="9" max="9" width="1.375" customWidth="1"/>
    <col min="10" max="16" width="12.375" customWidth="1"/>
  </cols>
  <sheetData>
    <row r="1" spans="1:16" ht="30" customHeight="1">
      <c r="A1" s="242" t="s">
        <v>139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</row>
    <row r="2" spans="1:16" ht="28.5" customHeight="1">
      <c r="A2" s="16" t="s">
        <v>59</v>
      </c>
      <c r="B2" s="246" t="s">
        <v>60</v>
      </c>
      <c r="C2" s="246"/>
      <c r="D2" s="17" t="s">
        <v>65</v>
      </c>
      <c r="E2" s="246" t="s">
        <v>51</v>
      </c>
      <c r="F2" s="246"/>
      <c r="G2" s="246"/>
      <c r="H2" s="246"/>
      <c r="I2" s="256"/>
      <c r="J2" s="36" t="s">
        <v>54</v>
      </c>
      <c r="K2" s="246" t="s">
        <v>55</v>
      </c>
      <c r="L2" s="246"/>
      <c r="M2" s="246"/>
      <c r="N2" s="246"/>
      <c r="O2" s="246"/>
      <c r="P2" s="249"/>
    </row>
    <row r="3" spans="1:16" ht="28.5" customHeight="1">
      <c r="A3" s="255" t="s">
        <v>140</v>
      </c>
      <c r="B3" s="313" t="s">
        <v>141</v>
      </c>
      <c r="C3" s="313"/>
      <c r="D3" s="313"/>
      <c r="E3" s="313"/>
      <c r="F3" s="313"/>
      <c r="G3" s="313"/>
      <c r="H3" s="313"/>
      <c r="I3" s="257"/>
      <c r="J3" s="314" t="s">
        <v>142</v>
      </c>
      <c r="K3" s="314"/>
      <c r="L3" s="314"/>
      <c r="M3" s="314"/>
      <c r="N3" s="314"/>
      <c r="O3" s="314"/>
      <c r="P3" s="315"/>
    </row>
    <row r="4" spans="1:16" ht="28.5" customHeight="1">
      <c r="A4" s="255"/>
      <c r="B4" s="18" t="s">
        <v>105</v>
      </c>
      <c r="C4" s="19" t="s">
        <v>106</v>
      </c>
      <c r="D4" s="19" t="s">
        <v>107</v>
      </c>
      <c r="E4" s="20" t="s">
        <v>108</v>
      </c>
      <c r="F4" s="19" t="s">
        <v>109</v>
      </c>
      <c r="G4" s="19" t="s">
        <v>110</v>
      </c>
      <c r="H4" s="19" t="s">
        <v>111</v>
      </c>
      <c r="I4" s="257"/>
      <c r="J4" s="18" t="s">
        <v>105</v>
      </c>
      <c r="K4" s="19" t="s">
        <v>106</v>
      </c>
      <c r="L4" s="19" t="s">
        <v>107</v>
      </c>
      <c r="M4" s="20" t="s">
        <v>108</v>
      </c>
      <c r="N4" s="19" t="s">
        <v>109</v>
      </c>
      <c r="O4" s="19" t="s">
        <v>110</v>
      </c>
      <c r="P4" s="38" t="s">
        <v>111</v>
      </c>
    </row>
    <row r="5" spans="1:16" ht="28.5" customHeight="1">
      <c r="A5" s="255"/>
      <c r="B5" s="21" t="s">
        <v>144</v>
      </c>
      <c r="C5" s="22" t="s">
        <v>145</v>
      </c>
      <c r="D5" s="22" t="s">
        <v>146</v>
      </c>
      <c r="E5" s="22" t="s">
        <v>147</v>
      </c>
      <c r="F5" s="22" t="s">
        <v>148</v>
      </c>
      <c r="G5" s="22" t="s">
        <v>149</v>
      </c>
      <c r="H5" s="22" t="s">
        <v>150</v>
      </c>
      <c r="I5" s="257"/>
      <c r="J5" s="39"/>
      <c r="K5" s="39"/>
      <c r="L5" s="39"/>
      <c r="M5" s="39"/>
      <c r="N5" s="39"/>
      <c r="O5" s="39"/>
      <c r="P5" s="40"/>
    </row>
    <row r="6" spans="1:16" ht="28.5" customHeight="1">
      <c r="A6" s="23" t="s">
        <v>152</v>
      </c>
      <c r="B6" s="24">
        <f>C6-2.1</f>
        <v>87.800000000000011</v>
      </c>
      <c r="C6" s="24">
        <f>D6-2.1</f>
        <v>89.9</v>
      </c>
      <c r="D6" s="25">
        <v>92</v>
      </c>
      <c r="E6" s="24">
        <f t="shared" ref="E6:H6" si="0">D6+2.1</f>
        <v>94.1</v>
      </c>
      <c r="F6" s="24">
        <f t="shared" si="0"/>
        <v>96.199999999999989</v>
      </c>
      <c r="G6" s="24">
        <f t="shared" si="0"/>
        <v>98.299999999999983</v>
      </c>
      <c r="H6" s="24">
        <f t="shared" si="0"/>
        <v>100.39999999999998</v>
      </c>
      <c r="I6" s="257"/>
      <c r="J6" s="27" t="s">
        <v>227</v>
      </c>
      <c r="K6" s="27" t="s">
        <v>228</v>
      </c>
      <c r="L6" s="27" t="s">
        <v>229</v>
      </c>
      <c r="M6" s="27" t="s">
        <v>230</v>
      </c>
      <c r="N6" s="27" t="s">
        <v>231</v>
      </c>
      <c r="O6" s="27" t="s">
        <v>232</v>
      </c>
      <c r="P6" s="41" t="s">
        <v>228</v>
      </c>
    </row>
    <row r="7" spans="1:16" ht="28.5" customHeight="1">
      <c r="A7" s="23" t="s">
        <v>154</v>
      </c>
      <c r="B7" s="24">
        <f>C7-1.5</f>
        <v>61</v>
      </c>
      <c r="C7" s="24">
        <f>D7-1.5</f>
        <v>62.5</v>
      </c>
      <c r="D7" s="25">
        <v>64</v>
      </c>
      <c r="E7" s="24">
        <f t="shared" ref="E7:H7" si="1">D7+1.5</f>
        <v>65.5</v>
      </c>
      <c r="F7" s="24">
        <f t="shared" si="1"/>
        <v>67</v>
      </c>
      <c r="G7" s="24">
        <f t="shared" si="1"/>
        <v>68.5</v>
      </c>
      <c r="H7" s="24">
        <f t="shared" si="1"/>
        <v>70</v>
      </c>
      <c r="I7" s="257"/>
      <c r="J7" s="27" t="s">
        <v>233</v>
      </c>
      <c r="K7" s="42" t="s">
        <v>234</v>
      </c>
      <c r="L7" s="42" t="s">
        <v>235</v>
      </c>
      <c r="M7" s="27" t="s">
        <v>236</v>
      </c>
      <c r="N7" s="27" t="s">
        <v>155</v>
      </c>
      <c r="O7" s="27" t="s">
        <v>237</v>
      </c>
      <c r="P7" s="41" t="s">
        <v>238</v>
      </c>
    </row>
    <row r="8" spans="1:16" ht="28.5" customHeight="1">
      <c r="A8" s="23" t="s">
        <v>157</v>
      </c>
      <c r="B8" s="24">
        <f>C8-4</f>
        <v>64</v>
      </c>
      <c r="C8" s="24">
        <f>D8-4</f>
        <v>68</v>
      </c>
      <c r="D8" s="25">
        <v>72</v>
      </c>
      <c r="E8" s="24">
        <f>D8+4</f>
        <v>76</v>
      </c>
      <c r="F8" s="24">
        <f>E8+5</f>
        <v>81</v>
      </c>
      <c r="G8" s="24">
        <f>F8+6</f>
        <v>87</v>
      </c>
      <c r="H8" s="24">
        <f>G8+6</f>
        <v>93</v>
      </c>
      <c r="I8" s="257"/>
      <c r="J8" s="27" t="s">
        <v>238</v>
      </c>
      <c r="K8" s="42" t="s">
        <v>234</v>
      </c>
      <c r="L8" s="42" t="s">
        <v>239</v>
      </c>
      <c r="M8" s="27" t="s">
        <v>234</v>
      </c>
      <c r="N8" s="27" t="s">
        <v>158</v>
      </c>
      <c r="O8" s="27" t="s">
        <v>240</v>
      </c>
      <c r="P8" s="41" t="s">
        <v>237</v>
      </c>
    </row>
    <row r="9" spans="1:16" ht="28.5" customHeight="1">
      <c r="A9" s="23" t="s">
        <v>160</v>
      </c>
      <c r="B9" s="24">
        <f>C9-3.6</f>
        <v>88.800000000000011</v>
      </c>
      <c r="C9" s="24">
        <f>D9-3.6</f>
        <v>92.4</v>
      </c>
      <c r="D9" s="25">
        <v>96</v>
      </c>
      <c r="E9" s="24">
        <f>D9+4</f>
        <v>100</v>
      </c>
      <c r="F9" s="24">
        <f t="shared" ref="F9:H9" si="2">E9+4</f>
        <v>104</v>
      </c>
      <c r="G9" s="24">
        <f t="shared" si="2"/>
        <v>108</v>
      </c>
      <c r="H9" s="24">
        <f t="shared" si="2"/>
        <v>112</v>
      </c>
      <c r="I9" s="257"/>
      <c r="J9" s="27" t="s">
        <v>241</v>
      </c>
      <c r="K9" s="42" t="s">
        <v>242</v>
      </c>
      <c r="L9" s="42" t="s">
        <v>228</v>
      </c>
      <c r="M9" s="27" t="s">
        <v>234</v>
      </c>
      <c r="N9" s="27" t="s">
        <v>232</v>
      </c>
      <c r="O9" s="27" t="s">
        <v>243</v>
      </c>
      <c r="P9" s="41" t="s">
        <v>244</v>
      </c>
    </row>
    <row r="10" spans="1:16" ht="28.5" customHeight="1">
      <c r="A10" s="23" t="s">
        <v>163</v>
      </c>
      <c r="B10" s="24">
        <f>C10-2.3/2</f>
        <v>26.6</v>
      </c>
      <c r="C10" s="24">
        <f>D10-2.3/2</f>
        <v>27.75</v>
      </c>
      <c r="D10" s="25">
        <v>28.9</v>
      </c>
      <c r="E10" s="24">
        <f t="shared" ref="E10:H10" si="3">D10+2.6/2</f>
        <v>30.2</v>
      </c>
      <c r="F10" s="24">
        <f t="shared" si="3"/>
        <v>31.5</v>
      </c>
      <c r="G10" s="24">
        <f t="shared" si="3"/>
        <v>32.799999999999997</v>
      </c>
      <c r="H10" s="24">
        <f t="shared" si="3"/>
        <v>34.099999999999994</v>
      </c>
      <c r="I10" s="257"/>
      <c r="J10" s="27" t="s">
        <v>245</v>
      </c>
      <c r="K10" s="42" t="s">
        <v>246</v>
      </c>
      <c r="L10" s="42" t="s">
        <v>233</v>
      </c>
      <c r="M10" s="27" t="s">
        <v>247</v>
      </c>
      <c r="N10" s="27" t="s">
        <v>164</v>
      </c>
      <c r="O10" s="27" t="s">
        <v>248</v>
      </c>
      <c r="P10" s="41" t="s">
        <v>233</v>
      </c>
    </row>
    <row r="11" spans="1:16" ht="28.5" customHeight="1">
      <c r="A11" s="23" t="s">
        <v>166</v>
      </c>
      <c r="B11" s="24">
        <f>C11-0.7</f>
        <v>19.900000000000002</v>
      </c>
      <c r="C11" s="24">
        <f>D11-0.7</f>
        <v>20.6</v>
      </c>
      <c r="D11" s="25">
        <v>21.3</v>
      </c>
      <c r="E11" s="24">
        <f>D11+0.7</f>
        <v>22</v>
      </c>
      <c r="F11" s="24">
        <f>E11+0.7</f>
        <v>22.7</v>
      </c>
      <c r="G11" s="24">
        <f>F11+0.9</f>
        <v>23.599999999999998</v>
      </c>
      <c r="H11" s="24">
        <f>G11+0.9</f>
        <v>24.499999999999996</v>
      </c>
      <c r="I11" s="257"/>
      <c r="J11" s="27" t="s">
        <v>249</v>
      </c>
      <c r="K11" s="42" t="s">
        <v>248</v>
      </c>
      <c r="L11" s="42" t="s">
        <v>250</v>
      </c>
      <c r="M11" s="27" t="s">
        <v>251</v>
      </c>
      <c r="N11" s="27" t="s">
        <v>167</v>
      </c>
      <c r="O11" s="27" t="s">
        <v>252</v>
      </c>
      <c r="P11" s="41" t="s">
        <v>253</v>
      </c>
    </row>
    <row r="12" spans="1:16" ht="28.5" customHeight="1">
      <c r="A12" s="23" t="s">
        <v>169</v>
      </c>
      <c r="B12" s="24">
        <f>C12-0.5</f>
        <v>15.5</v>
      </c>
      <c r="C12" s="24">
        <f>D12-0.5</f>
        <v>16</v>
      </c>
      <c r="D12" s="25">
        <v>16.5</v>
      </c>
      <c r="E12" s="24">
        <f>D12+0.5</f>
        <v>17</v>
      </c>
      <c r="F12" s="24">
        <f>E12+0.5</f>
        <v>17.5</v>
      </c>
      <c r="G12" s="24">
        <f>F12+0.7</f>
        <v>18.2</v>
      </c>
      <c r="H12" s="24">
        <f>G12+0.7</f>
        <v>18.899999999999999</v>
      </c>
      <c r="I12" s="257"/>
      <c r="J12" s="27" t="s">
        <v>254</v>
      </c>
      <c r="K12" s="42" t="s">
        <v>236</v>
      </c>
      <c r="L12" s="42" t="s">
        <v>235</v>
      </c>
      <c r="M12" s="27" t="s">
        <v>255</v>
      </c>
      <c r="N12" s="27" t="s">
        <v>164</v>
      </c>
      <c r="O12" s="27" t="s">
        <v>256</v>
      </c>
      <c r="P12" s="41" t="s">
        <v>255</v>
      </c>
    </row>
    <row r="13" spans="1:16" ht="28.5" customHeight="1">
      <c r="A13" s="26"/>
      <c r="B13" s="27"/>
      <c r="C13" s="28"/>
      <c r="D13" s="28"/>
      <c r="E13" s="28"/>
      <c r="F13" s="28"/>
      <c r="G13" s="28"/>
      <c r="H13" s="27"/>
      <c r="I13" s="257"/>
      <c r="J13" s="27"/>
      <c r="K13" s="27"/>
      <c r="L13" s="27"/>
      <c r="M13" s="27"/>
      <c r="N13" s="42"/>
      <c r="O13" s="42"/>
      <c r="P13" s="43"/>
    </row>
    <row r="14" spans="1:16" ht="28.5" customHeight="1">
      <c r="A14" s="29"/>
      <c r="B14" s="30"/>
      <c r="C14" s="31"/>
      <c r="D14" s="31"/>
      <c r="E14" s="32"/>
      <c r="F14" s="32"/>
      <c r="G14" s="32"/>
      <c r="H14" s="30"/>
      <c r="I14" s="258"/>
      <c r="J14" s="44"/>
      <c r="K14" s="45"/>
      <c r="L14" s="46"/>
      <c r="M14" s="47"/>
      <c r="N14" s="47"/>
      <c r="O14" s="47"/>
      <c r="P14" s="48"/>
    </row>
    <row r="15" spans="1:16">
      <c r="A15" s="33" t="s">
        <v>119</v>
      </c>
      <c r="B15" s="34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9"/>
    </row>
    <row r="16" spans="1:16">
      <c r="A16" s="34" t="s">
        <v>172</v>
      </c>
      <c r="B16" s="34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9"/>
    </row>
    <row r="17" spans="1:16">
      <c r="A17" s="35"/>
      <c r="B17" s="35"/>
      <c r="C17" s="35"/>
      <c r="D17" s="35"/>
      <c r="E17" s="35"/>
      <c r="F17" s="35"/>
      <c r="G17" s="35"/>
      <c r="H17" s="35"/>
      <c r="I17" s="35"/>
      <c r="J17" s="33" t="s">
        <v>173</v>
      </c>
      <c r="K17" s="50"/>
      <c r="L17" s="33" t="s">
        <v>257</v>
      </c>
      <c r="M17" s="33"/>
      <c r="N17" s="33"/>
      <c r="O17" s="33" t="s">
        <v>258</v>
      </c>
      <c r="P17" s="49" t="s">
        <v>136</v>
      </c>
    </row>
    <row r="18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49"/>
    </row>
    <row r="19" spans="1:16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49"/>
    </row>
    <row r="20" spans="1:16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4"/>
  </mergeCells>
  <phoneticPr fontId="29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16" t="s">
        <v>259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s="1" customFormat="1" ht="16.5">
      <c r="A2" s="325" t="s">
        <v>260</v>
      </c>
      <c r="B2" s="326" t="s">
        <v>261</v>
      </c>
      <c r="C2" s="326" t="s">
        <v>262</v>
      </c>
      <c r="D2" s="326" t="s">
        <v>263</v>
      </c>
      <c r="E2" s="326" t="s">
        <v>264</v>
      </c>
      <c r="F2" s="326" t="s">
        <v>265</v>
      </c>
      <c r="G2" s="326" t="s">
        <v>266</v>
      </c>
      <c r="H2" s="326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26" t="s">
        <v>273</v>
      </c>
      <c r="O2" s="326" t="s">
        <v>274</v>
      </c>
    </row>
    <row r="3" spans="1:15" s="1" customFormat="1" ht="16.5">
      <c r="A3" s="325"/>
      <c r="B3" s="327"/>
      <c r="C3" s="327"/>
      <c r="D3" s="327"/>
      <c r="E3" s="327"/>
      <c r="F3" s="327"/>
      <c r="G3" s="327"/>
      <c r="H3" s="327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27"/>
      <c r="O3" s="327"/>
    </row>
    <row r="4" spans="1:15" ht="17.100000000000001" customHeight="1">
      <c r="A4" s="6">
        <v>1</v>
      </c>
      <c r="B4" s="6" t="s">
        <v>276</v>
      </c>
      <c r="C4" s="6" t="s">
        <v>277</v>
      </c>
      <c r="D4" s="6" t="s">
        <v>278</v>
      </c>
      <c r="E4" s="6" t="s">
        <v>279</v>
      </c>
      <c r="F4" s="6" t="s">
        <v>280</v>
      </c>
      <c r="G4" s="6"/>
      <c r="H4" s="6"/>
      <c r="I4" s="6">
        <v>1</v>
      </c>
      <c r="J4" s="6"/>
      <c r="K4" s="6">
        <v>2</v>
      </c>
      <c r="L4" s="6"/>
      <c r="M4" s="6">
        <v>1</v>
      </c>
      <c r="N4" s="6">
        <v>3</v>
      </c>
      <c r="O4" s="6" t="s">
        <v>281</v>
      </c>
    </row>
    <row r="5" spans="1:15" ht="17.100000000000001" customHeight="1">
      <c r="A5" s="6">
        <v>2</v>
      </c>
      <c r="B5" s="6" t="s">
        <v>276</v>
      </c>
      <c r="C5" s="6" t="s">
        <v>277</v>
      </c>
      <c r="D5" s="6" t="s">
        <v>278</v>
      </c>
      <c r="E5" s="6" t="s">
        <v>279</v>
      </c>
      <c r="F5" s="6" t="s">
        <v>280</v>
      </c>
      <c r="G5" s="6"/>
      <c r="H5" s="6"/>
      <c r="I5" s="6">
        <v>2</v>
      </c>
      <c r="J5" s="6">
        <v>1</v>
      </c>
      <c r="K5" s="6">
        <v>1</v>
      </c>
      <c r="L5" s="6"/>
      <c r="M5" s="6"/>
      <c r="N5" s="6">
        <v>4</v>
      </c>
      <c r="O5" s="6" t="s">
        <v>281</v>
      </c>
    </row>
    <row r="6" spans="1:15" ht="17.100000000000001" customHeight="1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7.100000000000001" customHeight="1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7.100000000000001" customHeight="1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7.10000000000000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17" t="s">
        <v>282</v>
      </c>
      <c r="B12" s="318"/>
      <c r="C12" s="318"/>
      <c r="D12" s="319"/>
      <c r="E12" s="320"/>
      <c r="F12" s="321"/>
      <c r="G12" s="321"/>
      <c r="H12" s="321"/>
      <c r="I12" s="322"/>
      <c r="J12" s="317" t="s">
        <v>283</v>
      </c>
      <c r="K12" s="318"/>
      <c r="L12" s="318"/>
      <c r="M12" s="319"/>
      <c r="N12" s="7"/>
      <c r="O12" s="9"/>
    </row>
    <row r="13" spans="1:15" ht="16.5">
      <c r="A13" s="323" t="s">
        <v>284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9" type="noConversion"/>
  <dataValidations count="1">
    <dataValidation type="list" allowBlank="1" showInputMessage="1" showErrorMessage="1" sqref="O1 O3 O4:O5 O6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PageLayoutView="125" workbookViewId="0">
      <selection activeCell="F23" sqref="F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16" t="s">
        <v>285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s="1" customFormat="1" ht="16.5">
      <c r="A2" s="325" t="s">
        <v>260</v>
      </c>
      <c r="B2" s="326" t="s">
        <v>265</v>
      </c>
      <c r="C2" s="326" t="s">
        <v>261</v>
      </c>
      <c r="D2" s="326" t="s">
        <v>262</v>
      </c>
      <c r="E2" s="326" t="s">
        <v>263</v>
      </c>
      <c r="F2" s="326" t="s">
        <v>264</v>
      </c>
      <c r="G2" s="325" t="s">
        <v>286</v>
      </c>
      <c r="H2" s="325"/>
      <c r="I2" s="325" t="s">
        <v>287</v>
      </c>
      <c r="J2" s="325"/>
      <c r="K2" s="331" t="s">
        <v>288</v>
      </c>
      <c r="L2" s="333" t="s">
        <v>289</v>
      </c>
      <c r="M2" s="335" t="s">
        <v>290</v>
      </c>
    </row>
    <row r="3" spans="1:13" s="1" customFormat="1" ht="16.5">
      <c r="A3" s="325"/>
      <c r="B3" s="327"/>
      <c r="C3" s="327"/>
      <c r="D3" s="327"/>
      <c r="E3" s="327"/>
      <c r="F3" s="327"/>
      <c r="G3" s="3" t="s">
        <v>291</v>
      </c>
      <c r="H3" s="3" t="s">
        <v>292</v>
      </c>
      <c r="I3" s="3" t="s">
        <v>291</v>
      </c>
      <c r="J3" s="3" t="s">
        <v>292</v>
      </c>
      <c r="K3" s="332"/>
      <c r="L3" s="334"/>
      <c r="M3" s="336"/>
    </row>
    <row r="4" spans="1:13">
      <c r="A4" s="5"/>
      <c r="B4" s="6" t="s">
        <v>280</v>
      </c>
      <c r="C4" s="6" t="s">
        <v>276</v>
      </c>
      <c r="D4" s="6" t="s">
        <v>277</v>
      </c>
      <c r="E4" s="6" t="s">
        <v>278</v>
      </c>
      <c r="F4" s="6" t="s">
        <v>279</v>
      </c>
      <c r="G4" s="6">
        <v>0.5</v>
      </c>
      <c r="H4" s="6">
        <v>0</v>
      </c>
      <c r="I4" s="6">
        <v>0.5</v>
      </c>
      <c r="J4" s="6">
        <v>0.8</v>
      </c>
      <c r="K4" s="6">
        <v>1.3</v>
      </c>
      <c r="L4" s="6"/>
      <c r="M4" s="6" t="s">
        <v>281</v>
      </c>
    </row>
    <row r="5" spans="1:13">
      <c r="A5" s="5"/>
      <c r="B5" s="6" t="s">
        <v>280</v>
      </c>
      <c r="C5" s="6" t="s">
        <v>276</v>
      </c>
      <c r="D5" s="6" t="s">
        <v>277</v>
      </c>
      <c r="E5" s="6" t="s">
        <v>278</v>
      </c>
      <c r="F5" s="6" t="s">
        <v>279</v>
      </c>
      <c r="G5" s="6">
        <v>0.4</v>
      </c>
      <c r="H5" s="6">
        <v>0</v>
      </c>
      <c r="I5" s="6">
        <v>0.5</v>
      </c>
      <c r="J5" s="6">
        <v>0.7</v>
      </c>
      <c r="K5" s="6">
        <v>1.2</v>
      </c>
      <c r="L5" s="6"/>
      <c r="M5" s="6" t="s">
        <v>281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17" t="s">
        <v>293</v>
      </c>
      <c r="B12" s="318"/>
      <c r="C12" s="318"/>
      <c r="D12" s="318"/>
      <c r="E12" s="319"/>
      <c r="F12" s="320"/>
      <c r="G12" s="322"/>
      <c r="H12" s="317" t="s">
        <v>294</v>
      </c>
      <c r="I12" s="318"/>
      <c r="J12" s="318"/>
      <c r="K12" s="319"/>
      <c r="L12" s="328"/>
      <c r="M12" s="329"/>
    </row>
    <row r="13" spans="1:13" ht="16.5">
      <c r="A13" s="330" t="s">
        <v>295</v>
      </c>
      <c r="B13" s="330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9" type="noConversion"/>
  <dataValidations count="1">
    <dataValidation type="list" allowBlank="1" showInputMessage="1" showErrorMessage="1" sqref="M1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16" t="s">
        <v>296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</row>
    <row r="2" spans="1:23" s="1" customFormat="1" ht="15.95" customHeight="1">
      <c r="A2" s="326" t="s">
        <v>297</v>
      </c>
      <c r="B2" s="326" t="s">
        <v>265</v>
      </c>
      <c r="C2" s="326" t="s">
        <v>261</v>
      </c>
      <c r="D2" s="326" t="s">
        <v>262</v>
      </c>
      <c r="E2" s="326" t="s">
        <v>263</v>
      </c>
      <c r="F2" s="326" t="s">
        <v>264</v>
      </c>
      <c r="G2" s="337" t="s">
        <v>298</v>
      </c>
      <c r="H2" s="338"/>
      <c r="I2" s="339"/>
      <c r="J2" s="337" t="s">
        <v>299</v>
      </c>
      <c r="K2" s="338"/>
      <c r="L2" s="339"/>
      <c r="M2" s="337" t="s">
        <v>300</v>
      </c>
      <c r="N2" s="338"/>
      <c r="O2" s="339"/>
      <c r="P2" s="337" t="s">
        <v>301</v>
      </c>
      <c r="Q2" s="338"/>
      <c r="R2" s="339"/>
      <c r="S2" s="338" t="s">
        <v>302</v>
      </c>
      <c r="T2" s="338"/>
      <c r="U2" s="339"/>
      <c r="V2" s="346" t="s">
        <v>303</v>
      </c>
      <c r="W2" s="346" t="s">
        <v>274</v>
      </c>
    </row>
    <row r="3" spans="1:23" s="1" customFormat="1" ht="16.5">
      <c r="A3" s="327"/>
      <c r="B3" s="345"/>
      <c r="C3" s="345"/>
      <c r="D3" s="345"/>
      <c r="E3" s="345"/>
      <c r="F3" s="345"/>
      <c r="G3" s="3" t="s">
        <v>304</v>
      </c>
      <c r="H3" s="3" t="s">
        <v>65</v>
      </c>
      <c r="I3" s="3" t="s">
        <v>265</v>
      </c>
      <c r="J3" s="3" t="s">
        <v>304</v>
      </c>
      <c r="K3" s="3" t="s">
        <v>65</v>
      </c>
      <c r="L3" s="3" t="s">
        <v>265</v>
      </c>
      <c r="M3" s="3" t="s">
        <v>304</v>
      </c>
      <c r="N3" s="3" t="s">
        <v>65</v>
      </c>
      <c r="O3" s="3" t="s">
        <v>265</v>
      </c>
      <c r="P3" s="3" t="s">
        <v>304</v>
      </c>
      <c r="Q3" s="3" t="s">
        <v>65</v>
      </c>
      <c r="R3" s="3" t="s">
        <v>265</v>
      </c>
      <c r="S3" s="3" t="s">
        <v>304</v>
      </c>
      <c r="T3" s="3" t="s">
        <v>65</v>
      </c>
      <c r="U3" s="3" t="s">
        <v>265</v>
      </c>
      <c r="V3" s="347"/>
      <c r="W3" s="347"/>
    </row>
    <row r="4" spans="1:23">
      <c r="A4" s="340" t="s">
        <v>305</v>
      </c>
      <c r="B4" s="6" t="s">
        <v>280</v>
      </c>
      <c r="C4" s="6" t="s">
        <v>276</v>
      </c>
      <c r="D4" s="6" t="s">
        <v>277</v>
      </c>
      <c r="E4" s="6" t="s">
        <v>278</v>
      </c>
      <c r="F4" s="6" t="s">
        <v>279</v>
      </c>
      <c r="G4" s="6" t="s">
        <v>306</v>
      </c>
      <c r="H4" s="6" t="s">
        <v>307</v>
      </c>
      <c r="I4" s="6" t="s">
        <v>308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41"/>
      <c r="B5" s="6"/>
      <c r="C5" s="15"/>
      <c r="D5" s="15"/>
      <c r="E5" s="15"/>
      <c r="F5" s="15"/>
      <c r="G5" s="337" t="s">
        <v>309</v>
      </c>
      <c r="H5" s="338"/>
      <c r="I5" s="339"/>
      <c r="J5" s="337" t="s">
        <v>310</v>
      </c>
      <c r="K5" s="338"/>
      <c r="L5" s="339"/>
      <c r="M5" s="337" t="s">
        <v>311</v>
      </c>
      <c r="N5" s="338"/>
      <c r="O5" s="339"/>
      <c r="P5" s="337" t="s">
        <v>312</v>
      </c>
      <c r="Q5" s="338"/>
      <c r="R5" s="339"/>
      <c r="S5" s="338" t="s">
        <v>313</v>
      </c>
      <c r="T5" s="338"/>
      <c r="U5" s="339"/>
      <c r="V5" s="6"/>
      <c r="W5" s="6"/>
    </row>
    <row r="6" spans="1:23" ht="16.5">
      <c r="A6" s="341"/>
      <c r="B6" s="6"/>
      <c r="C6" s="15"/>
      <c r="D6" s="15"/>
      <c r="E6" s="15"/>
      <c r="F6" s="15"/>
      <c r="G6" s="3" t="s">
        <v>304</v>
      </c>
      <c r="H6" s="3" t="s">
        <v>65</v>
      </c>
      <c r="I6" s="3" t="s">
        <v>265</v>
      </c>
      <c r="J6" s="3" t="s">
        <v>304</v>
      </c>
      <c r="K6" s="3" t="s">
        <v>65</v>
      </c>
      <c r="L6" s="3" t="s">
        <v>265</v>
      </c>
      <c r="M6" s="3" t="s">
        <v>304</v>
      </c>
      <c r="N6" s="3" t="s">
        <v>65</v>
      </c>
      <c r="O6" s="3" t="s">
        <v>265</v>
      </c>
      <c r="P6" s="3" t="s">
        <v>304</v>
      </c>
      <c r="Q6" s="3" t="s">
        <v>65</v>
      </c>
      <c r="R6" s="3" t="s">
        <v>265</v>
      </c>
      <c r="S6" s="3" t="s">
        <v>304</v>
      </c>
      <c r="T6" s="3" t="s">
        <v>65</v>
      </c>
      <c r="U6" s="3" t="s">
        <v>265</v>
      </c>
      <c r="V6" s="6"/>
      <c r="W6" s="6"/>
    </row>
    <row r="7" spans="1:23">
      <c r="A7" s="342"/>
      <c r="B7" s="6"/>
      <c r="C7" s="15"/>
      <c r="D7" s="15"/>
      <c r="E7" s="15"/>
      <c r="F7" s="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43" t="s">
        <v>314</v>
      </c>
      <c r="B8" s="343"/>
      <c r="C8" s="343"/>
      <c r="D8" s="343"/>
      <c r="E8" s="343"/>
      <c r="F8" s="34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44"/>
      <c r="B9" s="344"/>
      <c r="C9" s="344"/>
      <c r="D9" s="344"/>
      <c r="E9" s="344"/>
      <c r="F9" s="3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43" t="s">
        <v>315</v>
      </c>
      <c r="B10" s="343"/>
      <c r="C10" s="343"/>
      <c r="D10" s="343"/>
      <c r="E10" s="343"/>
      <c r="F10" s="34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44"/>
      <c r="B11" s="344"/>
      <c r="C11" s="344"/>
      <c r="D11" s="344"/>
      <c r="E11" s="344"/>
      <c r="F11" s="3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43" t="s">
        <v>316</v>
      </c>
      <c r="B12" s="343"/>
      <c r="C12" s="343"/>
      <c r="D12" s="343"/>
      <c r="E12" s="343"/>
      <c r="F12" s="34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44"/>
      <c r="B13" s="344"/>
      <c r="C13" s="344"/>
      <c r="D13" s="344"/>
      <c r="E13" s="344"/>
      <c r="F13" s="34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43" t="s">
        <v>317</v>
      </c>
      <c r="B14" s="343"/>
      <c r="C14" s="343"/>
      <c r="D14" s="343"/>
      <c r="E14" s="343"/>
      <c r="F14" s="34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44"/>
      <c r="B15" s="344"/>
      <c r="C15" s="344"/>
      <c r="D15" s="344"/>
      <c r="E15" s="344"/>
      <c r="F15" s="3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17" t="s">
        <v>318</v>
      </c>
      <c r="B17" s="318"/>
      <c r="C17" s="318"/>
      <c r="D17" s="318"/>
      <c r="E17" s="319"/>
      <c r="F17" s="320"/>
      <c r="G17" s="322"/>
      <c r="H17" s="14"/>
      <c r="I17" s="14"/>
      <c r="J17" s="317" t="s">
        <v>319</v>
      </c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9"/>
      <c r="V17" s="7"/>
      <c r="W17" s="9"/>
    </row>
    <row r="18" spans="1:23" ht="56.25" customHeight="1">
      <c r="A18" s="323" t="s">
        <v>320</v>
      </c>
      <c r="B18" s="323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9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2022-09-04T08:09:59Z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AEF0300902EA4D7EB0300209C6103731</vt:lpwstr>
  </property>
  <property fmtid="{D5CDD505-2E9C-101B-9397-08002B2CF9AE}" pid="3" name="KSOProductBuildVer">
    <vt:lpwstr>2052-11.1.0.11744</vt:lpwstr>
  </property>
</Properties>
</file>