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48" firstSheet="1" activeTab="6"/>
  </bookViews>
  <sheets>
    <sheet name="工作内容" sheetId="1" r:id="rId1"/>
    <sheet name="AQL2.5验货" sheetId="2" r:id="rId2"/>
    <sheet name="首期" sheetId="3" r:id="rId3"/>
    <sheet name="首期尺寸表" sheetId="6" r:id="rId4"/>
    <sheet name="中期" sheetId="4" r:id="rId5"/>
    <sheet name="中期尺寸表" sheetId="13" r:id="rId6"/>
    <sheet name="尾期" sheetId="5" r:id="rId7"/>
    <sheet name="尾期尺寸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4.面料静水压" sheetId="10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<sst xmlns="http://schemas.openxmlformats.org/spreadsheetml/2006/main" count="1446" uniqueCount="448">
  <si>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</si>
  <si>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</si>
  <si>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</si>
  <si>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</si>
  <si>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</si>
  <si>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</si>
  <si>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</si>
  <si>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</si>
  <si>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</si>
  <si>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</si>
  <si>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</si>
  <si>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</si>
  <si>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</si>
  <si>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</si>
  <si>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</si>
  <si>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</si>
  <si>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</si>
  <si>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</si>
  <si>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</si>
  <si>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</si>
  <si>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</si>
  <si>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</si>
  <si>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</si>
  <si>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</si>
  <si>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</si>
  <si>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</si>
  <si>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</si>
  <si>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</si>
  <si>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</si>
  <si>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</si>
  <si>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</si>
  <si>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</si>
  <si>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</si>
  <si>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</si>
  <si>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</si>
  <si>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</si>
  <si>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</si>
  <si>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</si>
  <si>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</si>
  <si>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</si>
  <si>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</si>
  <si>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</si>
  <si>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</si>
  <si>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</si>
  <si>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</si>
  <si>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</si>
  <si>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</si>
  <si>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</si>
  <si>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</si>
  <si>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</si>
  <si>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</si>
  <si>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</si>
  <si>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</si>
  <si>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</si>
  <si>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</si>
  <si>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</si>
  <si>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</si>
  <si>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辽宁东元</t>
  </si>
  <si>
    <t>生产工厂</t>
  </si>
  <si>
    <t>订单基础信息</t>
  </si>
  <si>
    <t>生产•出货进度</t>
  </si>
  <si>
    <t>指示•确认资料</t>
  </si>
  <si>
    <t>款号</t>
  </si>
  <si>
    <t>TADDAK91223</t>
  </si>
  <si>
    <t>合同交期</t>
  </si>
  <si>
    <t>2022-9-5 到仓3117件
2022-9-25 到仓1657件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</si>
  <si>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</si>
  <si>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</si>
  <si>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</si>
  <si>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</si>
  <si>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</si>
  <si>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</si>
  <si>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</si>
  <si>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</si>
  <si>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</si>
  <si>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</si>
  <si>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</si>
  <si>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</si>
  <si>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</si>
  <si>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</si>
  <si>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 xml:space="preserve">CGDD22042200481 9月5日进仓3117件
CGDD22042200482 9月25日进仓1657件
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</si>
  <si>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</si>
  <si>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</si>
  <si>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</si>
  <si>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</si>
  <si>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</si>
  <si>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</si>
  <si>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</si>
  <si>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</si>
  <si>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</si>
  <si>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</si>
  <si>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</si>
  <si>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</si>
  <si>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</si>
  <si>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</si>
  <si>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</si>
  <si>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</si>
  <si>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</si>
  <si>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</si>
  <si>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</si>
  <si>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</si>
  <si>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</si>
  <si>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</si>
  <si>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</si>
  <si>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</si>
  <si>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</si>
  <si>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</si>
  <si>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</si>
  <si>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</si>
  <si>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</si>
  <si>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</si>
  <si>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</si>
  <si>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</si>
  <si>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</si>
  <si>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</si>
  <si>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</si>
  <si>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</si>
  <si>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</si>
  <si>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</si>
  <si>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</si>
  <si>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</si>
  <si>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</si>
  <si>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丹霞红</t>
  </si>
  <si>
    <t>灰湖绿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</si>
  <si>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</si>
  <si>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</si>
  <si>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黑色成衣L码5件，XL码5件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</si>
  <si>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</si>
  <si>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</si>
  <si>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</si>
  <si>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</si>
  <si>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</si>
  <si>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1.止口面料吃量多，有皱，请改进。</t>
  </si>
  <si>
    <t>2，合缝处不可夹线毛，翻前要处理干净。</t>
  </si>
  <si>
    <t>3，帽口/下摆明线有不等宽现象，需要做平，不能有斜柳。</t>
  </si>
  <si>
    <t>4，各部位缝份要平整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</si>
  <si>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</si>
  <si>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</si>
  <si>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</si>
  <si>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</si>
  <si>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</si>
  <si>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</si>
  <si>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</si>
  <si>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</si>
  <si>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</si>
  <si>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</si>
  <si>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</si>
  <si>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王永志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</si>
  <si>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</si>
  <si>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</si>
  <si>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</si>
  <si>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</si>
  <si>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</si>
  <si>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</si>
  <si>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L(洗前）</t>
  </si>
  <si>
    <t>L（洗后）</t>
  </si>
  <si>
    <t>XL（洗前）</t>
  </si>
  <si>
    <t>XL（洗后）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</si>
  <si>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</si>
  <si>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</si>
  <si>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</si>
  <si>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</si>
  <si>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</si>
  <si>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</si>
  <si>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后中长</t>
  </si>
  <si>
    <t>-1.0</t>
  </si>
  <si>
    <t>-0.2-0.5</t>
  </si>
  <si>
    <t>-0.5.0</t>
  </si>
  <si>
    <t>0.0</t>
  </si>
  <si>
    <t>前中长</t>
  </si>
  <si>
    <t>+0.5，0</t>
  </si>
  <si>
    <t>+0.5.0</t>
  </si>
  <si>
    <t>胸围，腋下2cm</t>
  </si>
  <si>
    <t>00</t>
  </si>
  <si>
    <t>摆围</t>
  </si>
  <si>
    <t>0-0.5</t>
  </si>
  <si>
    <t>-0-0.5</t>
  </si>
  <si>
    <t>-1-0.5</t>
  </si>
  <si>
    <t>肩宽</t>
  </si>
  <si>
    <t>+1-0.5</t>
  </si>
  <si>
    <t>-0.6-0.6</t>
  </si>
  <si>
    <t>袖长</t>
  </si>
  <si>
    <t>+1.5.0</t>
  </si>
  <si>
    <t>-0.3.0</t>
  </si>
  <si>
    <t>-0.3-0.5</t>
  </si>
  <si>
    <t>-0.3</t>
  </si>
  <si>
    <t>袖肥/2，腋下2cm</t>
  </si>
  <si>
    <t>袖肘围/2</t>
  </si>
  <si>
    <t>袖口围/2</t>
  </si>
  <si>
    <t>0.+0.7</t>
  </si>
  <si>
    <t>0.+0.6</t>
  </si>
  <si>
    <t>+0.6.0</t>
  </si>
  <si>
    <t>帽高</t>
  </si>
  <si>
    <t>帽宽</t>
  </si>
  <si>
    <t>1.0</t>
  </si>
  <si>
    <t>前下袋开口（套结间距）</t>
  </si>
  <si>
    <t>内里挂面袋</t>
  </si>
  <si>
    <t>验货时间：</t>
  </si>
  <si>
    <t>工厂负责人：王永志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</si>
  <si>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</si>
  <si>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</si>
  <si>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</si>
  <si>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</si>
  <si>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</si>
  <si>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</si>
  <si>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</si>
  <si>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CGDD22042200481 9月5日进仓3117件
CGDD22042200482 9月25日进仓1657件</t>
  </si>
  <si>
    <t>【附属资料确认】</t>
  </si>
  <si>
    <t>【检验明细】：检验明细（要求齐色、齐号至少10件检查）</t>
  </si>
  <si>
    <t>1，洗涤上下对齐，不可错位。</t>
  </si>
  <si>
    <t>2，</t>
  </si>
  <si>
    <t>【耐水洗测试】：耐洗水测试明细（要求齐色、齐号）</t>
  </si>
  <si>
    <t>1. 已洗。40分钟洗6次，尺寸外观无明显变化，在接受范围内。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</si>
  <si>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</si>
  <si>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</si>
  <si>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1.胸兜拉链没上到头距离大于0.3CM的要缝2针，防止拉链拉掉。</t>
  </si>
  <si>
    <t>2.合缝处有吃纵不均的现象请改进。</t>
  </si>
  <si>
    <t>3，插袋上口吃纵不平，起窝，请改进。</t>
  </si>
  <si>
    <t>4，包装时清理干净各缝份的羽绒</t>
  </si>
  <si>
    <t>5，成品要熨烫平整，折叠整齐。</t>
  </si>
  <si>
    <t>【整改的严重缺陷及整改复核时间】</t>
  </si>
  <si>
    <t>TADDAK91559</t>
  </si>
  <si>
    <t>S(洗前）</t>
  </si>
  <si>
    <t>S（洗后）</t>
  </si>
  <si>
    <t>M（洗前）</t>
  </si>
  <si>
    <t>M（洗后）</t>
  </si>
  <si>
    <t>-0.5-0.5</t>
  </si>
  <si>
    <t>-0.5，0</t>
  </si>
  <si>
    <t>+1.0</t>
  </si>
  <si>
    <t>+1+1</t>
  </si>
  <si>
    <t>+1+0.5</t>
  </si>
  <si>
    <t>-1.-1</t>
  </si>
  <si>
    <t>0.0.5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</si>
  <si>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</si>
  <si>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</si>
  <si>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</si>
  <si>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</si>
  <si>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</si>
  <si>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</si>
  <si>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物流送货</t>
  </si>
  <si>
    <t>面料第三方合格报告</t>
  </si>
  <si>
    <t>验货次数</t>
  </si>
  <si>
    <t>非直发</t>
  </si>
  <si>
    <t>沈阳仓</t>
  </si>
  <si>
    <t>大仓（天津NDC)</t>
  </si>
  <si>
    <t>电商仓</t>
  </si>
  <si>
    <t>成品第三方合格报告</t>
  </si>
  <si>
    <t>验货数量</t>
  </si>
  <si>
    <t>入仓数量</t>
  </si>
  <si>
    <t>9月5日进仓895件
9月25日进仓215件</t>
  </si>
  <si>
    <t>9月5日进仓2222件
9月25日进仓1442件</t>
  </si>
  <si>
    <t>/</t>
  </si>
  <si>
    <t>中期检验报告</t>
  </si>
  <si>
    <t>检验方式</t>
  </si>
  <si>
    <t>全检</t>
  </si>
  <si>
    <t>抽验</t>
  </si>
  <si>
    <t>免检</t>
  </si>
  <si>
    <t>复检</t>
  </si>
  <si>
    <t>再复检</t>
  </si>
  <si>
    <t>采购凭证编号：CGDD22042200481 9月5日进仓3117件
              CGDD22042200482 9月25日进仓1657件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</si>
  <si>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</si>
  <si>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</si>
  <si>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</si>
  <si>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</si>
  <si>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</si>
  <si>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</si>
  <si>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</si>
  <si>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</si>
  <si>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</si>
  <si>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</si>
  <si>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</si>
  <si>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</si>
  <si>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</si>
  <si>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</si>
  <si>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②检验明细：1.轻微线毛</t>
  </si>
  <si>
    <t xml:space="preserve">            2，袖口明线打褶</t>
  </si>
  <si>
    <t xml:space="preserve">抽箱箱号： 丹霞红 9# 25# 230# 461# </t>
  </si>
  <si>
    <t xml:space="preserve">          星海蓝 35# 330# 382#  390#</t>
  </si>
  <si>
    <t xml:space="preserve">           灰湖绿  116#  122#  237# 243#  464#</t>
  </si>
  <si>
    <t xml:space="preserve">          黑色 134# 151# 166#  179#  300#  475#</t>
  </si>
  <si>
    <t>尾箱 236#  397#  457#</t>
  </si>
  <si>
    <t>情况说明：</t>
  </si>
  <si>
    <t xml:space="preserve">【抽箱问题点描述】  </t>
  </si>
  <si>
    <t>1.脏污2件，已返修。</t>
  </si>
  <si>
    <t>2.线毛2件，已返修。</t>
  </si>
  <si>
    <t>3.底摆斜褶2件，已返修。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</si>
  <si>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</si>
  <si>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</si>
  <si>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</si>
  <si>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</si>
  <si>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</si>
  <si>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</si>
  <si>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</si>
  <si>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</si>
  <si>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</si>
  <si>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</si>
  <si>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180/100B</t>
  </si>
  <si>
    <t>185/104B</t>
  </si>
  <si>
    <t>190/108B</t>
  </si>
  <si>
    <t>-0.5.-0.5.0</t>
  </si>
  <si>
    <t>-0.5.0.-0.5</t>
  </si>
  <si>
    <t>+1.0.+0.5</t>
  </si>
  <si>
    <t>-0.5-0.5.0</t>
  </si>
  <si>
    <t>0-0.50</t>
  </si>
  <si>
    <t>-1，-0.5,0</t>
  </si>
  <si>
    <t>+1，+1，0</t>
  </si>
  <si>
    <t>+1-0.5-0.5</t>
  </si>
  <si>
    <t>-1-0.5.-1</t>
  </si>
  <si>
    <t>-0.5.-1-0.3</t>
  </si>
  <si>
    <t>-1-1-1</t>
  </si>
  <si>
    <t>-1.0-1.5</t>
  </si>
  <si>
    <t>-1.0-1</t>
  </si>
  <si>
    <t>-1-1.0</t>
  </si>
  <si>
    <t>+1+0.5.0</t>
  </si>
  <si>
    <t>+1+1+1</t>
  </si>
  <si>
    <t>+2+1+1</t>
  </si>
  <si>
    <t>+1.0+1</t>
  </si>
  <si>
    <t>+1+1.0</t>
  </si>
  <si>
    <t>0.0+0.5</t>
  </si>
  <si>
    <t>+0.5+0.5.0</t>
  </si>
  <si>
    <t>-1.-0.5.0</t>
  </si>
  <si>
    <t>-1.+1.0</t>
  </si>
  <si>
    <t>0.-0.5.0</t>
  </si>
  <si>
    <t>+0.8+0.5+0.8</t>
  </si>
  <si>
    <t>0.5.0.0</t>
  </si>
  <si>
    <t>0.+0.5.0</t>
  </si>
  <si>
    <t>-0.5.0.0</t>
  </si>
  <si>
    <t>-1-0.5.0</t>
  </si>
  <si>
    <t>+0.5.0.0</t>
  </si>
  <si>
    <t>-1.0.0</t>
  </si>
  <si>
    <t>0.0.0</t>
  </si>
  <si>
    <t>+0.4.0.0</t>
  </si>
  <si>
    <t>0.0.-0.5</t>
  </si>
  <si>
    <t>0.0-0.5</t>
  </si>
  <si>
    <t>-0.2.0.0</t>
  </si>
  <si>
    <t>-0.5-0.2-0.5</t>
  </si>
  <si>
    <t>0.0.+0.5</t>
  </si>
  <si>
    <t>0.-0.8.0</t>
  </si>
  <si>
    <t>0.-1-0.8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</si>
  <si>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</si>
  <si>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</si>
  <si>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</si>
  <si>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</si>
  <si>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</si>
  <si>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</si>
  <si>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</si>
  <si>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</si>
  <si>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</si>
  <si>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</si>
  <si>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</si>
  <si>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</si>
  <si>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</si>
  <si>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</si>
  <si>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</si>
  <si>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</si>
  <si>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</si>
  <si>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9102#</t>
  </si>
  <si>
    <t>平纹高弹贴膜面料</t>
  </si>
  <si>
    <t>9103#</t>
  </si>
  <si>
    <t>9098#</t>
  </si>
  <si>
    <t>9097#</t>
  </si>
  <si>
    <t>9104#</t>
  </si>
  <si>
    <t>9105#</t>
  </si>
  <si>
    <t>制表时间：5月6日</t>
  </si>
  <si>
    <t>测试人签名：曲爽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</si>
  <si>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</si>
  <si>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</si>
  <si>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</si>
  <si>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</si>
  <si>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</si>
  <si>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</si>
  <si>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</si>
  <si>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</si>
  <si>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</si>
  <si>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</si>
  <si>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制表时间：5月10日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</si>
  <si>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</si>
  <si>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</si>
  <si>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</si>
  <si>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</si>
  <si>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</si>
  <si>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</si>
  <si>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</si>
  <si>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</si>
  <si>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</si>
  <si>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</si>
  <si>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</si>
  <si>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</si>
  <si>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G20SSZM009</t>
  </si>
  <si>
    <t>（主唛+尺码）</t>
  </si>
  <si>
    <t>常美</t>
  </si>
  <si>
    <t>拉链</t>
  </si>
  <si>
    <t>3#尼龙闭尾雾面防水，印字葫芦头</t>
  </si>
  <si>
    <t>浙江华圣达</t>
  </si>
  <si>
    <t>防风袖口料</t>
  </si>
  <si>
    <t>牛奶丝面料</t>
  </si>
  <si>
    <t>厂供</t>
  </si>
  <si>
    <t>KK00099</t>
  </si>
  <si>
    <t>帽口卡扣</t>
  </si>
  <si>
    <t>倍腾</t>
  </si>
  <si>
    <t>QY00004</t>
  </si>
  <si>
    <t>帽口气眼</t>
  </si>
  <si>
    <t>物料6</t>
  </si>
  <si>
    <t>物料7</t>
  </si>
  <si>
    <t>物料8</t>
  </si>
  <si>
    <t>物料9</t>
  </si>
  <si>
    <t>物料10</t>
  </si>
  <si>
    <t>FZ00020</t>
  </si>
  <si>
    <t>帽口佛珠</t>
  </si>
  <si>
    <t>QY00001</t>
  </si>
  <si>
    <t>下摆气眼</t>
  </si>
  <si>
    <t>KK00007</t>
  </si>
  <si>
    <t>下摆卡扣</t>
  </si>
  <si>
    <t>ZY00195</t>
  </si>
  <si>
    <t>视野标</t>
  </si>
  <si>
    <t>东莞冠荣</t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</si>
  <si>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</si>
  <si>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</si>
  <si>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</si>
  <si>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</si>
  <si>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</si>
  <si>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</si>
  <si>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视野标ZY00195</t>
  </si>
  <si>
    <t>黑色/白色</t>
  </si>
  <si>
    <t>前胸</t>
  </si>
  <si>
    <t>转移印花</t>
  </si>
  <si>
    <t xml:space="preserve">OK </t>
  </si>
  <si>
    <t>洗测2次</t>
  </si>
  <si>
    <t>洗测3次</t>
  </si>
  <si>
    <t>制表时间：5月9日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</si>
  <si>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</si>
  <si>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</si>
  <si>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</si>
  <si>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</si>
  <si>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</si>
  <si>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</si>
  <si>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</si>
  <si>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制表时间：2022/6/18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</si>
  <si>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</si>
  <si>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</si>
  <si>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</si>
  <si>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</si>
  <si>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锦湾</t>
  </si>
  <si>
    <t>G14FWZD017</t>
  </si>
  <si>
    <t>泰丰</t>
  </si>
  <si>
    <t>XJ00015</t>
  </si>
  <si>
    <t>制表时间：8月25日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</si>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</sst>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宋体"/>
      <charset val="134"/>
    </font>
    <font>
      <b/>
      <sz val="12"/>
      <name val="华文宋体"/>
      <charset val="134"/>
    </font>
    <font>
      <sz val="12"/>
      <color theme="1"/>
      <name val="华文宋体"/>
      <charset val="134"/>
    </font>
    <font>
      <sz val="12"/>
      <color indexed="8"/>
      <name val="华文宋体"/>
      <charset val="134"/>
    </font>
    <font>
      <b/>
      <sz val="12"/>
      <color indexed="8"/>
      <name val="华文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69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3" borderId="70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17" borderId="73" applyNumberFormat="0" applyAlignment="0" applyProtection="0">
      <alignment vertical="center"/>
    </xf>
    <xf numFmtId="0" fontId="54" fillId="17" borderId="69" applyNumberFormat="0" applyAlignment="0" applyProtection="0">
      <alignment vertical="center"/>
    </xf>
    <xf numFmtId="0" fontId="55" fillId="18" borderId="74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60" fillId="0" borderId="0">
      <alignment vertical="center"/>
    </xf>
    <xf numFmtId="0" fontId="25" fillId="0" borderId="0"/>
    <xf numFmtId="0" fontId="5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top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0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20" fontId="0" fillId="0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/>
    </xf>
    <xf numFmtId="0" fontId="0" fillId="0" borderId="7" xfId="0" applyBorder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/>
    </xf>
    <xf numFmtId="0" fontId="16" fillId="4" borderId="0" xfId="52" applyFont="1" applyFill="1"/>
    <xf numFmtId="0" fontId="17" fillId="4" borderId="0" xfId="52" applyFont="1" applyFill="1" applyBorder="1" applyAlignment="1">
      <alignment horizontal="center"/>
    </xf>
    <xf numFmtId="0" fontId="16" fillId="4" borderId="0" xfId="52" applyFont="1" applyFill="1" applyBorder="1" applyAlignment="1">
      <alignment horizontal="center"/>
    </xf>
    <xf numFmtId="0" fontId="17" fillId="5" borderId="9" xfId="50" applyFont="1" applyFill="1" applyBorder="1" applyAlignment="1">
      <alignment horizontal="left" vertical="center"/>
    </xf>
    <xf numFmtId="0" fontId="18" fillId="5" borderId="2" xfId="50" applyFont="1" applyFill="1" applyBorder="1" applyAlignment="1">
      <alignment horizontal="left" vertical="center"/>
    </xf>
    <xf numFmtId="0" fontId="0" fillId="5" borderId="2" xfId="0" applyFill="1" applyBorder="1"/>
    <xf numFmtId="0" fontId="17" fillId="5" borderId="10" xfId="50" applyFont="1" applyFill="1" applyBorder="1" applyAlignment="1">
      <alignment vertical="center"/>
    </xf>
    <xf numFmtId="0" fontId="16" fillId="5" borderId="11" xfId="50" applyFont="1" applyFill="1" applyBorder="1" applyAlignment="1">
      <alignment horizontal="center" vertical="center"/>
    </xf>
    <xf numFmtId="0" fontId="16" fillId="4" borderId="11" xfId="52" applyFont="1" applyFill="1" applyBorder="1" applyAlignment="1">
      <alignment horizontal="center"/>
    </xf>
    <xf numFmtId="0" fontId="17" fillId="4" borderId="12" xfId="52" applyFont="1" applyFill="1" applyBorder="1" applyAlignment="1" applyProtection="1">
      <alignment horizontal="center" vertical="center"/>
    </xf>
    <xf numFmtId="0" fontId="17" fillId="4" borderId="5" xfId="52" applyFont="1" applyFill="1" applyBorder="1" applyAlignment="1">
      <alignment horizontal="center" vertical="center"/>
    </xf>
    <xf numFmtId="0" fontId="17" fillId="4" borderId="6" xfId="52" applyFont="1" applyFill="1" applyBorder="1" applyAlignment="1">
      <alignment horizontal="center" vertical="center"/>
    </xf>
    <xf numFmtId="0" fontId="17" fillId="4" borderId="7" xfId="52" applyFont="1" applyFill="1" applyBorder="1" applyAlignment="1">
      <alignment horizontal="center" vertical="center"/>
    </xf>
    <xf numFmtId="0" fontId="16" fillId="4" borderId="2" xfId="52" applyFont="1" applyFill="1" applyBorder="1" applyAlignment="1">
      <alignment horizontal="center"/>
    </xf>
    <xf numFmtId="177" fontId="6" fillId="4" borderId="2" xfId="0" applyNumberFormat="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2" fillId="4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0" fillId="4" borderId="0" xfId="53" applyFont="1" applyFill="1">
      <alignment vertical="center"/>
    </xf>
    <xf numFmtId="0" fontId="23" fillId="0" borderId="0" xfId="52" applyFont="1" applyFill="1" applyBorder="1" applyAlignment="1">
      <alignment horizontal="center" vertical="center" wrapText="1"/>
    </xf>
    <xf numFmtId="0" fontId="23" fillId="0" borderId="0" xfId="52" applyFont="1" applyFill="1" applyBorder="1" applyAlignment="1">
      <alignment horizontal="center" vertical="center"/>
    </xf>
    <xf numFmtId="0" fontId="24" fillId="4" borderId="0" xfId="52" applyFont="1" applyFill="1" applyBorder="1" applyAlignment="1">
      <alignment horizontal="center" vertical="center"/>
    </xf>
    <xf numFmtId="0" fontId="17" fillId="5" borderId="11" xfId="50" applyFont="1" applyFill="1" applyBorder="1" applyAlignment="1">
      <alignment horizontal="left" vertical="center"/>
    </xf>
    <xf numFmtId="0" fontId="16" fillId="5" borderId="13" xfId="50" applyFont="1" applyFill="1" applyBorder="1" applyAlignment="1">
      <alignment horizontal="center" vertical="center"/>
    </xf>
    <xf numFmtId="0" fontId="17" fillId="4" borderId="2" xfId="52" applyFont="1" applyFill="1" applyBorder="1" applyAlignment="1" applyProtection="1">
      <alignment horizontal="center" vertical="center"/>
    </xf>
    <xf numFmtId="0" fontId="17" fillId="4" borderId="14" xfId="52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0" fontId="17" fillId="4" borderId="0" xfId="52" applyFont="1" applyFill="1" applyAlignment="1">
      <alignment horizontal="right"/>
    </xf>
    <xf numFmtId="58" fontId="16" fillId="4" borderId="0" xfId="52" applyNumberFormat="1" applyFont="1" applyFill="1" applyAlignment="1">
      <alignment horizontal="left"/>
    </xf>
    <xf numFmtId="0" fontId="17" fillId="4" borderId="0" xfId="52" applyFont="1" applyFill="1"/>
    <xf numFmtId="0" fontId="25" fillId="0" borderId="0" xfId="50" applyFill="1" applyBorder="1" applyAlignment="1">
      <alignment horizontal="left" vertical="center"/>
    </xf>
    <xf numFmtId="0" fontId="25" fillId="4" borderId="0" xfId="50" applyFill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5" fillId="0" borderId="0" xfId="50" applyFill="1" applyAlignment="1">
      <alignment horizontal="left" vertical="center"/>
    </xf>
    <xf numFmtId="0" fontId="26" fillId="0" borderId="15" xfId="50" applyFont="1" applyFill="1" applyBorder="1" applyAlignment="1">
      <alignment horizontal="center" vertical="top"/>
    </xf>
    <xf numFmtId="0" fontId="27" fillId="0" borderId="16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center" vertical="center"/>
    </xf>
    <xf numFmtId="0" fontId="27" fillId="0" borderId="17" xfId="50" applyFont="1" applyFill="1" applyBorder="1" applyAlignment="1">
      <alignment horizontal="center" vertical="center"/>
    </xf>
    <xf numFmtId="0" fontId="28" fillId="0" borderId="17" xfId="50" applyFont="1" applyFill="1" applyBorder="1" applyAlignment="1">
      <alignment vertical="center"/>
    </xf>
    <xf numFmtId="0" fontId="27" fillId="0" borderId="17" xfId="50" applyFont="1" applyFill="1" applyBorder="1" applyAlignment="1">
      <alignment vertical="center"/>
    </xf>
    <xf numFmtId="0" fontId="28" fillId="0" borderId="17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vertical="center"/>
    </xf>
    <xf numFmtId="0" fontId="18" fillId="0" borderId="19" xfId="50" applyFont="1" applyFill="1" applyBorder="1" applyAlignment="1">
      <alignment horizontal="center" vertical="center"/>
    </xf>
    <xf numFmtId="0" fontId="27" fillId="0" borderId="19" xfId="50" applyFont="1" applyFill="1" applyBorder="1" applyAlignment="1">
      <alignment vertical="center"/>
    </xf>
    <xf numFmtId="58" fontId="28" fillId="0" borderId="19" xfId="50" applyNumberFormat="1" applyFont="1" applyFill="1" applyBorder="1" applyAlignment="1">
      <alignment horizontal="center" vertical="center" wrapText="1"/>
    </xf>
    <xf numFmtId="0" fontId="28" fillId="0" borderId="19" xfId="50" applyFont="1" applyFill="1" applyBorder="1" applyAlignment="1">
      <alignment horizontal="center" vertical="center"/>
    </xf>
    <xf numFmtId="0" fontId="27" fillId="0" borderId="19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right" vertical="center"/>
    </xf>
    <xf numFmtId="0" fontId="27" fillId="0" borderId="19" xfId="50" applyFont="1" applyFill="1" applyBorder="1" applyAlignment="1">
      <alignment horizontal="left" vertical="center"/>
    </xf>
    <xf numFmtId="0" fontId="2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27" fillId="0" borderId="23" xfId="50" applyFont="1" applyFill="1" applyBorder="1" applyAlignment="1">
      <alignment vertical="center"/>
    </xf>
    <xf numFmtId="0" fontId="28" fillId="0" borderId="23" xfId="50" applyFont="1" applyFill="1" applyBorder="1" applyAlignment="1">
      <alignment horizontal="center" vertical="center" wrapText="1"/>
    </xf>
    <xf numFmtId="0" fontId="28" fillId="0" borderId="23" xfId="50" applyFont="1" applyFill="1" applyBorder="1" applyAlignment="1">
      <alignment horizontal="center" vertical="center"/>
    </xf>
    <xf numFmtId="0" fontId="27" fillId="0" borderId="23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vertical="center"/>
    </xf>
    <xf numFmtId="0" fontId="28" fillId="0" borderId="0" xfId="50" applyFont="1" applyFill="1" applyBorder="1" applyAlignment="1">
      <alignment vertical="center"/>
    </xf>
    <xf numFmtId="0" fontId="28" fillId="0" borderId="0" xfId="50" applyFont="1" applyFill="1" applyAlignment="1">
      <alignment horizontal="left" vertical="center"/>
    </xf>
    <xf numFmtId="0" fontId="27" fillId="0" borderId="16" xfId="50" applyFont="1" applyFill="1" applyBorder="1" applyAlignment="1">
      <alignment vertical="center"/>
    </xf>
    <xf numFmtId="0" fontId="28" fillId="0" borderId="19" xfId="50" applyFont="1" applyFill="1" applyBorder="1" applyAlignment="1">
      <alignment horizontal="left" vertical="center"/>
    </xf>
    <xf numFmtId="0" fontId="28" fillId="0" borderId="24" xfId="50" applyFont="1" applyFill="1" applyBorder="1" applyAlignment="1">
      <alignment horizontal="left" vertical="center" wrapText="1"/>
    </xf>
    <xf numFmtId="0" fontId="28" fillId="0" borderId="25" xfId="50" applyFont="1" applyFill="1" applyBorder="1" applyAlignment="1">
      <alignment horizontal="left" vertical="center"/>
    </xf>
    <xf numFmtId="0" fontId="28" fillId="0" borderId="19" xfId="50" applyFont="1" applyFill="1" applyBorder="1" applyAlignment="1">
      <alignment vertical="center"/>
    </xf>
    <xf numFmtId="0" fontId="28" fillId="0" borderId="26" xfId="50" applyFont="1" applyFill="1" applyBorder="1" applyAlignment="1">
      <alignment horizontal="center" vertical="center"/>
    </xf>
    <xf numFmtId="0" fontId="28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8" fillId="0" borderId="23" xfId="50" applyFont="1" applyFill="1" applyBorder="1" applyAlignment="1">
      <alignment horizontal="left" vertical="center"/>
    </xf>
    <xf numFmtId="0" fontId="28" fillId="0" borderId="23" xfId="50" applyFont="1" applyFill="1" applyBorder="1" applyAlignment="1">
      <alignment vertical="center"/>
    </xf>
    <xf numFmtId="0" fontId="28" fillId="0" borderId="0" xfId="50" applyFont="1" applyFill="1" applyBorder="1" applyAlignment="1">
      <alignment horizontal="left" vertical="center"/>
    </xf>
    <xf numFmtId="0" fontId="27" fillId="0" borderId="17" xfId="50" applyFont="1" applyFill="1" applyBorder="1" applyAlignment="1">
      <alignment horizontal="left" vertical="center"/>
    </xf>
    <xf numFmtId="0" fontId="28" fillId="0" borderId="18" xfId="50" applyFont="1" applyFill="1" applyBorder="1" applyAlignment="1">
      <alignment horizontal="left" vertical="center"/>
    </xf>
    <xf numFmtId="0" fontId="28" fillId="4" borderId="28" xfId="50" applyFont="1" applyFill="1" applyBorder="1" applyAlignment="1">
      <alignment horizontal="left" vertical="center"/>
    </xf>
    <xf numFmtId="0" fontId="28" fillId="4" borderId="27" xfId="50" applyFont="1" applyFill="1" applyBorder="1" applyAlignment="1">
      <alignment horizontal="left" vertical="center"/>
    </xf>
    <xf numFmtId="0" fontId="28" fillId="0" borderId="28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left" vertical="center"/>
    </xf>
    <xf numFmtId="0" fontId="28" fillId="0" borderId="18" xfId="50" applyFont="1" applyFill="1" applyBorder="1" applyAlignment="1">
      <alignment horizontal="left" vertical="center" wrapText="1"/>
    </xf>
    <xf numFmtId="0" fontId="28" fillId="0" borderId="19" xfId="50" applyFont="1" applyFill="1" applyBorder="1" applyAlignment="1">
      <alignment horizontal="left" vertical="center" wrapText="1"/>
    </xf>
    <xf numFmtId="0" fontId="28" fillId="0" borderId="26" xfId="50" applyFont="1" applyFill="1" applyBorder="1" applyAlignment="1">
      <alignment horizontal="left" vertical="center" wrapText="1"/>
    </xf>
    <xf numFmtId="0" fontId="28" fillId="0" borderId="27" xfId="50" applyFont="1" applyFill="1" applyBorder="1" applyAlignment="1">
      <alignment horizontal="left" vertical="center" wrapText="1"/>
    </xf>
    <xf numFmtId="0" fontId="28" fillId="0" borderId="29" xfId="50" applyFont="1" applyFill="1" applyBorder="1" applyAlignment="1">
      <alignment horizontal="left" vertical="center" wrapText="1"/>
    </xf>
    <xf numFmtId="0" fontId="27" fillId="0" borderId="20" xfId="50" applyFont="1" applyFill="1" applyBorder="1" applyAlignment="1">
      <alignment horizontal="left" vertical="center"/>
    </xf>
    <xf numFmtId="0" fontId="25" fillId="0" borderId="23" xfId="50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7" fillId="0" borderId="31" xfId="50" applyFont="1" applyFill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9" fillId="0" borderId="28" xfId="50" applyFont="1" applyFill="1" applyBorder="1" applyAlignment="1">
      <alignment horizontal="left" vertical="center"/>
    </xf>
    <xf numFmtId="0" fontId="28" fillId="0" borderId="32" xfId="50" applyFont="1" applyFill="1" applyBorder="1" applyAlignment="1">
      <alignment horizontal="left" vertical="center"/>
    </xf>
    <xf numFmtId="0" fontId="28" fillId="0" borderId="33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17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58" fontId="28" fillId="0" borderId="23" xfId="50" applyNumberFormat="1" applyFont="1" applyFill="1" applyBorder="1" applyAlignment="1">
      <alignment vertical="center"/>
    </xf>
    <xf numFmtId="0" fontId="27" fillId="0" borderId="23" xfId="50" applyFont="1" applyFill="1" applyBorder="1" applyAlignment="1">
      <alignment horizontal="center" vertical="center"/>
    </xf>
    <xf numFmtId="0" fontId="28" fillId="0" borderId="34" xfId="50" applyFont="1" applyFill="1" applyBorder="1" applyAlignment="1">
      <alignment horizontal="center" vertical="center"/>
    </xf>
    <xf numFmtId="0" fontId="27" fillId="0" borderId="35" xfId="50" applyFont="1" applyFill="1" applyBorder="1" applyAlignment="1">
      <alignment horizontal="center" vertical="center"/>
    </xf>
    <xf numFmtId="0" fontId="28" fillId="0" borderId="35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27" fillId="0" borderId="35" xfId="50" applyFont="1" applyFill="1" applyBorder="1" applyAlignment="1">
      <alignment horizontal="left" vertical="center"/>
    </xf>
    <xf numFmtId="0" fontId="28" fillId="4" borderId="38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28" fillId="0" borderId="35" xfId="50" applyFont="1" applyFill="1" applyBorder="1" applyAlignment="1">
      <alignment horizontal="left" vertical="center" wrapText="1"/>
    </xf>
    <xf numFmtId="0" fontId="25" fillId="0" borderId="36" xfId="50" applyFill="1" applyBorder="1" applyAlignment="1">
      <alignment horizontal="center" vertical="center"/>
    </xf>
    <xf numFmtId="0" fontId="27" fillId="0" borderId="37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center" vertical="center"/>
    </xf>
    <xf numFmtId="0" fontId="16" fillId="4" borderId="2" xfId="52" applyFont="1" applyFill="1" applyBorder="1" applyAlignment="1" applyProtection="1">
      <alignment horizontal="center" vertical="center"/>
    </xf>
    <xf numFmtId="0" fontId="17" fillId="4" borderId="2" xfId="53" applyFont="1" applyFill="1" applyBorder="1" applyAlignment="1">
      <alignment horizontal="center" vertical="center"/>
    </xf>
    <xf numFmtId="49" fontId="17" fillId="4" borderId="2" xfId="53" applyNumberFormat="1" applyFont="1" applyFill="1" applyBorder="1" applyAlignment="1">
      <alignment horizontal="center" vertical="center"/>
    </xf>
    <xf numFmtId="0" fontId="25" fillId="0" borderId="0" xfId="50" applyFont="1" applyAlignment="1">
      <alignment horizontal="left" vertical="center"/>
    </xf>
    <xf numFmtId="0" fontId="30" fillId="0" borderId="15" xfId="50" applyFont="1" applyBorder="1" applyAlignment="1">
      <alignment horizontal="center" vertical="top"/>
    </xf>
    <xf numFmtId="0" fontId="29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center" vertical="center"/>
    </xf>
    <xf numFmtId="0" fontId="29" fillId="0" borderId="41" xfId="50" applyFont="1" applyBorder="1" applyAlignment="1">
      <alignment horizontal="center" vertical="center"/>
    </xf>
    <xf numFmtId="0" fontId="19" fillId="0" borderId="41" xfId="50" applyFont="1" applyBorder="1" applyAlignment="1">
      <alignment horizontal="left" vertical="center"/>
    </xf>
    <xf numFmtId="0" fontId="19" fillId="0" borderId="16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29" fillId="0" borderId="17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19" fillId="0" borderId="18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14" fontId="18" fillId="0" borderId="19" xfId="50" applyNumberFormat="1" applyFont="1" applyBorder="1" applyAlignment="1">
      <alignment horizontal="center" vertical="center" wrapText="1"/>
    </xf>
    <xf numFmtId="14" fontId="18" fillId="0" borderId="35" xfId="50" applyNumberFormat="1" applyFont="1" applyBorder="1" applyAlignment="1">
      <alignment horizontal="center" vertical="center"/>
    </xf>
    <xf numFmtId="0" fontId="19" fillId="0" borderId="18" xfId="50" applyFont="1" applyBorder="1" applyAlignment="1">
      <alignment vertical="center"/>
    </xf>
    <xf numFmtId="0" fontId="18" fillId="0" borderId="19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18" fillId="0" borderId="19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19" fillId="0" borderId="18" xfId="50" applyFont="1" applyBorder="1" applyAlignment="1">
      <alignment horizontal="center" vertical="center"/>
    </xf>
    <xf numFmtId="0" fontId="18" fillId="0" borderId="18" xfId="50" applyFont="1" applyBorder="1" applyAlignment="1">
      <alignment horizontal="left" vertical="center"/>
    </xf>
    <xf numFmtId="0" fontId="19" fillId="0" borderId="20" xfId="50" applyFont="1" applyBorder="1" applyAlignment="1">
      <alignment vertical="center"/>
    </xf>
    <xf numFmtId="0" fontId="18" fillId="0" borderId="21" xfId="50" applyFont="1" applyFill="1" applyBorder="1" applyAlignment="1">
      <alignment horizontal="left" vertical="top" wrapText="1"/>
    </xf>
    <xf numFmtId="0" fontId="18" fillId="0" borderId="39" xfId="50" applyFont="1" applyFill="1" applyBorder="1" applyAlignment="1">
      <alignment horizontal="left" vertical="top"/>
    </xf>
    <xf numFmtId="0" fontId="19" fillId="0" borderId="20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14" fontId="18" fillId="0" borderId="19" xfId="50" applyNumberFormat="1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9" fillId="0" borderId="0" xfId="50" applyFont="1" applyBorder="1" applyAlignment="1">
      <alignment horizontal="left" vertical="center"/>
    </xf>
    <xf numFmtId="0" fontId="19" fillId="0" borderId="16" xfId="50" applyFont="1" applyBorder="1" applyAlignment="1">
      <alignment vertical="center"/>
    </xf>
    <xf numFmtId="0" fontId="25" fillId="0" borderId="17" xfId="50" applyFont="1" applyBorder="1" applyAlignment="1">
      <alignment horizontal="left" vertical="center"/>
    </xf>
    <xf numFmtId="0" fontId="18" fillId="0" borderId="17" xfId="50" applyFont="1" applyBorder="1" applyAlignment="1">
      <alignment horizontal="left" vertical="center"/>
    </xf>
    <xf numFmtId="0" fontId="25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25" fillId="0" borderId="19" xfId="50" applyFont="1" applyBorder="1" applyAlignment="1">
      <alignment horizontal="left" vertical="center"/>
    </xf>
    <xf numFmtId="0" fontId="25" fillId="0" borderId="19" xfId="50" applyFont="1" applyBorder="1" applyAlignment="1">
      <alignment vertical="center"/>
    </xf>
    <xf numFmtId="0" fontId="19" fillId="0" borderId="19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28" fillId="0" borderId="16" xfId="50" applyFont="1" applyBorder="1" applyAlignment="1">
      <alignment horizontal="left" vertical="center"/>
    </xf>
    <xf numFmtId="0" fontId="28" fillId="0" borderId="17" xfId="50" applyFont="1" applyBorder="1" applyAlignment="1">
      <alignment horizontal="left" vertical="center"/>
    </xf>
    <xf numFmtId="0" fontId="28" fillId="0" borderId="28" xfId="50" applyFont="1" applyBorder="1" applyAlignment="1">
      <alignment horizontal="left" vertical="center"/>
    </xf>
    <xf numFmtId="0" fontId="28" fillId="0" borderId="27" xfId="50" applyFont="1" applyBorder="1" applyAlignment="1">
      <alignment horizontal="left" vertical="center"/>
    </xf>
    <xf numFmtId="0" fontId="28" fillId="0" borderId="29" xfId="50" applyFont="1" applyBorder="1" applyAlignment="1">
      <alignment horizontal="left" vertical="center"/>
    </xf>
    <xf numFmtId="0" fontId="28" fillId="0" borderId="26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8" fillId="0" borderId="16" xfId="50" applyFont="1" applyBorder="1" applyAlignment="1">
      <alignment vertical="center"/>
    </xf>
    <xf numFmtId="0" fontId="28" fillId="0" borderId="17" xfId="5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19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Border="1" applyAlignment="1">
      <alignment horizontal="center" vertical="center"/>
    </xf>
    <xf numFmtId="0" fontId="19" fillId="0" borderId="23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27" fillId="0" borderId="19" xfId="5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9" fillId="0" borderId="42" xfId="50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29" fillId="0" borderId="43" xfId="50" applyFont="1" applyBorder="1" applyAlignment="1">
      <alignment vertical="center"/>
    </xf>
    <xf numFmtId="0" fontId="18" fillId="0" borderId="43" xfId="50" applyFont="1" applyBorder="1" applyAlignment="1">
      <alignment vertical="center"/>
    </xf>
    <xf numFmtId="58" fontId="25" fillId="0" borderId="43" xfId="50" applyNumberFormat="1" applyFont="1" applyBorder="1" applyAlignment="1">
      <alignment vertical="center"/>
    </xf>
    <xf numFmtId="0" fontId="29" fillId="0" borderId="43" xfId="50" applyFont="1" applyBorder="1" applyAlignment="1">
      <alignment horizontal="center" vertical="center"/>
    </xf>
    <xf numFmtId="0" fontId="29" fillId="0" borderId="44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center" vertical="center"/>
    </xf>
    <xf numFmtId="0" fontId="29" fillId="0" borderId="46" xfId="50" applyFont="1" applyFill="1" applyBorder="1" applyAlignment="1">
      <alignment horizontal="center" vertical="center"/>
    </xf>
    <xf numFmtId="0" fontId="29" fillId="0" borderId="20" xfId="50" applyFont="1" applyFill="1" applyBorder="1" applyAlignment="1">
      <alignment horizontal="center" vertical="center"/>
    </xf>
    <xf numFmtId="0" fontId="29" fillId="0" borderId="23" xfId="50" applyFont="1" applyFill="1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25" fillId="0" borderId="47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7" fillId="0" borderId="17" xfId="50" applyFont="1" applyBorder="1" applyAlignment="1">
      <alignment horizontal="left" vertical="center"/>
    </xf>
    <xf numFmtId="0" fontId="27" fillId="0" borderId="34" xfId="50" applyFont="1" applyBorder="1" applyAlignment="1">
      <alignment horizontal="left" vertical="center"/>
    </xf>
    <xf numFmtId="0" fontId="27" fillId="0" borderId="26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27" fillId="0" borderId="35" xfId="50" applyFont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8" fillId="0" borderId="48" xfId="50" applyFont="1" applyBorder="1" applyAlignment="1">
      <alignment horizontal="center" vertical="center"/>
    </xf>
    <xf numFmtId="0" fontId="29" fillId="0" borderId="49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center" vertical="center"/>
    </xf>
    <xf numFmtId="0" fontId="29" fillId="0" borderId="36" xfId="50" applyFont="1" applyFill="1" applyBorder="1" applyAlignment="1">
      <alignment horizontal="center" vertical="center"/>
    </xf>
    <xf numFmtId="0" fontId="25" fillId="0" borderId="43" xfId="50" applyFont="1" applyBorder="1" applyAlignment="1">
      <alignment horizontal="center" vertical="center"/>
    </xf>
    <xf numFmtId="0" fontId="25" fillId="0" borderId="48" xfId="50" applyFont="1" applyBorder="1" applyAlignment="1">
      <alignment horizontal="center" vertical="center"/>
    </xf>
    <xf numFmtId="0" fontId="16" fillId="4" borderId="7" xfId="52" applyFont="1" applyFill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4" borderId="0" xfId="52" applyFont="1" applyFill="1" applyBorder="1"/>
    <xf numFmtId="0" fontId="16" fillId="4" borderId="51" xfId="52" applyFont="1" applyFill="1" applyBorder="1"/>
    <xf numFmtId="49" fontId="16" fillId="4" borderId="2" xfId="52" applyNumberFormat="1" applyFont="1" applyFill="1" applyBorder="1" applyAlignment="1">
      <alignment horizontal="center"/>
    </xf>
    <xf numFmtId="14" fontId="16" fillId="4" borderId="0" xfId="52" applyNumberFormat="1" applyFont="1" applyFill="1" applyAlignment="1">
      <alignment horizontal="left"/>
    </xf>
    <xf numFmtId="0" fontId="25" fillId="0" borderId="0" xfId="50" applyFont="1" applyBorder="1" applyAlignment="1">
      <alignment horizontal="left" vertical="center"/>
    </xf>
    <xf numFmtId="0" fontId="31" fillId="0" borderId="15" xfId="50" applyFont="1" applyBorder="1" applyAlignment="1">
      <alignment horizontal="center" vertical="top"/>
    </xf>
    <xf numFmtId="0" fontId="29" fillId="0" borderId="31" xfId="50" applyFont="1" applyBorder="1" applyAlignment="1">
      <alignment horizontal="center" vertical="top"/>
    </xf>
    <xf numFmtId="0" fontId="29" fillId="0" borderId="25" xfId="50" applyFont="1" applyBorder="1" applyAlignment="1">
      <alignment horizontal="center" vertical="top"/>
    </xf>
    <xf numFmtId="0" fontId="29" fillId="0" borderId="37" xfId="50" applyFont="1" applyBorder="1" applyAlignment="1">
      <alignment horizontal="center" vertical="top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29" fillId="0" borderId="44" xfId="50" applyFont="1" applyBorder="1" applyAlignment="1">
      <alignment horizontal="left" vertical="center"/>
    </xf>
    <xf numFmtId="0" fontId="29" fillId="0" borderId="43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25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25" fillId="0" borderId="46" xfId="50" applyFont="1" applyBorder="1" applyAlignment="1">
      <alignment vertical="center"/>
    </xf>
    <xf numFmtId="0" fontId="19" fillId="0" borderId="46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5" fillId="0" borderId="46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 wrapText="1"/>
    </xf>
    <xf numFmtId="0" fontId="19" fillId="0" borderId="33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32" fillId="0" borderId="53" xfId="50" applyFont="1" applyBorder="1" applyAlignment="1">
      <alignment horizontal="left" vertical="center" wrapText="1"/>
    </xf>
    <xf numFmtId="9" fontId="18" fillId="0" borderId="19" xfId="50" applyNumberFormat="1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7" fillId="0" borderId="21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29" fillId="0" borderId="40" xfId="50" applyFont="1" applyBorder="1" applyAlignment="1">
      <alignment vertical="center"/>
    </xf>
    <xf numFmtId="0" fontId="33" fillId="0" borderId="43" xfId="50" applyFont="1" applyBorder="1" applyAlignment="1">
      <alignment horizontal="center" vertical="center"/>
    </xf>
    <xf numFmtId="0" fontId="29" fillId="0" borderId="41" xfId="50" applyFont="1" applyBorder="1" applyAlignment="1">
      <alignment vertical="center"/>
    </xf>
    <xf numFmtId="0" fontId="18" fillId="0" borderId="56" xfId="50" applyFont="1" applyBorder="1" applyAlignment="1">
      <alignment vertical="center"/>
    </xf>
    <xf numFmtId="0" fontId="29" fillId="0" borderId="56" xfId="50" applyFont="1" applyBorder="1" applyAlignment="1">
      <alignment vertical="center"/>
    </xf>
    <xf numFmtId="58" fontId="25" fillId="0" borderId="41" xfId="50" applyNumberFormat="1" applyFont="1" applyBorder="1" applyAlignment="1">
      <alignment vertical="center"/>
    </xf>
    <xf numFmtId="0" fontId="29" fillId="0" borderId="30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25" fillId="0" borderId="56" xfId="50" applyFont="1" applyBorder="1" applyAlignment="1">
      <alignment vertical="center"/>
    </xf>
    <xf numFmtId="0" fontId="19" fillId="0" borderId="57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39" xfId="50" applyFont="1" applyBorder="1" applyAlignment="1">
      <alignment horizontal="left" vertical="center" wrapText="1"/>
    </xf>
    <xf numFmtId="0" fontId="19" fillId="0" borderId="50" xfId="50" applyFont="1" applyBorder="1" applyAlignment="1">
      <alignment horizontal="left" vertical="center"/>
    </xf>
    <xf numFmtId="0" fontId="34" fillId="0" borderId="35" xfId="50" applyFont="1" applyBorder="1" applyAlignment="1">
      <alignment horizontal="left" vertical="center" wrapText="1"/>
    </xf>
    <xf numFmtId="0" fontId="34" fillId="0" borderId="35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27" fillId="0" borderId="50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29" fillId="0" borderId="59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62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7" borderId="0" xfId="0" applyFill="1"/>
    <xf numFmtId="0" fontId="35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/>
    </xf>
    <xf numFmtId="0" fontId="3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37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3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8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11</xdr:row>
          <xdr:rowOff>0</xdr:rowOff>
        </xdr:from>
        <xdr:to>
          <xdr:col>2</xdr:col>
          <xdr:colOff>304800</xdr:colOff>
          <xdr:row>12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82140" y="275844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160020</xdr:colOff>
          <xdr:row>48</xdr:row>
          <xdr:rowOff>45720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282175" y="10546080"/>
              <a:ext cx="160020" cy="45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10</xdr:row>
          <xdr:rowOff>60960</xdr:rowOff>
        </xdr:from>
        <xdr:to>
          <xdr:col>6</xdr:col>
          <xdr:colOff>312420</xdr:colOff>
          <xdr:row>12</xdr:row>
          <xdr:rowOff>30480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897880" y="2621280"/>
              <a:ext cx="205740" cy="365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91565" y="275844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10</xdr:row>
          <xdr:rowOff>60960</xdr:rowOff>
        </xdr:from>
        <xdr:to>
          <xdr:col>10</xdr:col>
          <xdr:colOff>312420</xdr:colOff>
          <xdr:row>12</xdr:row>
          <xdr:rowOff>30480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45880" y="2621280"/>
              <a:ext cx="205740" cy="365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10</xdr:row>
          <xdr:rowOff>0</xdr:rowOff>
        </xdr:from>
        <xdr:to>
          <xdr:col>2</xdr:col>
          <xdr:colOff>304800</xdr:colOff>
          <xdr:row>11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82140" y="256032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205740</xdr:colOff>
          <xdr:row>49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282175" y="10546080"/>
              <a:ext cx="2057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10</xdr:row>
          <xdr:rowOff>0</xdr:rowOff>
        </xdr:from>
        <xdr:to>
          <xdr:col>5</xdr:col>
          <xdr:colOff>320040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5107305" y="256032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9</xdr:row>
          <xdr:rowOff>91440</xdr:rowOff>
        </xdr:from>
        <xdr:to>
          <xdr:col>6</xdr:col>
          <xdr:colOff>312420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897880" y="2444115"/>
              <a:ext cx="20574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11</xdr:row>
          <xdr:rowOff>0</xdr:rowOff>
        </xdr:from>
        <xdr:to>
          <xdr:col>5</xdr:col>
          <xdr:colOff>312420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107305" y="275844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91565" y="256032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10</xdr:row>
          <xdr:rowOff>0</xdr:rowOff>
        </xdr:from>
        <xdr:to>
          <xdr:col>9</xdr:col>
          <xdr:colOff>304800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54365" y="256032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9</xdr:row>
          <xdr:rowOff>60960</xdr:rowOff>
        </xdr:from>
        <xdr:to>
          <xdr:col>10</xdr:col>
          <xdr:colOff>304800</xdr:colOff>
          <xdr:row>11</xdr:row>
          <xdr:rowOff>30480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38260" y="2413635"/>
              <a:ext cx="205740" cy="375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11</xdr:row>
          <xdr:rowOff>0</xdr:rowOff>
        </xdr:from>
        <xdr:to>
          <xdr:col>9</xdr:col>
          <xdr:colOff>304800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61985" y="275844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15</xdr:row>
          <xdr:rowOff>0</xdr:rowOff>
        </xdr:from>
        <xdr:to>
          <xdr:col>1</xdr:col>
          <xdr:colOff>312420</xdr:colOff>
          <xdr:row>16</xdr:row>
          <xdr:rowOff>7620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06805" y="3569970"/>
              <a:ext cx="2057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16</xdr:row>
          <xdr:rowOff>0</xdr:rowOff>
        </xdr:from>
        <xdr:to>
          <xdr:col>1</xdr:col>
          <xdr:colOff>312420</xdr:colOff>
          <xdr:row>17</xdr:row>
          <xdr:rowOff>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06805" y="3768090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</xdr:row>
          <xdr:rowOff>0</xdr:rowOff>
        </xdr:from>
        <xdr:to>
          <xdr:col>2</xdr:col>
          <xdr:colOff>304800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89760" y="3768090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15</xdr:row>
          <xdr:rowOff>0</xdr:rowOff>
        </xdr:from>
        <xdr:to>
          <xdr:col>2</xdr:col>
          <xdr:colOff>312420</xdr:colOff>
          <xdr:row>16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97380" y="356997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16</xdr:row>
          <xdr:rowOff>0</xdr:rowOff>
        </xdr:from>
        <xdr:to>
          <xdr:col>5</xdr:col>
          <xdr:colOff>304800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5099685" y="3768090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15</xdr:row>
          <xdr:rowOff>0</xdr:rowOff>
        </xdr:from>
        <xdr:to>
          <xdr:col>5</xdr:col>
          <xdr:colOff>304800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5092065" y="356997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16</xdr:row>
          <xdr:rowOff>0</xdr:rowOff>
        </xdr:from>
        <xdr:to>
          <xdr:col>6</xdr:col>
          <xdr:colOff>312420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897880" y="3768090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15</xdr:row>
          <xdr:rowOff>0</xdr:rowOff>
        </xdr:from>
        <xdr:to>
          <xdr:col>6</xdr:col>
          <xdr:colOff>312420</xdr:colOff>
          <xdr:row>16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897880" y="356997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16</xdr:row>
          <xdr:rowOff>0</xdr:rowOff>
        </xdr:from>
        <xdr:to>
          <xdr:col>9</xdr:col>
          <xdr:colOff>312420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69605" y="3768090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16</xdr:row>
          <xdr:rowOff>0</xdr:rowOff>
        </xdr:from>
        <xdr:to>
          <xdr:col>10</xdr:col>
          <xdr:colOff>320040</xdr:colOff>
          <xdr:row>16</xdr:row>
          <xdr:rowOff>99060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45880" y="3768090"/>
              <a:ext cx="21336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0</xdr:rowOff>
        </xdr:from>
        <xdr:to>
          <xdr:col>9</xdr:col>
          <xdr:colOff>312420</xdr:colOff>
          <xdr:row>16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69605" y="356997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15</xdr:row>
          <xdr:rowOff>0</xdr:rowOff>
        </xdr:from>
        <xdr:to>
          <xdr:col>10</xdr:col>
          <xdr:colOff>320040</xdr:colOff>
          <xdr:row>16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45880" y="356997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6</xdr:row>
          <xdr:rowOff>0</xdr:rowOff>
        </xdr:from>
        <xdr:to>
          <xdr:col>9</xdr:col>
          <xdr:colOff>335280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84845" y="144208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7</xdr:row>
          <xdr:rowOff>0</xdr:rowOff>
        </xdr:from>
        <xdr:to>
          <xdr:col>9</xdr:col>
          <xdr:colOff>335280</xdr:colOff>
          <xdr:row>7</xdr:row>
          <xdr:rowOff>144145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84845" y="1640205"/>
              <a:ext cx="213360" cy="144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5</xdr:row>
          <xdr:rowOff>0</xdr:rowOff>
        </xdr:from>
        <xdr:to>
          <xdr:col>9</xdr:col>
          <xdr:colOff>335280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84845" y="124396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3</xdr:row>
          <xdr:rowOff>83820</xdr:rowOff>
        </xdr:from>
        <xdr:to>
          <xdr:col>9</xdr:col>
          <xdr:colOff>327660</xdr:colOff>
          <xdr:row>3</xdr:row>
          <xdr:rowOff>198120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84845" y="758190"/>
              <a:ext cx="205740" cy="114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2</xdr:row>
          <xdr:rowOff>91440</xdr:rowOff>
        </xdr:from>
        <xdr:to>
          <xdr:col>9</xdr:col>
          <xdr:colOff>320040</xdr:colOff>
          <xdr:row>3</xdr:row>
          <xdr:rowOff>67945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69605" y="567690"/>
              <a:ext cx="213360" cy="1746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</xdr:row>
          <xdr:rowOff>67945</xdr:rowOff>
        </xdr:from>
        <xdr:to>
          <xdr:col>10</xdr:col>
          <xdr:colOff>304800</xdr:colOff>
          <xdr:row>3</xdr:row>
          <xdr:rowOff>60960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38260" y="544195"/>
              <a:ext cx="205740" cy="1911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</xdr:row>
          <xdr:rowOff>76200</xdr:rowOff>
        </xdr:from>
        <xdr:to>
          <xdr:col>10</xdr:col>
          <xdr:colOff>312420</xdr:colOff>
          <xdr:row>3</xdr:row>
          <xdr:rowOff>213360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45880" y="750570"/>
              <a:ext cx="205740" cy="137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5</xdr:row>
          <xdr:rowOff>0</xdr:rowOff>
        </xdr:from>
        <xdr:to>
          <xdr:col>10</xdr:col>
          <xdr:colOff>320040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45880" y="124396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</xdr:row>
          <xdr:rowOff>0</xdr:rowOff>
        </xdr:from>
        <xdr:to>
          <xdr:col>10</xdr:col>
          <xdr:colOff>320040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45880" y="144208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7</xdr:row>
          <xdr:rowOff>0</xdr:rowOff>
        </xdr:from>
        <xdr:to>
          <xdr:col>10</xdr:col>
          <xdr:colOff>320040</xdr:colOff>
          <xdr:row>7</xdr:row>
          <xdr:rowOff>144145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45880" y="1640205"/>
              <a:ext cx="213360" cy="144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12</xdr:row>
          <xdr:rowOff>0</xdr:rowOff>
        </xdr:from>
        <xdr:to>
          <xdr:col>2</xdr:col>
          <xdr:colOff>304800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82140" y="295656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12</xdr:row>
          <xdr:rowOff>0</xdr:rowOff>
        </xdr:from>
        <xdr:to>
          <xdr:col>1</xdr:col>
          <xdr:colOff>304800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91565" y="295656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12</xdr:row>
          <xdr:rowOff>0</xdr:rowOff>
        </xdr:from>
        <xdr:to>
          <xdr:col>5</xdr:col>
          <xdr:colOff>320040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5107305" y="295656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12</xdr:row>
          <xdr:rowOff>0</xdr:rowOff>
        </xdr:from>
        <xdr:to>
          <xdr:col>6</xdr:col>
          <xdr:colOff>312420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897880" y="2956560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12</xdr:row>
          <xdr:rowOff>0</xdr:rowOff>
        </xdr:from>
        <xdr:to>
          <xdr:col>8</xdr:col>
          <xdr:colOff>99060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86575" y="2956560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43</xdr:row>
          <xdr:rowOff>0</xdr:rowOff>
        </xdr:from>
        <xdr:to>
          <xdr:col>1</xdr:col>
          <xdr:colOff>312420</xdr:colOff>
          <xdr:row>44</xdr:row>
          <xdr:rowOff>7620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06805" y="9526905"/>
              <a:ext cx="2057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44</xdr:row>
          <xdr:rowOff>0</xdr:rowOff>
        </xdr:from>
        <xdr:to>
          <xdr:col>1</xdr:col>
          <xdr:colOff>312420</xdr:colOff>
          <xdr:row>45</xdr:row>
          <xdr:rowOff>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06805" y="972502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44</xdr:row>
          <xdr:rowOff>0</xdr:rowOff>
        </xdr:from>
        <xdr:to>
          <xdr:col>2</xdr:col>
          <xdr:colOff>312420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97380" y="972502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43</xdr:row>
          <xdr:rowOff>0</xdr:rowOff>
        </xdr:from>
        <xdr:to>
          <xdr:col>2</xdr:col>
          <xdr:colOff>312420</xdr:colOff>
          <xdr:row>44</xdr:row>
          <xdr:rowOff>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97380" y="952690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44</xdr:row>
          <xdr:rowOff>0</xdr:rowOff>
        </xdr:from>
        <xdr:to>
          <xdr:col>5</xdr:col>
          <xdr:colOff>335280</xdr:colOff>
          <xdr:row>45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5122545" y="972502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43</xdr:row>
          <xdr:rowOff>0</xdr:rowOff>
        </xdr:from>
        <xdr:to>
          <xdr:col>5</xdr:col>
          <xdr:colOff>327660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5122545" y="952690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44</xdr:row>
          <xdr:rowOff>0</xdr:rowOff>
        </xdr:from>
        <xdr:to>
          <xdr:col>6</xdr:col>
          <xdr:colOff>304800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882640" y="972502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43</xdr:row>
          <xdr:rowOff>0</xdr:rowOff>
        </xdr:from>
        <xdr:to>
          <xdr:col>6</xdr:col>
          <xdr:colOff>304800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882640" y="952690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44</xdr:row>
          <xdr:rowOff>0</xdr:rowOff>
        </xdr:from>
        <xdr:to>
          <xdr:col>9</xdr:col>
          <xdr:colOff>312420</xdr:colOff>
          <xdr:row>45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69605" y="972502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44</xdr:row>
          <xdr:rowOff>0</xdr:rowOff>
        </xdr:from>
        <xdr:to>
          <xdr:col>10</xdr:col>
          <xdr:colOff>320040</xdr:colOff>
          <xdr:row>45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45880" y="972502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43</xdr:row>
          <xdr:rowOff>0</xdr:rowOff>
        </xdr:from>
        <xdr:to>
          <xdr:col>9</xdr:col>
          <xdr:colOff>304800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61985" y="9526905"/>
              <a:ext cx="2057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43</xdr:row>
          <xdr:rowOff>0</xdr:rowOff>
        </xdr:from>
        <xdr:to>
          <xdr:col>10</xdr:col>
          <xdr:colOff>320040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45880" y="9526905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44</xdr:row>
          <xdr:rowOff>0</xdr:rowOff>
        </xdr:from>
        <xdr:to>
          <xdr:col>8</xdr:col>
          <xdr:colOff>99060</xdr:colOff>
          <xdr:row>45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86575" y="9725025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43</xdr:row>
          <xdr:rowOff>0</xdr:rowOff>
        </xdr:from>
        <xdr:to>
          <xdr:col>8</xdr:col>
          <xdr:colOff>99060</xdr:colOff>
          <xdr:row>44</xdr:row>
          <xdr:rowOff>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86575" y="9526905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44</xdr:row>
          <xdr:rowOff>0</xdr:rowOff>
        </xdr:from>
        <xdr:to>
          <xdr:col>4</xdr:col>
          <xdr:colOff>99060</xdr:colOff>
          <xdr:row>45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724275" y="9725025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43</xdr:row>
          <xdr:rowOff>0</xdr:rowOff>
        </xdr:from>
        <xdr:to>
          <xdr:col>4</xdr:col>
          <xdr:colOff>99060</xdr:colOff>
          <xdr:row>44</xdr:row>
          <xdr:rowOff>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724275" y="9526905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11</xdr:row>
          <xdr:rowOff>67945</xdr:rowOff>
        </xdr:from>
        <xdr:to>
          <xdr:col>10</xdr:col>
          <xdr:colOff>312420</xdr:colOff>
          <xdr:row>13</xdr:row>
          <xdr:rowOff>30480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45880" y="2826385"/>
              <a:ext cx="205740" cy="358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12</xdr:row>
          <xdr:rowOff>0</xdr:rowOff>
        </xdr:from>
        <xdr:to>
          <xdr:col>9</xdr:col>
          <xdr:colOff>304800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54365" y="2956560"/>
              <a:ext cx="2133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11</xdr:row>
          <xdr:rowOff>0</xdr:rowOff>
        </xdr:from>
        <xdr:to>
          <xdr:col>8</xdr:col>
          <xdr:colOff>99060</xdr:colOff>
          <xdr:row>12</xdr:row>
          <xdr:rowOff>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86575" y="2758440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0</xdr:rowOff>
        </xdr:from>
        <xdr:to>
          <xdr:col>8</xdr:col>
          <xdr:colOff>99060</xdr:colOff>
          <xdr:row>11</xdr:row>
          <xdr:rowOff>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86575" y="2560320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44</xdr:row>
          <xdr:rowOff>0</xdr:rowOff>
        </xdr:from>
        <xdr:to>
          <xdr:col>8</xdr:col>
          <xdr:colOff>99060</xdr:colOff>
          <xdr:row>45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86575" y="9725025"/>
              <a:ext cx="58483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32</xdr:row>
          <xdr:rowOff>0</xdr:rowOff>
        </xdr:from>
        <xdr:to>
          <xdr:col>2</xdr:col>
          <xdr:colOff>312420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97380" y="7309485"/>
              <a:ext cx="2057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32</xdr:row>
          <xdr:rowOff>0</xdr:rowOff>
        </xdr:from>
        <xdr:to>
          <xdr:col>3</xdr:col>
          <xdr:colOff>312420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526155" y="7309485"/>
              <a:ext cx="2057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28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964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964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964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28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28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28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28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160020</xdr:colOff>
          <xdr:row>42</xdr:row>
          <xdr:rowOff>45720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52675" y="9353550"/>
              <a:ext cx="160020" cy="45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9</xdr:row>
          <xdr:rowOff>67945</xdr:rowOff>
        </xdr:from>
        <xdr:to>
          <xdr:col>6</xdr:col>
          <xdr:colOff>304800</xdr:colOff>
          <xdr:row>11</xdr:row>
          <xdr:rowOff>15240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99735" y="2382520"/>
              <a:ext cx="205740" cy="3663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8</xdr:row>
          <xdr:rowOff>91440</xdr:rowOff>
        </xdr:from>
        <xdr:to>
          <xdr:col>2</xdr:col>
          <xdr:colOff>312420</xdr:colOff>
          <xdr:row>9</xdr:row>
          <xdr:rowOff>91440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30680" y="2196465"/>
              <a:ext cx="2057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205740</xdr:colOff>
          <xdr:row>42</xdr:row>
          <xdr:rowOff>99060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52675" y="9353550"/>
              <a:ext cx="20574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</xdr:row>
          <xdr:rowOff>99060</xdr:rowOff>
        </xdr:from>
        <xdr:to>
          <xdr:col>2</xdr:col>
          <xdr:colOff>304800</xdr:colOff>
          <xdr:row>10</xdr:row>
          <xdr:rowOff>91440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23060" y="2413635"/>
              <a:ext cx="205740" cy="20193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9</xdr:row>
          <xdr:rowOff>0</xdr:rowOff>
        </xdr:from>
        <xdr:to>
          <xdr:col>5</xdr:col>
          <xdr:colOff>312420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745355" y="2314575"/>
              <a:ext cx="2057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8</xdr:row>
          <xdr:rowOff>76200</xdr:rowOff>
        </xdr:from>
        <xdr:to>
          <xdr:col>6</xdr:col>
          <xdr:colOff>304800</xdr:colOff>
          <xdr:row>10</xdr:row>
          <xdr:rowOff>15240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92115" y="2181225"/>
              <a:ext cx="213360" cy="3581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10</xdr:row>
          <xdr:rowOff>0</xdr:rowOff>
        </xdr:from>
        <xdr:to>
          <xdr:col>5</xdr:col>
          <xdr:colOff>320040</xdr:colOff>
          <xdr:row>10</xdr:row>
          <xdr:rowOff>99060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745355" y="2524125"/>
              <a:ext cx="213360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8</xdr:row>
          <xdr:rowOff>99060</xdr:rowOff>
        </xdr:from>
        <xdr:to>
          <xdr:col>1</xdr:col>
          <xdr:colOff>304800</xdr:colOff>
          <xdr:row>9</xdr:row>
          <xdr:rowOff>99060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53440" y="2204085"/>
              <a:ext cx="2133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10</xdr:row>
          <xdr:rowOff>0</xdr:rowOff>
        </xdr:from>
        <xdr:to>
          <xdr:col>1</xdr:col>
          <xdr:colOff>288925</xdr:colOff>
          <xdr:row>10</xdr:row>
          <xdr:rowOff>99060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45820" y="2524125"/>
              <a:ext cx="205105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9</xdr:row>
          <xdr:rowOff>0</xdr:rowOff>
        </xdr:from>
        <xdr:to>
          <xdr:col>9</xdr:col>
          <xdr:colOff>288925</xdr:colOff>
          <xdr:row>10</xdr:row>
          <xdr:rowOff>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770495" y="2314575"/>
              <a:ext cx="20510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8</xdr:row>
          <xdr:rowOff>67945</xdr:rowOff>
        </xdr:from>
        <xdr:to>
          <xdr:col>10</xdr:col>
          <xdr:colOff>288925</xdr:colOff>
          <xdr:row>10</xdr:row>
          <xdr:rowOff>30480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532495" y="2172970"/>
              <a:ext cx="205105" cy="38163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10</xdr:row>
          <xdr:rowOff>0</xdr:rowOff>
        </xdr:from>
        <xdr:to>
          <xdr:col>9</xdr:col>
          <xdr:colOff>304800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778115" y="2524125"/>
              <a:ext cx="2133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9</xdr:row>
          <xdr:rowOff>67945</xdr:rowOff>
        </xdr:from>
        <xdr:to>
          <xdr:col>10</xdr:col>
          <xdr:colOff>288925</xdr:colOff>
          <xdr:row>11</xdr:row>
          <xdr:rowOff>15240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532495" y="2382520"/>
              <a:ext cx="205105" cy="3663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2</xdr:row>
          <xdr:rowOff>83820</xdr:rowOff>
        </xdr:from>
        <xdr:to>
          <xdr:col>9</xdr:col>
          <xdr:colOff>304800</xdr:colOff>
          <xdr:row>3</xdr:row>
          <xdr:rowOff>182880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778115" y="588645"/>
              <a:ext cx="213360" cy="3086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</xdr:row>
          <xdr:rowOff>67945</xdr:rowOff>
        </xdr:from>
        <xdr:to>
          <xdr:col>10</xdr:col>
          <xdr:colOff>304800</xdr:colOff>
          <xdr:row>3</xdr:row>
          <xdr:rowOff>175260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540115" y="572770"/>
              <a:ext cx="21336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83820</xdr:rowOff>
        </xdr:from>
        <xdr:to>
          <xdr:col>9</xdr:col>
          <xdr:colOff>304800</xdr:colOff>
          <xdr:row>4</xdr:row>
          <xdr:rowOff>30480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785735" y="798195"/>
              <a:ext cx="205740" cy="3467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3</xdr:row>
          <xdr:rowOff>83820</xdr:rowOff>
        </xdr:from>
        <xdr:to>
          <xdr:col>10</xdr:col>
          <xdr:colOff>304800</xdr:colOff>
          <xdr:row>4</xdr:row>
          <xdr:rowOff>30480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547735" y="798195"/>
              <a:ext cx="205740" cy="3467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</xdr:row>
          <xdr:rowOff>91440</xdr:rowOff>
        </xdr:from>
        <xdr:to>
          <xdr:col>2</xdr:col>
          <xdr:colOff>304800</xdr:colOff>
          <xdr:row>23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23060" y="4920615"/>
              <a:ext cx="205740" cy="3276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21</xdr:row>
          <xdr:rowOff>91440</xdr:rowOff>
        </xdr:from>
        <xdr:to>
          <xdr:col>3</xdr:col>
          <xdr:colOff>304800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213735" y="4920615"/>
              <a:ext cx="205740" cy="3276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26</xdr:row>
          <xdr:rowOff>0</xdr:rowOff>
        </xdr:from>
        <xdr:to>
          <xdr:col>1</xdr:col>
          <xdr:colOff>312420</xdr:colOff>
          <xdr:row>27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868680" y="587692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27</xdr:row>
          <xdr:rowOff>0</xdr:rowOff>
        </xdr:from>
        <xdr:to>
          <xdr:col>1</xdr:col>
          <xdr:colOff>304800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861060" y="608647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27</xdr:row>
          <xdr:rowOff>0</xdr:rowOff>
        </xdr:from>
        <xdr:to>
          <xdr:col>2</xdr:col>
          <xdr:colOff>304800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15440" y="6086475"/>
              <a:ext cx="2133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26</xdr:row>
          <xdr:rowOff>0</xdr:rowOff>
        </xdr:from>
        <xdr:to>
          <xdr:col>2</xdr:col>
          <xdr:colOff>304800</xdr:colOff>
          <xdr:row>27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15440" y="5876925"/>
              <a:ext cx="2133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26</xdr:row>
          <xdr:rowOff>99060</xdr:rowOff>
        </xdr:from>
        <xdr:to>
          <xdr:col>5</xdr:col>
          <xdr:colOff>312420</xdr:colOff>
          <xdr:row>27</xdr:row>
          <xdr:rowOff>91440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745355" y="5975985"/>
              <a:ext cx="20574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26</xdr:row>
          <xdr:rowOff>0</xdr:rowOff>
        </xdr:from>
        <xdr:to>
          <xdr:col>5</xdr:col>
          <xdr:colOff>312420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745355" y="587692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27</xdr:row>
          <xdr:rowOff>0</xdr:rowOff>
        </xdr:from>
        <xdr:to>
          <xdr:col>6</xdr:col>
          <xdr:colOff>312420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507355" y="608647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26</xdr:row>
          <xdr:rowOff>0</xdr:rowOff>
        </xdr:from>
        <xdr:to>
          <xdr:col>6</xdr:col>
          <xdr:colOff>304800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499735" y="587692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27</xdr:row>
          <xdr:rowOff>0</xdr:rowOff>
        </xdr:from>
        <xdr:to>
          <xdr:col>9</xdr:col>
          <xdr:colOff>320040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93355" y="6086475"/>
              <a:ext cx="2133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27</xdr:row>
          <xdr:rowOff>0</xdr:rowOff>
        </xdr:from>
        <xdr:to>
          <xdr:col>10</xdr:col>
          <xdr:colOff>312420</xdr:colOff>
          <xdr:row>28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55355" y="608647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26</xdr:row>
          <xdr:rowOff>0</xdr:rowOff>
        </xdr:from>
        <xdr:to>
          <xdr:col>9</xdr:col>
          <xdr:colOff>312420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93355" y="587692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26</xdr:row>
          <xdr:rowOff>0</xdr:rowOff>
        </xdr:from>
        <xdr:to>
          <xdr:col>10</xdr:col>
          <xdr:colOff>312420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55355" y="5876925"/>
              <a:ext cx="2057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27</xdr:row>
          <xdr:rowOff>0</xdr:rowOff>
        </xdr:from>
        <xdr:to>
          <xdr:col>8</xdr:col>
          <xdr:colOff>121920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75095" y="6086475"/>
              <a:ext cx="5715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26</xdr:row>
          <xdr:rowOff>0</xdr:rowOff>
        </xdr:from>
        <xdr:to>
          <xdr:col>8</xdr:col>
          <xdr:colOff>121920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75095" y="5876925"/>
              <a:ext cx="5715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27</xdr:row>
          <xdr:rowOff>0</xdr:rowOff>
        </xdr:from>
        <xdr:to>
          <xdr:col>4</xdr:col>
          <xdr:colOff>121920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27095" y="6086475"/>
              <a:ext cx="5715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26</xdr:row>
          <xdr:rowOff>0</xdr:rowOff>
        </xdr:from>
        <xdr:to>
          <xdr:col>4</xdr:col>
          <xdr:colOff>121920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27095" y="5876925"/>
              <a:ext cx="5715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27</xdr:row>
          <xdr:rowOff>0</xdr:rowOff>
        </xdr:from>
        <xdr:to>
          <xdr:col>8</xdr:col>
          <xdr:colOff>121920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75095" y="6086475"/>
              <a:ext cx="5715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07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517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517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070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07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6939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352425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3964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352425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3964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6517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6939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907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9072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9072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907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907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99060</xdr:rowOff>
        </xdr:from>
        <xdr:to>
          <xdr:col>3</xdr:col>
          <xdr:colOff>281940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71650" y="2680335"/>
              <a:ext cx="73914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35</xdr:row>
          <xdr:rowOff>0</xdr:rowOff>
        </xdr:from>
        <xdr:to>
          <xdr:col>2</xdr:col>
          <xdr:colOff>38100</xdr:colOff>
          <xdr:row>35</xdr:row>
          <xdr:rowOff>99060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15365" y="7993380"/>
              <a:ext cx="603885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6</xdr:row>
          <xdr:rowOff>22860</xdr:rowOff>
        </xdr:from>
        <xdr:to>
          <xdr:col>1</xdr:col>
          <xdr:colOff>381000</xdr:colOff>
          <xdr:row>7</xdr:row>
          <xdr:rowOff>200025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01065" y="1628775"/>
              <a:ext cx="213360" cy="3752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0</xdr:rowOff>
        </xdr:from>
        <xdr:to>
          <xdr:col>6</xdr:col>
          <xdr:colOff>228600</xdr:colOff>
          <xdr:row>35</xdr:row>
          <xdr:rowOff>99060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375910" y="7993380"/>
              <a:ext cx="205740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35</xdr:row>
          <xdr:rowOff>0</xdr:rowOff>
        </xdr:from>
        <xdr:to>
          <xdr:col>8</xdr:col>
          <xdr:colOff>251460</xdr:colOff>
          <xdr:row>35</xdr:row>
          <xdr:rowOff>99060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151370" y="7993380"/>
              <a:ext cx="205740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35</xdr:row>
          <xdr:rowOff>0</xdr:rowOff>
        </xdr:from>
        <xdr:to>
          <xdr:col>10</xdr:col>
          <xdr:colOff>243840</xdr:colOff>
          <xdr:row>35</xdr:row>
          <xdr:rowOff>99060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555355" y="7993380"/>
              <a:ext cx="213360" cy="99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13</xdr:row>
          <xdr:rowOff>0</xdr:rowOff>
        </xdr:from>
        <xdr:to>
          <xdr:col>3</xdr:col>
          <xdr:colOff>281940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79270" y="3175635"/>
              <a:ext cx="73152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</xdr:row>
          <xdr:rowOff>99060</xdr:rowOff>
        </xdr:from>
        <xdr:to>
          <xdr:col>5</xdr:col>
          <xdr:colOff>411480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4825" y="2680335"/>
              <a:ext cx="22098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10</xdr:row>
          <xdr:rowOff>30480</xdr:rowOff>
        </xdr:from>
        <xdr:to>
          <xdr:col>6</xdr:col>
          <xdr:colOff>746760</xdr:colOff>
          <xdr:row>12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574030" y="2611755"/>
              <a:ext cx="525780" cy="4038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11</xdr:row>
          <xdr:rowOff>30480</xdr:rowOff>
        </xdr:from>
        <xdr:to>
          <xdr:col>6</xdr:col>
          <xdr:colOff>746760</xdr:colOff>
          <xdr:row>13</xdr:row>
          <xdr:rowOff>22860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574030" y="2809875"/>
              <a:ext cx="525780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12</xdr:row>
          <xdr:rowOff>99060</xdr:rowOff>
        </xdr:from>
        <xdr:to>
          <xdr:col>5</xdr:col>
          <xdr:colOff>411480</xdr:colOff>
          <xdr:row>13</xdr:row>
          <xdr:rowOff>83820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4825" y="3076575"/>
              <a:ext cx="220980" cy="1828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12</xdr:row>
          <xdr:rowOff>45720</xdr:rowOff>
        </xdr:from>
        <xdr:to>
          <xdr:col>6</xdr:col>
          <xdr:colOff>746760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574030" y="3023235"/>
              <a:ext cx="525780" cy="360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10</xdr:row>
          <xdr:rowOff>22860</xdr:rowOff>
        </xdr:from>
        <xdr:to>
          <xdr:col>10</xdr:col>
          <xdr:colOff>411480</xdr:colOff>
          <xdr:row>12</xdr:row>
          <xdr:rowOff>38100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745855" y="2604135"/>
              <a:ext cx="190500" cy="4114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11</xdr:row>
          <xdr:rowOff>30480</xdr:rowOff>
        </xdr:from>
        <xdr:to>
          <xdr:col>10</xdr:col>
          <xdr:colOff>411480</xdr:colOff>
          <xdr:row>13</xdr:row>
          <xdr:rowOff>22860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745855" y="2809875"/>
              <a:ext cx="190500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99060</xdr:rowOff>
        </xdr:from>
        <xdr:to>
          <xdr:col>9</xdr:col>
          <xdr:colOff>411480</xdr:colOff>
          <xdr:row>13</xdr:row>
          <xdr:rowOff>83820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915275" y="3076575"/>
              <a:ext cx="220980" cy="1828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12</xdr:row>
          <xdr:rowOff>7620</xdr:rowOff>
        </xdr:from>
        <xdr:to>
          <xdr:col>10</xdr:col>
          <xdr:colOff>411480</xdr:colOff>
          <xdr:row>14</xdr:row>
          <xdr:rowOff>67945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745855" y="2985135"/>
              <a:ext cx="190500" cy="4660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5</xdr:row>
          <xdr:rowOff>0</xdr:rowOff>
        </xdr:from>
        <xdr:to>
          <xdr:col>9</xdr:col>
          <xdr:colOff>327660</xdr:colOff>
          <xdr:row>5</xdr:row>
          <xdr:rowOff>175260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846695" y="1234440"/>
              <a:ext cx="205740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</xdr:row>
          <xdr:rowOff>0</xdr:rowOff>
        </xdr:from>
        <xdr:to>
          <xdr:col>10</xdr:col>
          <xdr:colOff>327660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646795" y="845820"/>
              <a:ext cx="20574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4</xdr:row>
          <xdr:rowOff>0</xdr:rowOff>
        </xdr:from>
        <xdr:to>
          <xdr:col>10</xdr:col>
          <xdr:colOff>327660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646795" y="1036320"/>
              <a:ext cx="2057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</xdr:row>
          <xdr:rowOff>0</xdr:rowOff>
        </xdr:from>
        <xdr:to>
          <xdr:col>3</xdr:col>
          <xdr:colOff>281940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71650" y="2185035"/>
              <a:ext cx="7391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8</xdr:row>
          <xdr:rowOff>0</xdr:rowOff>
        </xdr:from>
        <xdr:to>
          <xdr:col>4</xdr:col>
          <xdr:colOff>106680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96490" y="2185035"/>
              <a:ext cx="6629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9</xdr:row>
          <xdr:rowOff>0</xdr:rowOff>
        </xdr:from>
        <xdr:to>
          <xdr:col>4</xdr:col>
          <xdr:colOff>106680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96490" y="2383155"/>
              <a:ext cx="6629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205740</xdr:colOff>
          <xdr:row>7</xdr:row>
          <xdr:rowOff>0</xdr:rowOff>
        </xdr:from>
        <xdr:to>
          <xdr:col>4</xdr:col>
          <xdr:colOff>800100</xdr:colOff>
          <xdr:row>7</xdr:row>
          <xdr:rowOff>144145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58490" y="1804035"/>
              <a:ext cx="594360" cy="1441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0</xdr:rowOff>
        </xdr:from>
        <xdr:to>
          <xdr:col>4</xdr:col>
          <xdr:colOff>190500</xdr:colOff>
          <xdr:row>7</xdr:row>
          <xdr:rowOff>144145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57450" y="1804035"/>
              <a:ext cx="685800" cy="1441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</xdr:row>
          <xdr:rowOff>0</xdr:rowOff>
        </xdr:from>
        <xdr:to>
          <xdr:col>5</xdr:col>
          <xdr:colOff>647700</xdr:colOff>
          <xdr:row>7</xdr:row>
          <xdr:rowOff>144145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5785" y="1804035"/>
              <a:ext cx="396240" cy="1441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24</xdr:row>
          <xdr:rowOff>0</xdr:rowOff>
        </xdr:from>
        <xdr:to>
          <xdr:col>3</xdr:col>
          <xdr:colOff>373380</xdr:colOff>
          <xdr:row>24</xdr:row>
          <xdr:rowOff>136525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88870" y="5374005"/>
              <a:ext cx="213360" cy="136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411480</xdr:colOff>
          <xdr:row>11</xdr:row>
          <xdr:rowOff>83820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915275" y="2779395"/>
              <a:ext cx="220980" cy="83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0</xdr:rowOff>
        </xdr:from>
        <xdr:to>
          <xdr:col>9</xdr:col>
          <xdr:colOff>411480</xdr:colOff>
          <xdr:row>12</xdr:row>
          <xdr:rowOff>83820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915275" y="2977515"/>
              <a:ext cx="220980" cy="83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5</xdr:row>
          <xdr:rowOff>0</xdr:rowOff>
        </xdr:from>
        <xdr:to>
          <xdr:col>10</xdr:col>
          <xdr:colOff>327660</xdr:colOff>
          <xdr:row>5</xdr:row>
          <xdr:rowOff>175260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646795" y="1234440"/>
              <a:ext cx="205740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4</xdr:row>
          <xdr:rowOff>0</xdr:rowOff>
        </xdr:from>
        <xdr:to>
          <xdr:col>9</xdr:col>
          <xdr:colOff>327660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46695" y="1036320"/>
              <a:ext cx="2057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3</xdr:row>
          <xdr:rowOff>0</xdr:rowOff>
        </xdr:from>
        <xdr:to>
          <xdr:col>9</xdr:col>
          <xdr:colOff>327660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846695" y="845820"/>
              <a:ext cx="20574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11</xdr:row>
          <xdr:rowOff>30480</xdr:rowOff>
        </xdr:from>
        <xdr:to>
          <xdr:col>2</xdr:col>
          <xdr:colOff>38100</xdr:colOff>
          <xdr:row>13</xdr:row>
          <xdr:rowOff>22860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954405" y="2809875"/>
              <a:ext cx="664845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23</xdr:row>
          <xdr:rowOff>114300</xdr:rowOff>
        </xdr:from>
        <xdr:to>
          <xdr:col>2</xdr:col>
          <xdr:colOff>388620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25295" y="5290185"/>
              <a:ext cx="2444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76200</xdr:rowOff>
        </xdr:from>
        <xdr:to>
          <xdr:col>3</xdr:col>
          <xdr:colOff>281940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71650" y="2855595"/>
              <a:ext cx="73914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91440</xdr:rowOff>
        </xdr:from>
        <xdr:to>
          <xdr:col>2</xdr:col>
          <xdr:colOff>60960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16305" y="3068955"/>
              <a:ext cx="72580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10</xdr:row>
          <xdr:rowOff>91440</xdr:rowOff>
        </xdr:from>
        <xdr:to>
          <xdr:col>2</xdr:col>
          <xdr:colOff>91440</xdr:colOff>
          <xdr:row>12</xdr:row>
          <xdr:rowOff>7620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39165" y="2672715"/>
              <a:ext cx="733425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11</xdr:row>
          <xdr:rowOff>83820</xdr:rowOff>
        </xdr:from>
        <xdr:to>
          <xdr:col>5</xdr:col>
          <xdr:colOff>762000</xdr:colOff>
          <xdr:row>13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7205" y="2863215"/>
              <a:ext cx="57912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0</xdr:rowOff>
        </xdr:from>
        <xdr:to>
          <xdr:col>3</xdr:col>
          <xdr:colOff>281940</xdr:colOff>
          <xdr:row>10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71650" y="2383155"/>
              <a:ext cx="7391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7</xdr:row>
          <xdr:rowOff>0</xdr:rowOff>
        </xdr:from>
        <xdr:to>
          <xdr:col>3</xdr:col>
          <xdr:colOff>281940</xdr:colOff>
          <xdr:row>7</xdr:row>
          <xdr:rowOff>144145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771650" y="1804035"/>
              <a:ext cx="739140" cy="1441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111125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964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111125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964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111125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6517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111125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0728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9072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806450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651760"/>
          <a:ext cx="405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806450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65176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806450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90703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9072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69392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806450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396490"/>
          <a:ext cx="40513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806450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39649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806450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65176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69392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23875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806450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23875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23875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23875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11" sqref="B11"/>
    </sheetView>
  </sheetViews>
  <sheetFormatPr defaultColWidth="11" defaultRowHeight="15.6" outlineLevelCol="1"/>
  <cols>
    <col min="1" max="1" width="5.5" customWidth="1"/>
    <col min="2" max="2" width="96.375" style="418" customWidth="1"/>
    <col min="3" max="3" width="10.125" customWidth="1"/>
  </cols>
  <sheetData>
    <row r="1" ht="21" customHeight="1" spans="1:2">
      <c r="A1" s="419"/>
      <c r="B1" s="420" t="s">
        <v>0</v>
      </c>
    </row>
    <row r="2" spans="1:2">
      <c r="A2" s="20">
        <v>1</v>
      </c>
      <c r="B2" s="421" t="s">
        <v>1</v>
      </c>
    </row>
    <row r="3" spans="1:2">
      <c r="A3" s="20">
        <v>2</v>
      </c>
      <c r="B3" s="421" t="s">
        <v>2</v>
      </c>
    </row>
    <row r="4" spans="1:2">
      <c r="A4" s="20">
        <v>3</v>
      </c>
      <c r="B4" s="421" t="s">
        <v>3</v>
      </c>
    </row>
    <row r="5" spans="1:2">
      <c r="A5" s="20">
        <v>4</v>
      </c>
      <c r="B5" s="421" t="s">
        <v>4</v>
      </c>
    </row>
    <row r="6" spans="1:2">
      <c r="A6" s="20">
        <v>5</v>
      </c>
      <c r="B6" s="421" t="s">
        <v>5</v>
      </c>
    </row>
    <row r="7" spans="1:2">
      <c r="A7" s="20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8.95" customHeight="1" spans="1:2">
      <c r="A9" s="419"/>
      <c r="B9" s="424" t="s">
        <v>8</v>
      </c>
    </row>
    <row r="10" ht="15.95" customHeight="1" spans="1:2">
      <c r="A10" s="20">
        <v>1</v>
      </c>
      <c r="B10" s="425" t="s">
        <v>9</v>
      </c>
    </row>
    <row r="11" spans="1:2">
      <c r="A11" s="20">
        <v>2</v>
      </c>
      <c r="B11" s="421" t="s">
        <v>10</v>
      </c>
    </row>
    <row r="12" spans="1:2">
      <c r="A12" s="20">
        <v>3</v>
      </c>
      <c r="B12" s="423" t="s">
        <v>11</v>
      </c>
    </row>
    <row r="13" spans="1:2">
      <c r="A13" s="20">
        <v>4</v>
      </c>
      <c r="B13" s="421" t="s">
        <v>12</v>
      </c>
    </row>
    <row r="14" spans="1:2">
      <c r="A14" s="20">
        <v>5</v>
      </c>
      <c r="B14" s="421" t="s">
        <v>13</v>
      </c>
    </row>
    <row r="15" spans="1:2">
      <c r="A15" s="20">
        <v>6</v>
      </c>
      <c r="B15" s="421" t="s">
        <v>14</v>
      </c>
    </row>
    <row r="16" spans="1:2">
      <c r="A16" s="20">
        <v>7</v>
      </c>
      <c r="B16" s="421" t="s">
        <v>15</v>
      </c>
    </row>
    <row r="17" spans="1:2">
      <c r="A17" s="20">
        <v>8</v>
      </c>
      <c r="B17" s="421" t="s">
        <v>16</v>
      </c>
    </row>
    <row r="18" spans="1:2">
      <c r="A18" s="20">
        <v>9</v>
      </c>
      <c r="B18" s="421" t="s">
        <v>17</v>
      </c>
    </row>
    <row r="19" spans="1:2">
      <c r="A19" s="20"/>
      <c r="B19" s="421"/>
    </row>
    <row r="20" ht="20.4" spans="1:2">
      <c r="A20" s="419"/>
      <c r="B20" s="420" t="s">
        <v>18</v>
      </c>
    </row>
    <row r="21" spans="1:2">
      <c r="A21" s="20">
        <v>1</v>
      </c>
      <c r="B21" s="426" t="s">
        <v>19</v>
      </c>
    </row>
    <row r="22" spans="1:2">
      <c r="A22" s="20">
        <v>2</v>
      </c>
      <c r="B22" s="421" t="s">
        <v>20</v>
      </c>
    </row>
    <row r="23" spans="1:2">
      <c r="A23" s="20">
        <v>3</v>
      </c>
      <c r="B23" s="421" t="s">
        <v>21</v>
      </c>
    </row>
    <row r="24" spans="1:2">
      <c r="A24" s="20">
        <v>4</v>
      </c>
      <c r="B24" s="421" t="s">
        <v>22</v>
      </c>
    </row>
    <row r="25" spans="1:2">
      <c r="A25" s="20">
        <v>5</v>
      </c>
      <c r="B25" s="421" t="s">
        <v>23</v>
      </c>
    </row>
    <row r="26" spans="1:2">
      <c r="A26" s="20">
        <v>6</v>
      </c>
      <c r="B26" s="421" t="s">
        <v>24</v>
      </c>
    </row>
    <row r="27" spans="1:2">
      <c r="A27" s="20">
        <v>7</v>
      </c>
      <c r="B27" s="421" t="s">
        <v>25</v>
      </c>
    </row>
    <row r="28" spans="1:2">
      <c r="A28" s="20">
        <v>8</v>
      </c>
      <c r="B28" s="421" t="s">
        <v>26</v>
      </c>
    </row>
    <row r="29" spans="1:2">
      <c r="A29" s="20"/>
      <c r="B29" s="421"/>
    </row>
    <row r="30" ht="20.4" spans="1:2">
      <c r="A30" s="419"/>
      <c r="B30" s="420" t="s">
        <v>27</v>
      </c>
    </row>
    <row r="31" spans="1:2">
      <c r="A31" s="20">
        <v>1</v>
      </c>
      <c r="B31" s="426" t="s">
        <v>28</v>
      </c>
    </row>
    <row r="32" spans="1:2">
      <c r="A32" s="20">
        <v>2</v>
      </c>
      <c r="B32" s="421" t="s">
        <v>29</v>
      </c>
    </row>
    <row r="33" spans="1:2">
      <c r="A33" s="20">
        <v>3</v>
      </c>
      <c r="B33" s="421" t="s">
        <v>30</v>
      </c>
    </row>
    <row r="34" spans="1:2">
      <c r="A34" s="20">
        <v>4</v>
      </c>
      <c r="B34" s="421" t="s">
        <v>31</v>
      </c>
    </row>
    <row r="35" spans="1:2">
      <c r="A35" s="20">
        <v>5</v>
      </c>
      <c r="B35" s="421" t="s">
        <v>32</v>
      </c>
    </row>
    <row r="36" spans="1:2">
      <c r="A36" s="20">
        <v>6</v>
      </c>
      <c r="B36" s="421" t="s">
        <v>33</v>
      </c>
    </row>
    <row r="37" spans="1:2">
      <c r="A37" s="20">
        <v>7</v>
      </c>
      <c r="B37" s="421" t="s">
        <v>34</v>
      </c>
    </row>
    <row r="38" spans="1:2">
      <c r="A38" s="20"/>
      <c r="B38" s="421"/>
    </row>
    <row r="40" spans="1:2">
      <c r="A40" s="427" t="s">
        <v>35</v>
      </c>
      <c r="B40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topLeftCell="A7" workbookViewId="0">
      <selection activeCell="D13" sqref="D13"/>
    </sheetView>
  </sheetViews>
  <sheetFormatPr defaultColWidth="9" defaultRowHeight="15.6"/>
  <cols>
    <col min="1" max="1" width="7" customWidth="1"/>
    <col min="2" max="2" width="10.125" customWidth="1"/>
    <col min="3" max="3" width="16.625" customWidth="1"/>
    <col min="4" max="4" width="17.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340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367</v>
      </c>
      <c r="H2" s="4"/>
      <c r="I2" s="4" t="s">
        <v>368</v>
      </c>
      <c r="J2" s="4"/>
      <c r="K2" s="6" t="s">
        <v>369</v>
      </c>
      <c r="L2" s="84" t="s">
        <v>370</v>
      </c>
      <c r="M2" s="27" t="s">
        <v>371</v>
      </c>
    </row>
    <row r="3" s="1" customFormat="1" spans="1:13">
      <c r="A3" s="4"/>
      <c r="B3" s="7"/>
      <c r="C3" s="7"/>
      <c r="D3" s="7"/>
      <c r="E3" s="7"/>
      <c r="F3" s="7"/>
      <c r="G3" s="4" t="s">
        <v>372</v>
      </c>
      <c r="H3" s="4" t="s">
        <v>373</v>
      </c>
      <c r="I3" s="4" t="s">
        <v>372</v>
      </c>
      <c r="J3" s="4" t="s">
        <v>373</v>
      </c>
      <c r="K3" s="8"/>
      <c r="L3" s="85"/>
      <c r="M3" s="28"/>
    </row>
    <row r="4" ht="17.4" spans="1:13">
      <c r="A4" s="76">
        <v>1</v>
      </c>
      <c r="B4" s="77" t="s">
        <v>57</v>
      </c>
      <c r="C4" s="78" t="s">
        <v>356</v>
      </c>
      <c r="D4" s="79" t="s">
        <v>357</v>
      </c>
      <c r="E4" s="80" t="s">
        <v>121</v>
      </c>
      <c r="F4" s="81" t="s">
        <v>63</v>
      </c>
      <c r="G4" s="82">
        <v>-0.005</v>
      </c>
      <c r="H4" s="82">
        <v>-0.005</v>
      </c>
      <c r="I4" s="86">
        <v>-0.002</v>
      </c>
      <c r="J4" s="86">
        <v>-0.002</v>
      </c>
      <c r="K4" s="17"/>
      <c r="L4" s="87" t="s">
        <v>68</v>
      </c>
      <c r="M4" s="17" t="s">
        <v>374</v>
      </c>
    </row>
    <row r="5" ht="17.4" spans="1:13">
      <c r="A5" s="76">
        <v>2</v>
      </c>
      <c r="B5" s="77" t="s">
        <v>57</v>
      </c>
      <c r="C5" s="78" t="s">
        <v>356</v>
      </c>
      <c r="D5" s="79" t="s">
        <v>357</v>
      </c>
      <c r="E5" s="80" t="s">
        <v>121</v>
      </c>
      <c r="F5" s="81" t="s">
        <v>63</v>
      </c>
      <c r="G5" s="82">
        <v>-0.005</v>
      </c>
      <c r="H5" s="82">
        <v>-0.005</v>
      </c>
      <c r="I5" s="86">
        <v>-0.002</v>
      </c>
      <c r="J5" s="86">
        <v>-0.002</v>
      </c>
      <c r="K5" s="17"/>
      <c r="L5" s="87" t="s">
        <v>68</v>
      </c>
      <c r="M5" s="17" t="s">
        <v>374</v>
      </c>
    </row>
    <row r="6" ht="17.4" spans="1:13">
      <c r="A6" s="76">
        <v>3</v>
      </c>
      <c r="B6" s="77" t="s">
        <v>57</v>
      </c>
      <c r="C6" s="78" t="s">
        <v>358</v>
      </c>
      <c r="D6" s="79" t="s">
        <v>357</v>
      </c>
      <c r="E6" s="80" t="s">
        <v>121</v>
      </c>
      <c r="F6" s="81" t="s">
        <v>63</v>
      </c>
      <c r="G6" s="82">
        <v>-0.005</v>
      </c>
      <c r="H6" s="82">
        <v>-0.005</v>
      </c>
      <c r="I6" s="86">
        <v>-0.002</v>
      </c>
      <c r="J6" s="86">
        <v>-0.002</v>
      </c>
      <c r="K6" s="20"/>
      <c r="L6" s="87" t="s">
        <v>68</v>
      </c>
      <c r="M6" s="17" t="s">
        <v>374</v>
      </c>
    </row>
    <row r="7" ht="17.4" spans="1:13">
      <c r="A7" s="76">
        <v>4</v>
      </c>
      <c r="B7" s="77" t="s">
        <v>57</v>
      </c>
      <c r="C7" s="78" t="s">
        <v>358</v>
      </c>
      <c r="D7" s="79" t="s">
        <v>357</v>
      </c>
      <c r="E7" s="80" t="s">
        <v>121</v>
      </c>
      <c r="F7" s="81" t="s">
        <v>63</v>
      </c>
      <c r="G7" s="82">
        <v>-0.005</v>
      </c>
      <c r="H7" s="82">
        <v>-0.005</v>
      </c>
      <c r="I7" s="86">
        <v>-0.002</v>
      </c>
      <c r="J7" s="86">
        <v>-0.002</v>
      </c>
      <c r="K7" s="20"/>
      <c r="L7" s="87" t="s">
        <v>68</v>
      </c>
      <c r="M7" s="17" t="s">
        <v>374</v>
      </c>
    </row>
    <row r="8" ht="17.4" spans="1:13">
      <c r="A8" s="76">
        <v>5</v>
      </c>
      <c r="B8" s="77" t="s">
        <v>57</v>
      </c>
      <c r="C8" s="78" t="s">
        <v>359</v>
      </c>
      <c r="D8" s="79" t="s">
        <v>357</v>
      </c>
      <c r="E8" s="18" t="s">
        <v>122</v>
      </c>
      <c r="F8" s="81" t="s">
        <v>63</v>
      </c>
      <c r="G8" s="82">
        <v>-0.005</v>
      </c>
      <c r="H8" s="82">
        <v>-0.005</v>
      </c>
      <c r="I8" s="86">
        <v>-0.002</v>
      </c>
      <c r="J8" s="86">
        <v>-0.002</v>
      </c>
      <c r="K8" s="20"/>
      <c r="L8" s="87" t="s">
        <v>68</v>
      </c>
      <c r="M8" s="17" t="s">
        <v>374</v>
      </c>
    </row>
    <row r="9" ht="17.4" spans="1:13">
      <c r="A9" s="76">
        <v>6</v>
      </c>
      <c r="B9" s="77" t="s">
        <v>57</v>
      </c>
      <c r="C9" s="78" t="s">
        <v>359</v>
      </c>
      <c r="D9" s="79" t="s">
        <v>357</v>
      </c>
      <c r="E9" s="18" t="s">
        <v>122</v>
      </c>
      <c r="F9" s="81" t="s">
        <v>63</v>
      </c>
      <c r="G9" s="82">
        <v>-0.005</v>
      </c>
      <c r="H9" s="82">
        <v>-0.005</v>
      </c>
      <c r="I9" s="86">
        <v>-0.002</v>
      </c>
      <c r="J9" s="86">
        <v>-0.002</v>
      </c>
      <c r="K9" s="20"/>
      <c r="L9" s="87" t="s">
        <v>68</v>
      </c>
      <c r="M9" s="17" t="s">
        <v>374</v>
      </c>
    </row>
    <row r="10" ht="17.4" spans="1:13">
      <c r="A10" s="76">
        <v>7</v>
      </c>
      <c r="B10" s="77" t="s">
        <v>57</v>
      </c>
      <c r="C10" s="78" t="s">
        <v>359</v>
      </c>
      <c r="D10" s="79" t="s">
        <v>357</v>
      </c>
      <c r="E10" s="18" t="s">
        <v>122</v>
      </c>
      <c r="F10" s="81" t="s">
        <v>63</v>
      </c>
      <c r="G10" s="82">
        <v>-0.005</v>
      </c>
      <c r="H10" s="82">
        <v>-0.005</v>
      </c>
      <c r="I10" s="86">
        <v>-0.002</v>
      </c>
      <c r="J10" s="86">
        <v>-0.002</v>
      </c>
      <c r="K10" s="20"/>
      <c r="L10" s="87" t="s">
        <v>68</v>
      </c>
      <c r="M10" s="17" t="s">
        <v>374</v>
      </c>
    </row>
    <row r="11" ht="17.4" spans="1:13">
      <c r="A11" s="76">
        <v>8</v>
      </c>
      <c r="B11" s="77" t="s">
        <v>57</v>
      </c>
      <c r="C11" s="78" t="s">
        <v>359</v>
      </c>
      <c r="D11" s="79" t="s">
        <v>357</v>
      </c>
      <c r="E11" s="18" t="s">
        <v>122</v>
      </c>
      <c r="F11" s="81" t="s">
        <v>63</v>
      </c>
      <c r="G11" s="82">
        <v>-0.005</v>
      </c>
      <c r="H11" s="82">
        <v>-0.005</v>
      </c>
      <c r="I11" s="86">
        <v>-0.002</v>
      </c>
      <c r="J11" s="86">
        <v>-0.002</v>
      </c>
      <c r="K11" s="20"/>
      <c r="L11" s="87" t="s">
        <v>68</v>
      </c>
      <c r="M11" s="17" t="s">
        <v>374</v>
      </c>
    </row>
    <row r="12" ht="17.4" spans="1:13">
      <c r="A12" s="76">
        <v>9</v>
      </c>
      <c r="B12" s="77" t="s">
        <v>57</v>
      </c>
      <c r="C12" s="78" t="s">
        <v>360</v>
      </c>
      <c r="D12" s="79" t="s">
        <v>357</v>
      </c>
      <c r="E12" s="18" t="s">
        <v>123</v>
      </c>
      <c r="F12" s="81" t="s">
        <v>63</v>
      </c>
      <c r="G12" s="82">
        <v>-0.005</v>
      </c>
      <c r="H12" s="82">
        <v>-0.005</v>
      </c>
      <c r="I12" s="86">
        <v>-0.002</v>
      </c>
      <c r="J12" s="86">
        <v>-0.002</v>
      </c>
      <c r="K12" s="20"/>
      <c r="L12" s="87" t="s">
        <v>68</v>
      </c>
      <c r="M12" s="17" t="s">
        <v>374</v>
      </c>
    </row>
    <row r="13" ht="17.4" spans="1:13">
      <c r="A13" s="76">
        <v>10</v>
      </c>
      <c r="B13" s="77" t="s">
        <v>57</v>
      </c>
      <c r="C13" s="78" t="s">
        <v>360</v>
      </c>
      <c r="D13" s="79" t="s">
        <v>357</v>
      </c>
      <c r="E13" s="18" t="s">
        <v>123</v>
      </c>
      <c r="F13" s="81" t="s">
        <v>63</v>
      </c>
      <c r="G13" s="82">
        <v>-0.005</v>
      </c>
      <c r="H13" s="82">
        <v>-0.005</v>
      </c>
      <c r="I13" s="86">
        <v>-0.002</v>
      </c>
      <c r="J13" s="86">
        <v>-0.002</v>
      </c>
      <c r="K13" s="20"/>
      <c r="L13" s="87" t="s">
        <v>68</v>
      </c>
      <c r="M13" s="17" t="s">
        <v>374</v>
      </c>
    </row>
    <row r="14" ht="17.4" spans="1:13">
      <c r="A14" s="76">
        <v>11</v>
      </c>
      <c r="B14" s="77" t="s">
        <v>57</v>
      </c>
      <c r="C14" s="78" t="s">
        <v>360</v>
      </c>
      <c r="D14" s="79" t="s">
        <v>357</v>
      </c>
      <c r="E14" s="18" t="s">
        <v>123</v>
      </c>
      <c r="F14" s="81" t="s">
        <v>63</v>
      </c>
      <c r="G14" s="82">
        <v>-0.005</v>
      </c>
      <c r="H14" s="82">
        <v>-0.005</v>
      </c>
      <c r="I14" s="86">
        <v>-0.002</v>
      </c>
      <c r="J14" s="86">
        <v>-0.002</v>
      </c>
      <c r="K14" s="20"/>
      <c r="L14" s="87" t="s">
        <v>68</v>
      </c>
      <c r="M14" s="17" t="s">
        <v>374</v>
      </c>
    </row>
    <row r="15" ht="17.4" spans="1:13">
      <c r="A15" s="76">
        <v>12</v>
      </c>
      <c r="B15" s="77" t="s">
        <v>57</v>
      </c>
      <c r="C15" s="78" t="s">
        <v>360</v>
      </c>
      <c r="D15" s="79" t="s">
        <v>357</v>
      </c>
      <c r="E15" s="18" t="s">
        <v>123</v>
      </c>
      <c r="F15" s="81" t="s">
        <v>63</v>
      </c>
      <c r="G15" s="82">
        <v>-0.005</v>
      </c>
      <c r="H15" s="82">
        <v>-0.005</v>
      </c>
      <c r="I15" s="86">
        <v>-0.002</v>
      </c>
      <c r="J15" s="86">
        <v>-0.002</v>
      </c>
      <c r="K15" s="20"/>
      <c r="L15" s="87" t="s">
        <v>68</v>
      </c>
      <c r="M15" s="17" t="s">
        <v>374</v>
      </c>
    </row>
    <row r="16" ht="17.4" spans="1:13">
      <c r="A16" s="76">
        <v>13</v>
      </c>
      <c r="B16" s="77" t="s">
        <v>57</v>
      </c>
      <c r="C16" s="78" t="s">
        <v>361</v>
      </c>
      <c r="D16" s="79" t="s">
        <v>357</v>
      </c>
      <c r="E16" s="18" t="s">
        <v>124</v>
      </c>
      <c r="F16" s="81" t="s">
        <v>63</v>
      </c>
      <c r="G16" s="82">
        <v>-0.005</v>
      </c>
      <c r="H16" s="82">
        <v>-0.005</v>
      </c>
      <c r="I16" s="86">
        <v>-0.002</v>
      </c>
      <c r="J16" s="86">
        <v>-0.002</v>
      </c>
      <c r="K16" s="20"/>
      <c r="L16" s="87" t="s">
        <v>68</v>
      </c>
      <c r="M16" s="17" t="s">
        <v>374</v>
      </c>
    </row>
    <row r="17" ht="17.4" spans="1:13">
      <c r="A17" s="76">
        <v>14</v>
      </c>
      <c r="B17" s="77" t="s">
        <v>57</v>
      </c>
      <c r="C17" s="78" t="s">
        <v>361</v>
      </c>
      <c r="D17" s="79" t="s">
        <v>357</v>
      </c>
      <c r="E17" s="18" t="s">
        <v>124</v>
      </c>
      <c r="F17" s="81" t="s">
        <v>63</v>
      </c>
      <c r="G17" s="82">
        <v>-0.005</v>
      </c>
      <c r="H17" s="82">
        <v>-0.005</v>
      </c>
      <c r="I17" s="86">
        <v>-0.002</v>
      </c>
      <c r="J17" s="86">
        <v>-0.002</v>
      </c>
      <c r="K17" s="20"/>
      <c r="L17" s="87" t="s">
        <v>68</v>
      </c>
      <c r="M17" s="17" t="s">
        <v>374</v>
      </c>
    </row>
    <row r="18" ht="17.4" spans="1:13">
      <c r="A18" s="76">
        <v>15</v>
      </c>
      <c r="B18" s="77" t="s">
        <v>57</v>
      </c>
      <c r="C18" s="78" t="s">
        <v>362</v>
      </c>
      <c r="D18" s="79" t="s">
        <v>357</v>
      </c>
      <c r="E18" s="18" t="s">
        <v>124</v>
      </c>
      <c r="F18" s="81" t="s">
        <v>63</v>
      </c>
      <c r="G18" s="82">
        <v>-0.005</v>
      </c>
      <c r="H18" s="82">
        <v>-0.005</v>
      </c>
      <c r="I18" s="86">
        <v>-0.002</v>
      </c>
      <c r="J18" s="86">
        <v>-0.002</v>
      </c>
      <c r="K18" s="20"/>
      <c r="L18" s="87" t="s">
        <v>68</v>
      </c>
      <c r="M18" s="17" t="s">
        <v>374</v>
      </c>
    </row>
    <row r="19" ht="17.4" spans="1:13">
      <c r="A19" s="76">
        <v>16</v>
      </c>
      <c r="B19" s="77" t="s">
        <v>57</v>
      </c>
      <c r="C19" s="78" t="s">
        <v>362</v>
      </c>
      <c r="D19" s="79" t="s">
        <v>357</v>
      </c>
      <c r="E19" s="18" t="s">
        <v>124</v>
      </c>
      <c r="F19" s="81" t="s">
        <v>63</v>
      </c>
      <c r="G19" s="82">
        <v>-0.005</v>
      </c>
      <c r="H19" s="82">
        <v>-0.005</v>
      </c>
      <c r="I19" s="86">
        <v>-0.002</v>
      </c>
      <c r="J19" s="86">
        <v>-0.002</v>
      </c>
      <c r="K19" s="20"/>
      <c r="L19" s="87" t="s">
        <v>68</v>
      </c>
      <c r="M19" s="17" t="s">
        <v>374</v>
      </c>
    </row>
    <row r="20" s="2" customFormat="1" ht="17.4" spans="1:13">
      <c r="A20" s="21" t="s">
        <v>375</v>
      </c>
      <c r="B20" s="22"/>
      <c r="C20" s="22"/>
      <c r="D20" s="22"/>
      <c r="E20" s="23"/>
      <c r="F20" s="24"/>
      <c r="G20" s="45"/>
      <c r="H20" s="21" t="s">
        <v>376</v>
      </c>
      <c r="I20" s="22"/>
      <c r="J20" s="22"/>
      <c r="K20" s="23"/>
      <c r="L20" s="88"/>
      <c r="M20" s="29"/>
    </row>
    <row r="21" spans="1:13">
      <c r="A21" s="83" t="s">
        <v>377</v>
      </c>
      <c r="B21" s="8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125" zoomScaleNormal="125" topLeftCell="F19" workbookViewId="0">
      <selection activeCell="I19" sqref="I19:T19"/>
    </sheetView>
  </sheetViews>
  <sheetFormatPr defaultColWidth="9" defaultRowHeight="15.6"/>
  <cols>
    <col min="1" max="2" width="8.625" customWidth="1"/>
    <col min="3" max="3" width="8.125" customWidth="1"/>
    <col min="4" max="4" width="10.125" customWidth="1"/>
    <col min="5" max="5" width="10.375" customWidth="1"/>
    <col min="6" max="6" width="11.25" customWidth="1"/>
    <col min="7" max="7" width="8.125" customWidth="1"/>
    <col min="8" max="8" width="10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39.95" customHeight="1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1" customFormat="1" ht="15.95" customHeight="1" spans="1:23">
      <c r="A2" s="53" t="s">
        <v>379</v>
      </c>
      <c r="B2" s="53" t="s">
        <v>345</v>
      </c>
      <c r="C2" s="53" t="s">
        <v>341</v>
      </c>
      <c r="D2" s="53" t="s">
        <v>342</v>
      </c>
      <c r="E2" s="53" t="s">
        <v>343</v>
      </c>
      <c r="F2" s="53" t="s">
        <v>344</v>
      </c>
      <c r="G2" s="54" t="s">
        <v>380</v>
      </c>
      <c r="H2" s="55"/>
      <c r="I2" s="69"/>
      <c r="J2" s="54" t="s">
        <v>381</v>
      </c>
      <c r="K2" s="55"/>
      <c r="L2" s="69"/>
      <c r="M2" s="54" t="s">
        <v>382</v>
      </c>
      <c r="N2" s="55"/>
      <c r="O2" s="69"/>
      <c r="P2" s="54" t="s">
        <v>383</v>
      </c>
      <c r="Q2" s="55"/>
      <c r="R2" s="69"/>
      <c r="S2" s="55" t="s">
        <v>384</v>
      </c>
      <c r="T2" s="55"/>
      <c r="U2" s="69"/>
      <c r="V2" s="73" t="s">
        <v>385</v>
      </c>
      <c r="W2" s="73" t="s">
        <v>354</v>
      </c>
    </row>
    <row r="3" s="51" customFormat="1" ht="13.2" spans="1:23">
      <c r="A3" s="56"/>
      <c r="B3" s="57"/>
      <c r="C3" s="57"/>
      <c r="D3" s="57"/>
      <c r="E3" s="57"/>
      <c r="F3" s="57"/>
      <c r="G3" s="58" t="s">
        <v>386</v>
      </c>
      <c r="H3" s="58" t="s">
        <v>69</v>
      </c>
      <c r="I3" s="58" t="s">
        <v>345</v>
      </c>
      <c r="J3" s="58" t="s">
        <v>386</v>
      </c>
      <c r="K3" s="58" t="s">
        <v>69</v>
      </c>
      <c r="L3" s="58" t="s">
        <v>345</v>
      </c>
      <c r="M3" s="58" t="s">
        <v>386</v>
      </c>
      <c r="N3" s="58" t="s">
        <v>69</v>
      </c>
      <c r="O3" s="58" t="s">
        <v>345</v>
      </c>
      <c r="P3" s="58" t="s">
        <v>386</v>
      </c>
      <c r="Q3" s="58" t="s">
        <v>69</v>
      </c>
      <c r="R3" s="58" t="s">
        <v>345</v>
      </c>
      <c r="S3" s="58" t="s">
        <v>386</v>
      </c>
      <c r="T3" s="58" t="s">
        <v>69</v>
      </c>
      <c r="U3" s="58" t="s">
        <v>345</v>
      </c>
      <c r="V3" s="74"/>
      <c r="W3" s="74"/>
    </row>
    <row r="4" s="52" customFormat="1" ht="52.35" customHeight="1" spans="1:23">
      <c r="A4" s="59" t="s">
        <v>387</v>
      </c>
      <c r="B4" s="59" t="s">
        <v>57</v>
      </c>
      <c r="C4" s="60" t="s">
        <v>356</v>
      </c>
      <c r="D4" s="59" t="s">
        <v>357</v>
      </c>
      <c r="E4" s="61" t="s">
        <v>121</v>
      </c>
      <c r="F4" s="59" t="s">
        <v>63</v>
      </c>
      <c r="G4" s="62" t="s">
        <v>388</v>
      </c>
      <c r="H4" s="62" t="s">
        <v>389</v>
      </c>
      <c r="I4" s="62" t="s">
        <v>390</v>
      </c>
      <c r="J4" s="62" t="s">
        <v>391</v>
      </c>
      <c r="K4" s="62" t="s">
        <v>392</v>
      </c>
      <c r="L4" s="62" t="s">
        <v>393</v>
      </c>
      <c r="M4" s="62" t="s">
        <v>394</v>
      </c>
      <c r="N4" s="62" t="s">
        <v>395</v>
      </c>
      <c r="O4" s="62" t="s">
        <v>396</v>
      </c>
      <c r="P4" s="70" t="s">
        <v>397</v>
      </c>
      <c r="Q4" s="62" t="s">
        <v>398</v>
      </c>
      <c r="R4" s="62" t="s">
        <v>399</v>
      </c>
      <c r="S4" s="70" t="s">
        <v>400</v>
      </c>
      <c r="T4" s="70" t="s">
        <v>401</v>
      </c>
      <c r="U4" s="62" t="s">
        <v>399</v>
      </c>
      <c r="V4" s="70" t="s">
        <v>96</v>
      </c>
      <c r="W4" s="70" t="s">
        <v>374</v>
      </c>
    </row>
    <row r="5" s="52" customFormat="1" ht="12" spans="1:23">
      <c r="A5" s="63"/>
      <c r="B5" s="63"/>
      <c r="C5" s="64"/>
      <c r="D5" s="63"/>
      <c r="E5" s="65"/>
      <c r="F5" s="63"/>
      <c r="G5" s="54" t="s">
        <v>402</v>
      </c>
      <c r="H5" s="55"/>
      <c r="I5" s="69"/>
      <c r="J5" s="54" t="s">
        <v>403</v>
      </c>
      <c r="K5" s="55"/>
      <c r="L5" s="69"/>
      <c r="M5" s="54" t="s">
        <v>404</v>
      </c>
      <c r="N5" s="55"/>
      <c r="O5" s="69"/>
      <c r="P5" s="54" t="s">
        <v>405</v>
      </c>
      <c r="Q5" s="55"/>
      <c r="R5" s="69"/>
      <c r="S5" s="55" t="s">
        <v>406</v>
      </c>
      <c r="T5" s="55"/>
      <c r="U5" s="69"/>
      <c r="V5" s="73" t="s">
        <v>385</v>
      </c>
      <c r="W5" s="73" t="s">
        <v>354</v>
      </c>
    </row>
    <row r="6" s="52" customFormat="1" ht="12" spans="1:23">
      <c r="A6" s="63"/>
      <c r="B6" s="63"/>
      <c r="C6" s="64"/>
      <c r="D6" s="63"/>
      <c r="E6" s="65"/>
      <c r="F6" s="63"/>
      <c r="G6" s="58" t="s">
        <v>386</v>
      </c>
      <c r="H6" s="58" t="s">
        <v>69</v>
      </c>
      <c r="I6" s="58" t="s">
        <v>345</v>
      </c>
      <c r="J6" s="58" t="s">
        <v>386</v>
      </c>
      <c r="K6" s="58" t="s">
        <v>69</v>
      </c>
      <c r="L6" s="58" t="s">
        <v>345</v>
      </c>
      <c r="M6" s="58" t="s">
        <v>386</v>
      </c>
      <c r="N6" s="58" t="s">
        <v>69</v>
      </c>
      <c r="O6" s="58" t="s">
        <v>345</v>
      </c>
      <c r="P6" s="58" t="s">
        <v>386</v>
      </c>
      <c r="Q6" s="58" t="s">
        <v>69</v>
      </c>
      <c r="R6" s="58" t="s">
        <v>345</v>
      </c>
      <c r="S6" s="58" t="s">
        <v>386</v>
      </c>
      <c r="T6" s="58" t="s">
        <v>69</v>
      </c>
      <c r="U6" s="58" t="s">
        <v>345</v>
      </c>
      <c r="V6" s="74"/>
      <c r="W6" s="74"/>
    </row>
    <row r="7" s="52" customFormat="1" ht="42.6" customHeight="1" spans="1:23">
      <c r="A7" s="66"/>
      <c r="B7" s="66"/>
      <c r="C7" s="67"/>
      <c r="D7" s="66"/>
      <c r="E7" s="68"/>
      <c r="F7" s="66"/>
      <c r="G7" s="62" t="s">
        <v>407</v>
      </c>
      <c r="H7" s="62" t="s">
        <v>408</v>
      </c>
      <c r="I7" s="62" t="s">
        <v>399</v>
      </c>
      <c r="J7" s="62" t="s">
        <v>409</v>
      </c>
      <c r="K7" s="62" t="s">
        <v>410</v>
      </c>
      <c r="L7" s="62" t="s">
        <v>411</v>
      </c>
      <c r="M7" s="62" t="s">
        <v>411</v>
      </c>
      <c r="N7" s="62" t="s">
        <v>412</v>
      </c>
      <c r="O7" s="62" t="s">
        <v>411</v>
      </c>
      <c r="P7" s="71" t="s">
        <v>413</v>
      </c>
      <c r="Q7" s="71" t="s">
        <v>414</v>
      </c>
      <c r="R7" s="71" t="s">
        <v>415</v>
      </c>
      <c r="S7" s="75"/>
      <c r="T7" s="75"/>
      <c r="U7" s="75"/>
      <c r="V7" s="70" t="s">
        <v>96</v>
      </c>
      <c r="W7" s="70" t="s">
        <v>374</v>
      </c>
    </row>
    <row r="8" s="51" customFormat="1" ht="15.95" customHeight="1" spans="1:23">
      <c r="A8" s="53" t="s">
        <v>379</v>
      </c>
      <c r="B8" s="53" t="s">
        <v>345</v>
      </c>
      <c r="C8" s="53" t="s">
        <v>341</v>
      </c>
      <c r="D8" s="53" t="s">
        <v>342</v>
      </c>
      <c r="E8" s="53" t="s">
        <v>343</v>
      </c>
      <c r="F8" s="53" t="s">
        <v>344</v>
      </c>
      <c r="G8" s="54" t="s">
        <v>380</v>
      </c>
      <c r="H8" s="55"/>
      <c r="I8" s="69"/>
      <c r="J8" s="54" t="s">
        <v>381</v>
      </c>
      <c r="K8" s="55"/>
      <c r="L8" s="69"/>
      <c r="M8" s="54" t="s">
        <v>382</v>
      </c>
      <c r="N8" s="55"/>
      <c r="O8" s="69"/>
      <c r="P8" s="54" t="s">
        <v>383</v>
      </c>
      <c r="Q8" s="55"/>
      <c r="R8" s="69"/>
      <c r="S8" s="55" t="s">
        <v>384</v>
      </c>
      <c r="T8" s="55"/>
      <c r="U8" s="69"/>
      <c r="V8" s="73" t="s">
        <v>385</v>
      </c>
      <c r="W8" s="73" t="s">
        <v>354</v>
      </c>
    </row>
    <row r="9" s="51" customFormat="1" ht="13.2" spans="1:23">
      <c r="A9" s="56"/>
      <c r="B9" s="57"/>
      <c r="C9" s="57"/>
      <c r="D9" s="57"/>
      <c r="E9" s="57"/>
      <c r="F9" s="57"/>
      <c r="G9" s="58" t="s">
        <v>386</v>
      </c>
      <c r="H9" s="58" t="s">
        <v>69</v>
      </c>
      <c r="I9" s="58" t="s">
        <v>345</v>
      </c>
      <c r="J9" s="58" t="s">
        <v>386</v>
      </c>
      <c r="K9" s="58" t="s">
        <v>69</v>
      </c>
      <c r="L9" s="58" t="s">
        <v>345</v>
      </c>
      <c r="M9" s="58" t="s">
        <v>386</v>
      </c>
      <c r="N9" s="58" t="s">
        <v>69</v>
      </c>
      <c r="O9" s="58" t="s">
        <v>345</v>
      </c>
      <c r="P9" s="58" t="s">
        <v>386</v>
      </c>
      <c r="Q9" s="58" t="s">
        <v>69</v>
      </c>
      <c r="R9" s="58" t="s">
        <v>345</v>
      </c>
      <c r="S9" s="58" t="s">
        <v>386</v>
      </c>
      <c r="T9" s="58" t="s">
        <v>69</v>
      </c>
      <c r="U9" s="58" t="s">
        <v>345</v>
      </c>
      <c r="V9" s="74"/>
      <c r="W9" s="74"/>
    </row>
    <row r="10" s="52" customFormat="1" ht="52.35" customHeight="1" spans="1:23">
      <c r="A10" s="59" t="s">
        <v>387</v>
      </c>
      <c r="B10" s="59" t="s">
        <v>57</v>
      </c>
      <c r="C10" s="60" t="s">
        <v>360</v>
      </c>
      <c r="D10" s="59" t="s">
        <v>357</v>
      </c>
      <c r="E10" s="61" t="s">
        <v>123</v>
      </c>
      <c r="F10" s="59" t="s">
        <v>63</v>
      </c>
      <c r="G10" s="62" t="s">
        <v>388</v>
      </c>
      <c r="H10" s="62" t="s">
        <v>389</v>
      </c>
      <c r="I10" s="62" t="s">
        <v>390</v>
      </c>
      <c r="J10" s="62" t="s">
        <v>391</v>
      </c>
      <c r="K10" s="62" t="s">
        <v>392</v>
      </c>
      <c r="L10" s="62" t="s">
        <v>393</v>
      </c>
      <c r="M10" s="62" t="s">
        <v>394</v>
      </c>
      <c r="N10" s="62" t="s">
        <v>395</v>
      </c>
      <c r="O10" s="62" t="s">
        <v>396</v>
      </c>
      <c r="P10" s="70" t="s">
        <v>397</v>
      </c>
      <c r="Q10" s="62" t="s">
        <v>398</v>
      </c>
      <c r="R10" s="62" t="s">
        <v>399</v>
      </c>
      <c r="S10" s="70" t="s">
        <v>400</v>
      </c>
      <c r="T10" s="70" t="s">
        <v>401</v>
      </c>
      <c r="U10" s="62" t="s">
        <v>399</v>
      </c>
      <c r="V10" s="70" t="s">
        <v>96</v>
      </c>
      <c r="W10" s="70" t="s">
        <v>374</v>
      </c>
    </row>
    <row r="11" s="52" customFormat="1" ht="12" spans="1:23">
      <c r="A11" s="63"/>
      <c r="B11" s="63"/>
      <c r="C11" s="64"/>
      <c r="D11" s="63"/>
      <c r="E11" s="65"/>
      <c r="F11" s="63"/>
      <c r="G11" s="54" t="s">
        <v>402</v>
      </c>
      <c r="H11" s="55"/>
      <c r="I11" s="69"/>
      <c r="J11" s="54" t="s">
        <v>403</v>
      </c>
      <c r="K11" s="55"/>
      <c r="L11" s="69"/>
      <c r="M11" s="54" t="s">
        <v>404</v>
      </c>
      <c r="N11" s="55"/>
      <c r="O11" s="69"/>
      <c r="P11" s="54" t="s">
        <v>405</v>
      </c>
      <c r="Q11" s="55"/>
      <c r="R11" s="69"/>
      <c r="S11" s="55" t="s">
        <v>406</v>
      </c>
      <c r="T11" s="55"/>
      <c r="U11" s="69"/>
      <c r="V11" s="73" t="s">
        <v>385</v>
      </c>
      <c r="W11" s="73" t="s">
        <v>354</v>
      </c>
    </row>
    <row r="12" s="52" customFormat="1" ht="12" spans="1:23">
      <c r="A12" s="63"/>
      <c r="B12" s="63"/>
      <c r="C12" s="64"/>
      <c r="D12" s="63"/>
      <c r="E12" s="65"/>
      <c r="F12" s="63"/>
      <c r="G12" s="58" t="s">
        <v>386</v>
      </c>
      <c r="H12" s="58" t="s">
        <v>69</v>
      </c>
      <c r="I12" s="58" t="s">
        <v>345</v>
      </c>
      <c r="J12" s="58" t="s">
        <v>386</v>
      </c>
      <c r="K12" s="58" t="s">
        <v>69</v>
      </c>
      <c r="L12" s="58" t="s">
        <v>345</v>
      </c>
      <c r="M12" s="58" t="s">
        <v>386</v>
      </c>
      <c r="N12" s="58" t="s">
        <v>69</v>
      </c>
      <c r="O12" s="58" t="s">
        <v>345</v>
      </c>
      <c r="P12" s="58" t="s">
        <v>386</v>
      </c>
      <c r="Q12" s="58" t="s">
        <v>69</v>
      </c>
      <c r="R12" s="58" t="s">
        <v>345</v>
      </c>
      <c r="S12" s="58" t="s">
        <v>386</v>
      </c>
      <c r="T12" s="58" t="s">
        <v>69</v>
      </c>
      <c r="U12" s="58" t="s">
        <v>345</v>
      </c>
      <c r="V12" s="74"/>
      <c r="W12" s="74"/>
    </row>
    <row r="13" s="52" customFormat="1" ht="42.6" customHeight="1" spans="1:23">
      <c r="A13" s="66"/>
      <c r="B13" s="66"/>
      <c r="C13" s="67"/>
      <c r="D13" s="66"/>
      <c r="E13" s="68"/>
      <c r="F13" s="66"/>
      <c r="G13" s="62" t="s">
        <v>407</v>
      </c>
      <c r="H13" s="62" t="s">
        <v>408</v>
      </c>
      <c r="I13" s="62" t="s">
        <v>399</v>
      </c>
      <c r="J13" s="62" t="s">
        <v>409</v>
      </c>
      <c r="K13" s="62" t="s">
        <v>410</v>
      </c>
      <c r="L13" s="62" t="s">
        <v>411</v>
      </c>
      <c r="M13" s="62" t="s">
        <v>411</v>
      </c>
      <c r="N13" s="62" t="s">
        <v>412</v>
      </c>
      <c r="O13" s="62" t="s">
        <v>411</v>
      </c>
      <c r="P13" s="72" t="s">
        <v>413</v>
      </c>
      <c r="Q13" s="72" t="s">
        <v>414</v>
      </c>
      <c r="R13" s="72" t="s">
        <v>415</v>
      </c>
      <c r="S13" s="75"/>
      <c r="T13" s="75"/>
      <c r="U13" s="75"/>
      <c r="V13" s="70" t="s">
        <v>96</v>
      </c>
      <c r="W13" s="70" t="s">
        <v>374</v>
      </c>
    </row>
    <row r="14" s="51" customFormat="1" ht="15.95" customHeight="1" spans="1:23">
      <c r="A14" s="53" t="s">
        <v>379</v>
      </c>
      <c r="B14" s="53" t="s">
        <v>345</v>
      </c>
      <c r="C14" s="53" t="s">
        <v>341</v>
      </c>
      <c r="D14" s="53" t="s">
        <v>342</v>
      </c>
      <c r="E14" s="53" t="s">
        <v>343</v>
      </c>
      <c r="F14" s="53" t="s">
        <v>344</v>
      </c>
      <c r="G14" s="54" t="s">
        <v>380</v>
      </c>
      <c r="H14" s="55"/>
      <c r="I14" s="69"/>
      <c r="J14" s="58" t="s">
        <v>381</v>
      </c>
      <c r="K14" s="58"/>
      <c r="L14" s="58"/>
      <c r="M14" s="58" t="s">
        <v>382</v>
      </c>
      <c r="N14" s="58"/>
      <c r="O14" s="58"/>
      <c r="P14" s="58" t="s">
        <v>383</v>
      </c>
      <c r="Q14" s="58"/>
      <c r="R14" s="58"/>
      <c r="S14" s="58" t="s">
        <v>384</v>
      </c>
      <c r="T14" s="58"/>
      <c r="U14" s="58"/>
      <c r="V14" s="73" t="s">
        <v>385</v>
      </c>
      <c r="W14" s="73" t="s">
        <v>354</v>
      </c>
    </row>
    <row r="15" s="51" customFormat="1" ht="13.2" spans="1:23">
      <c r="A15" s="56"/>
      <c r="B15" s="57"/>
      <c r="C15" s="57"/>
      <c r="D15" s="57"/>
      <c r="E15" s="57"/>
      <c r="F15" s="57"/>
      <c r="G15" s="58" t="s">
        <v>386</v>
      </c>
      <c r="H15" s="58" t="s">
        <v>69</v>
      </c>
      <c r="I15" s="58" t="s">
        <v>345</v>
      </c>
      <c r="J15" s="58" t="s">
        <v>386</v>
      </c>
      <c r="K15" s="58" t="s">
        <v>69</v>
      </c>
      <c r="L15" s="58" t="s">
        <v>345</v>
      </c>
      <c r="M15" s="58" t="s">
        <v>386</v>
      </c>
      <c r="N15" s="58" t="s">
        <v>69</v>
      </c>
      <c r="O15" s="58" t="s">
        <v>345</v>
      </c>
      <c r="P15" s="58" t="s">
        <v>386</v>
      </c>
      <c r="Q15" s="58" t="s">
        <v>69</v>
      </c>
      <c r="R15" s="58" t="s">
        <v>345</v>
      </c>
      <c r="S15" s="58" t="s">
        <v>386</v>
      </c>
      <c r="T15" s="58" t="s">
        <v>69</v>
      </c>
      <c r="U15" s="58" t="s">
        <v>345</v>
      </c>
      <c r="V15" s="74"/>
      <c r="W15" s="74"/>
    </row>
    <row r="16" s="52" customFormat="1" ht="52.35" customHeight="1" spans="1:23">
      <c r="A16" s="59" t="s">
        <v>387</v>
      </c>
      <c r="B16" s="59" t="s">
        <v>57</v>
      </c>
      <c r="C16" s="60" t="s">
        <v>359</v>
      </c>
      <c r="D16" s="59" t="s">
        <v>357</v>
      </c>
      <c r="E16" s="61" t="s">
        <v>122</v>
      </c>
      <c r="F16" s="59" t="s">
        <v>63</v>
      </c>
      <c r="G16" s="62" t="s">
        <v>388</v>
      </c>
      <c r="H16" s="62" t="s">
        <v>389</v>
      </c>
      <c r="I16" s="62" t="s">
        <v>390</v>
      </c>
      <c r="J16" s="62" t="s">
        <v>391</v>
      </c>
      <c r="K16" s="62" t="s">
        <v>392</v>
      </c>
      <c r="L16" s="62" t="s">
        <v>393</v>
      </c>
      <c r="M16" s="62" t="s">
        <v>394</v>
      </c>
      <c r="N16" s="62" t="s">
        <v>395</v>
      </c>
      <c r="O16" s="62" t="s">
        <v>396</v>
      </c>
      <c r="P16" s="70" t="s">
        <v>397</v>
      </c>
      <c r="Q16" s="62" t="s">
        <v>398</v>
      </c>
      <c r="R16" s="62" t="s">
        <v>399</v>
      </c>
      <c r="S16" s="70" t="s">
        <v>400</v>
      </c>
      <c r="T16" s="70" t="s">
        <v>401</v>
      </c>
      <c r="U16" s="62" t="s">
        <v>399</v>
      </c>
      <c r="V16" s="70" t="s">
        <v>96</v>
      </c>
      <c r="W16" s="70" t="s">
        <v>374</v>
      </c>
    </row>
    <row r="17" s="52" customFormat="1" ht="12" spans="1:23">
      <c r="A17" s="63"/>
      <c r="B17" s="63"/>
      <c r="C17" s="64"/>
      <c r="D17" s="63"/>
      <c r="E17" s="65"/>
      <c r="F17" s="63"/>
      <c r="G17" s="54" t="s">
        <v>402</v>
      </c>
      <c r="H17" s="55"/>
      <c r="I17" s="69"/>
      <c r="J17" s="54" t="s">
        <v>403</v>
      </c>
      <c r="K17" s="55"/>
      <c r="L17" s="69"/>
      <c r="M17" s="54" t="s">
        <v>404</v>
      </c>
      <c r="N17" s="55"/>
      <c r="O17" s="69"/>
      <c r="P17" s="54" t="s">
        <v>405</v>
      </c>
      <c r="Q17" s="55"/>
      <c r="R17" s="69"/>
      <c r="S17" s="55" t="s">
        <v>406</v>
      </c>
      <c r="T17" s="55"/>
      <c r="U17" s="69"/>
      <c r="V17" s="73" t="s">
        <v>385</v>
      </c>
      <c r="W17" s="73" t="s">
        <v>354</v>
      </c>
    </row>
    <row r="18" s="52" customFormat="1" ht="12" spans="1:23">
      <c r="A18" s="63"/>
      <c r="B18" s="63"/>
      <c r="C18" s="64"/>
      <c r="D18" s="63"/>
      <c r="E18" s="65"/>
      <c r="F18" s="63"/>
      <c r="G18" s="58" t="s">
        <v>386</v>
      </c>
      <c r="H18" s="58" t="s">
        <v>69</v>
      </c>
      <c r="I18" s="58" t="s">
        <v>345</v>
      </c>
      <c r="J18" s="58" t="s">
        <v>386</v>
      </c>
      <c r="K18" s="58" t="s">
        <v>69</v>
      </c>
      <c r="L18" s="58" t="s">
        <v>345</v>
      </c>
      <c r="M18" s="58" t="s">
        <v>386</v>
      </c>
      <c r="N18" s="58" t="s">
        <v>69</v>
      </c>
      <c r="O18" s="58" t="s">
        <v>345</v>
      </c>
      <c r="P18" s="58" t="s">
        <v>386</v>
      </c>
      <c r="Q18" s="58" t="s">
        <v>69</v>
      </c>
      <c r="R18" s="58" t="s">
        <v>345</v>
      </c>
      <c r="S18" s="58" t="s">
        <v>386</v>
      </c>
      <c r="T18" s="58" t="s">
        <v>69</v>
      </c>
      <c r="U18" s="58" t="s">
        <v>345</v>
      </c>
      <c r="V18" s="74"/>
      <c r="W18" s="74"/>
    </row>
    <row r="19" s="52" customFormat="1" ht="42.6" customHeight="1" spans="1:23">
      <c r="A19" s="66"/>
      <c r="B19" s="66"/>
      <c r="C19" s="67"/>
      <c r="D19" s="66"/>
      <c r="E19" s="68"/>
      <c r="F19" s="66"/>
      <c r="G19" s="62" t="s">
        <v>407</v>
      </c>
      <c r="H19" s="62" t="s">
        <v>408</v>
      </c>
      <c r="I19" s="62" t="s">
        <v>399</v>
      </c>
      <c r="J19" s="62" t="s">
        <v>409</v>
      </c>
      <c r="K19" s="62" t="s">
        <v>410</v>
      </c>
      <c r="L19" s="62" t="s">
        <v>411</v>
      </c>
      <c r="M19" s="62" t="s">
        <v>411</v>
      </c>
      <c r="N19" s="62" t="s">
        <v>412</v>
      </c>
      <c r="O19" s="62" t="s">
        <v>411</v>
      </c>
      <c r="P19" s="72" t="s">
        <v>413</v>
      </c>
      <c r="Q19" s="72" t="s">
        <v>414</v>
      </c>
      <c r="R19" s="72" t="s">
        <v>415</v>
      </c>
      <c r="S19" s="75"/>
      <c r="T19" s="75"/>
      <c r="U19" s="75"/>
      <c r="V19" s="70" t="s">
        <v>96</v>
      </c>
      <c r="W19" s="70" t="s">
        <v>374</v>
      </c>
    </row>
    <row r="20" s="51" customFormat="1" ht="15.95" customHeight="1" spans="1:23">
      <c r="A20" s="53" t="s">
        <v>379</v>
      </c>
      <c r="B20" s="53" t="s">
        <v>345</v>
      </c>
      <c r="C20" s="53" t="s">
        <v>341</v>
      </c>
      <c r="D20" s="53" t="s">
        <v>342</v>
      </c>
      <c r="E20" s="53" t="s">
        <v>343</v>
      </c>
      <c r="F20" s="53" t="s">
        <v>344</v>
      </c>
      <c r="G20" s="54" t="s">
        <v>380</v>
      </c>
      <c r="H20" s="55"/>
      <c r="I20" s="69"/>
      <c r="J20" s="54" t="s">
        <v>381</v>
      </c>
      <c r="K20" s="55"/>
      <c r="L20" s="69"/>
      <c r="M20" s="54" t="s">
        <v>382</v>
      </c>
      <c r="N20" s="55"/>
      <c r="O20" s="69"/>
      <c r="P20" s="54" t="s">
        <v>383</v>
      </c>
      <c r="Q20" s="55"/>
      <c r="R20" s="69"/>
      <c r="S20" s="55" t="s">
        <v>384</v>
      </c>
      <c r="T20" s="55"/>
      <c r="U20" s="69"/>
      <c r="V20" s="73" t="s">
        <v>385</v>
      </c>
      <c r="W20" s="73" t="s">
        <v>354</v>
      </c>
    </row>
    <row r="21" s="51" customFormat="1" ht="13.2" spans="1:23">
      <c r="A21" s="56"/>
      <c r="B21" s="57"/>
      <c r="C21" s="57"/>
      <c r="D21" s="57"/>
      <c r="E21" s="57"/>
      <c r="F21" s="57"/>
      <c r="G21" s="58" t="s">
        <v>386</v>
      </c>
      <c r="H21" s="58" t="s">
        <v>69</v>
      </c>
      <c r="I21" s="58" t="s">
        <v>345</v>
      </c>
      <c r="J21" s="58" t="s">
        <v>386</v>
      </c>
      <c r="K21" s="58" t="s">
        <v>69</v>
      </c>
      <c r="L21" s="58" t="s">
        <v>345</v>
      </c>
      <c r="M21" s="58" t="s">
        <v>386</v>
      </c>
      <c r="N21" s="58" t="s">
        <v>69</v>
      </c>
      <c r="O21" s="58" t="s">
        <v>345</v>
      </c>
      <c r="P21" s="58" t="s">
        <v>386</v>
      </c>
      <c r="Q21" s="58" t="s">
        <v>69</v>
      </c>
      <c r="R21" s="58" t="s">
        <v>345</v>
      </c>
      <c r="S21" s="58" t="s">
        <v>386</v>
      </c>
      <c r="T21" s="58" t="s">
        <v>69</v>
      </c>
      <c r="U21" s="58" t="s">
        <v>345</v>
      </c>
      <c r="V21" s="74"/>
      <c r="W21" s="74"/>
    </row>
    <row r="22" s="52" customFormat="1" ht="52.35" customHeight="1" spans="1:23">
      <c r="A22" s="59" t="s">
        <v>387</v>
      </c>
      <c r="B22" s="59" t="s">
        <v>57</v>
      </c>
      <c r="C22" s="60" t="s">
        <v>361</v>
      </c>
      <c r="D22" s="59" t="s">
        <v>357</v>
      </c>
      <c r="E22" s="61" t="s">
        <v>124</v>
      </c>
      <c r="F22" s="59" t="s">
        <v>63</v>
      </c>
      <c r="G22" s="62" t="s">
        <v>388</v>
      </c>
      <c r="H22" s="62" t="s">
        <v>389</v>
      </c>
      <c r="I22" s="62" t="s">
        <v>390</v>
      </c>
      <c r="J22" s="62" t="s">
        <v>391</v>
      </c>
      <c r="K22" s="62" t="s">
        <v>392</v>
      </c>
      <c r="L22" s="62" t="s">
        <v>393</v>
      </c>
      <c r="M22" s="62" t="s">
        <v>394</v>
      </c>
      <c r="N22" s="62" t="s">
        <v>395</v>
      </c>
      <c r="O22" s="62" t="s">
        <v>396</v>
      </c>
      <c r="P22" s="70" t="s">
        <v>397</v>
      </c>
      <c r="Q22" s="62" t="s">
        <v>398</v>
      </c>
      <c r="R22" s="62" t="s">
        <v>399</v>
      </c>
      <c r="S22" s="70" t="s">
        <v>400</v>
      </c>
      <c r="T22" s="70" t="s">
        <v>401</v>
      </c>
      <c r="U22" s="62" t="s">
        <v>399</v>
      </c>
      <c r="V22" s="70" t="s">
        <v>96</v>
      </c>
      <c r="W22" s="70" t="s">
        <v>374</v>
      </c>
    </row>
    <row r="23" s="52" customFormat="1" ht="12" spans="1:23">
      <c r="A23" s="63"/>
      <c r="B23" s="63"/>
      <c r="C23" s="64"/>
      <c r="D23" s="63"/>
      <c r="E23" s="65"/>
      <c r="F23" s="63"/>
      <c r="G23" s="54" t="s">
        <v>402</v>
      </c>
      <c r="H23" s="55"/>
      <c r="I23" s="69"/>
      <c r="J23" s="54" t="s">
        <v>403</v>
      </c>
      <c r="K23" s="55"/>
      <c r="L23" s="69"/>
      <c r="M23" s="54" t="s">
        <v>404</v>
      </c>
      <c r="N23" s="55"/>
      <c r="O23" s="69"/>
      <c r="P23" s="54" t="s">
        <v>405</v>
      </c>
      <c r="Q23" s="55"/>
      <c r="R23" s="69"/>
      <c r="S23" s="55" t="s">
        <v>406</v>
      </c>
      <c r="T23" s="55"/>
      <c r="U23" s="69"/>
      <c r="V23" s="73" t="s">
        <v>385</v>
      </c>
      <c r="W23" s="73" t="s">
        <v>354</v>
      </c>
    </row>
    <row r="24" s="52" customFormat="1" ht="12" spans="1:23">
      <c r="A24" s="63"/>
      <c r="B24" s="63"/>
      <c r="C24" s="64"/>
      <c r="D24" s="63"/>
      <c r="E24" s="65"/>
      <c r="F24" s="63"/>
      <c r="G24" s="58" t="s">
        <v>386</v>
      </c>
      <c r="H24" s="58" t="s">
        <v>69</v>
      </c>
      <c r="I24" s="58" t="s">
        <v>345</v>
      </c>
      <c r="J24" s="58" t="s">
        <v>386</v>
      </c>
      <c r="K24" s="58" t="s">
        <v>69</v>
      </c>
      <c r="L24" s="58" t="s">
        <v>345</v>
      </c>
      <c r="M24" s="58" t="s">
        <v>386</v>
      </c>
      <c r="N24" s="58" t="s">
        <v>69</v>
      </c>
      <c r="O24" s="58" t="s">
        <v>345</v>
      </c>
      <c r="P24" s="58" t="s">
        <v>386</v>
      </c>
      <c r="Q24" s="58" t="s">
        <v>69</v>
      </c>
      <c r="R24" s="58" t="s">
        <v>345</v>
      </c>
      <c r="S24" s="58" t="s">
        <v>386</v>
      </c>
      <c r="T24" s="58" t="s">
        <v>69</v>
      </c>
      <c r="U24" s="58" t="s">
        <v>345</v>
      </c>
      <c r="V24" s="74"/>
      <c r="W24" s="74"/>
    </row>
    <row r="25" s="52" customFormat="1" ht="42.6" customHeight="1" spans="1:23">
      <c r="A25" s="66"/>
      <c r="B25" s="66"/>
      <c r="C25" s="67"/>
      <c r="D25" s="66"/>
      <c r="E25" s="68"/>
      <c r="F25" s="66"/>
      <c r="G25" s="62" t="s">
        <v>407</v>
      </c>
      <c r="H25" s="62" t="s">
        <v>408</v>
      </c>
      <c r="I25" s="62" t="s">
        <v>399</v>
      </c>
      <c r="J25" s="62" t="s">
        <v>409</v>
      </c>
      <c r="K25" s="62" t="s">
        <v>410</v>
      </c>
      <c r="L25" s="62" t="s">
        <v>411</v>
      </c>
      <c r="M25" s="62" t="s">
        <v>411</v>
      </c>
      <c r="N25" s="62" t="s">
        <v>412</v>
      </c>
      <c r="O25" s="62" t="s">
        <v>411</v>
      </c>
      <c r="P25" s="72" t="s">
        <v>413</v>
      </c>
      <c r="Q25" s="72" t="s">
        <v>414</v>
      </c>
      <c r="R25" s="72" t="s">
        <v>415</v>
      </c>
      <c r="S25" s="75"/>
      <c r="T25" s="75"/>
      <c r="U25" s="75"/>
      <c r="V25" s="70" t="s">
        <v>96</v>
      </c>
      <c r="W25" s="70" t="s">
        <v>374</v>
      </c>
    </row>
  </sheetData>
  <mergeCells count="10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A2:A3"/>
    <mergeCell ref="A4:A7"/>
    <mergeCell ref="A8:A9"/>
    <mergeCell ref="A10:A13"/>
    <mergeCell ref="A14:A15"/>
    <mergeCell ref="A16:A19"/>
    <mergeCell ref="A20:A21"/>
    <mergeCell ref="A22:A25"/>
    <mergeCell ref="B2:B3"/>
    <mergeCell ref="B4:B7"/>
    <mergeCell ref="B8:B9"/>
    <mergeCell ref="B10:B13"/>
    <mergeCell ref="B14:B15"/>
    <mergeCell ref="B16:B19"/>
    <mergeCell ref="B20:B21"/>
    <mergeCell ref="B22:B25"/>
    <mergeCell ref="C2:C3"/>
    <mergeCell ref="C4:C7"/>
    <mergeCell ref="C8:C9"/>
    <mergeCell ref="C10:C13"/>
    <mergeCell ref="C14:C15"/>
    <mergeCell ref="C16:C19"/>
    <mergeCell ref="C20:C21"/>
    <mergeCell ref="C22:C25"/>
    <mergeCell ref="D2:D3"/>
    <mergeCell ref="D4:D7"/>
    <mergeCell ref="D8:D9"/>
    <mergeCell ref="D10:D13"/>
    <mergeCell ref="D14:D15"/>
    <mergeCell ref="D16:D19"/>
    <mergeCell ref="D20:D21"/>
    <mergeCell ref="D22:D25"/>
    <mergeCell ref="E2:E3"/>
    <mergeCell ref="E4:E7"/>
    <mergeCell ref="E8:E9"/>
    <mergeCell ref="E10:E13"/>
    <mergeCell ref="E14:E15"/>
    <mergeCell ref="E16:E19"/>
    <mergeCell ref="E20:E21"/>
    <mergeCell ref="E22:E25"/>
    <mergeCell ref="F2:F3"/>
    <mergeCell ref="F4:F7"/>
    <mergeCell ref="F8:F9"/>
    <mergeCell ref="F10:F13"/>
    <mergeCell ref="F14:F15"/>
    <mergeCell ref="F16:F19"/>
    <mergeCell ref="F20:F21"/>
    <mergeCell ref="F22:F25"/>
    <mergeCell ref="V2:V3"/>
    <mergeCell ref="V5:V6"/>
    <mergeCell ref="V8:V9"/>
    <mergeCell ref="V11:V12"/>
    <mergeCell ref="V14:V15"/>
    <mergeCell ref="V17:V18"/>
    <mergeCell ref="V20:V21"/>
    <mergeCell ref="V23:V24"/>
    <mergeCell ref="W2:W3"/>
    <mergeCell ref="W5:W6"/>
    <mergeCell ref="W8:W9"/>
    <mergeCell ref="W11:W12"/>
    <mergeCell ref="W14:W15"/>
    <mergeCell ref="W17:W18"/>
    <mergeCell ref="W20:W21"/>
    <mergeCell ref="W23:W24"/>
  </mergeCells>
  <dataValidations count="1">
    <dataValidation type="list" allowBlank="1" showInputMessage="1" showErrorMessage="1" sqref="W1 W4 W7 W10 W13 W16 W19 W22 W2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25" zoomScaleNormal="125" workbookViewId="0">
      <selection activeCell="D6" sqref="D6"/>
    </sheetView>
  </sheetViews>
  <sheetFormatPr defaultColWidth="9" defaultRowHeight="15.6"/>
  <cols>
    <col min="1" max="1" width="8.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375" customWidth="1"/>
    <col min="9" max="9" width="14" customWidth="1"/>
    <col min="10" max="10" width="11.5" customWidth="1"/>
    <col min="11" max="11" width="11.125" customWidth="1"/>
  </cols>
  <sheetData>
    <row r="1" ht="28.2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379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385</v>
      </c>
      <c r="L2" s="5" t="s">
        <v>354</v>
      </c>
    </row>
    <row r="3" spans="1:12">
      <c r="A3" s="48" t="s">
        <v>421</v>
      </c>
      <c r="B3" s="49" t="s">
        <v>415</v>
      </c>
      <c r="C3" s="50"/>
      <c r="D3" s="50" t="s">
        <v>422</v>
      </c>
      <c r="E3" s="50" t="s">
        <v>423</v>
      </c>
      <c r="F3" s="50" t="s">
        <v>63</v>
      </c>
      <c r="G3" s="50" t="s">
        <v>424</v>
      </c>
      <c r="H3" s="50" t="s">
        <v>425</v>
      </c>
      <c r="I3" s="50"/>
      <c r="J3" s="50"/>
      <c r="K3" s="50" t="s">
        <v>426</v>
      </c>
      <c r="L3" s="17"/>
    </row>
    <row r="4" spans="1:12">
      <c r="A4" s="48" t="s">
        <v>427</v>
      </c>
      <c r="B4" s="49" t="s">
        <v>415</v>
      </c>
      <c r="C4" s="50"/>
      <c r="D4" s="50" t="s">
        <v>422</v>
      </c>
      <c r="E4" s="50" t="s">
        <v>423</v>
      </c>
      <c r="F4" s="50" t="s">
        <v>63</v>
      </c>
      <c r="G4" s="50" t="s">
        <v>424</v>
      </c>
      <c r="H4" s="50" t="s">
        <v>425</v>
      </c>
      <c r="I4" s="50"/>
      <c r="J4" s="50"/>
      <c r="K4" s="50" t="s">
        <v>426</v>
      </c>
      <c r="L4" s="17"/>
    </row>
    <row r="5" spans="1:12">
      <c r="A5" s="48" t="s">
        <v>428</v>
      </c>
      <c r="B5" s="49" t="s">
        <v>415</v>
      </c>
      <c r="C5" s="50"/>
      <c r="D5" s="50" t="s">
        <v>422</v>
      </c>
      <c r="E5" s="50" t="s">
        <v>423</v>
      </c>
      <c r="F5" s="50" t="s">
        <v>63</v>
      </c>
      <c r="G5" s="50" t="s">
        <v>424</v>
      </c>
      <c r="H5" s="50" t="s">
        <v>425</v>
      </c>
      <c r="I5" s="50"/>
      <c r="J5" s="50"/>
      <c r="K5" s="50" t="s">
        <v>426</v>
      </c>
      <c r="L5" s="17"/>
    </row>
    <row r="6" spans="1:12">
      <c r="A6" s="48"/>
      <c r="B6" s="49"/>
      <c r="C6" s="50"/>
      <c r="D6" s="50"/>
      <c r="E6" s="50"/>
      <c r="F6" s="50"/>
      <c r="G6" s="50"/>
      <c r="H6" s="50"/>
      <c r="I6" s="50"/>
      <c r="J6" s="50"/>
      <c r="K6" s="50"/>
      <c r="L6" s="17"/>
    </row>
    <row r="7" spans="1:12">
      <c r="A7" s="48"/>
      <c r="B7" s="49"/>
      <c r="C7" s="50"/>
      <c r="D7" s="50"/>
      <c r="E7" s="50"/>
      <c r="F7" s="50"/>
      <c r="G7" s="50"/>
      <c r="H7" s="50"/>
      <c r="I7" s="50"/>
      <c r="J7" s="50"/>
      <c r="K7" s="50"/>
      <c r="L7" s="17"/>
    </row>
    <row r="8" spans="1:12">
      <c r="A8" s="48"/>
      <c r="B8" s="49"/>
      <c r="C8" s="50"/>
      <c r="D8" s="50"/>
      <c r="E8" s="50"/>
      <c r="F8" s="50"/>
      <c r="G8" s="50"/>
      <c r="H8" s="50"/>
      <c r="I8" s="50"/>
      <c r="J8" s="50"/>
      <c r="K8" s="50"/>
      <c r="L8" s="17"/>
    </row>
    <row r="9" spans="1:12">
      <c r="A9" s="48"/>
      <c r="B9" s="49"/>
      <c r="C9" s="48"/>
      <c r="D9" s="50"/>
      <c r="E9" s="50"/>
      <c r="F9" s="50"/>
      <c r="G9" s="50"/>
      <c r="H9" s="48"/>
      <c r="I9" s="48"/>
      <c r="J9" s="48"/>
      <c r="K9" s="50"/>
      <c r="L9" s="20"/>
    </row>
    <row r="10" spans="1:12">
      <c r="A10" s="48"/>
      <c r="B10" s="49"/>
      <c r="C10" s="20"/>
      <c r="D10" s="50"/>
      <c r="E10" s="50"/>
      <c r="F10" s="50"/>
      <c r="G10" s="50"/>
      <c r="H10" s="20"/>
      <c r="I10" s="20"/>
      <c r="J10" s="20"/>
      <c r="K10" s="50"/>
      <c r="L10" s="20"/>
    </row>
    <row r="11" spans="1:12">
      <c r="A11" s="48"/>
      <c r="B11" s="49"/>
      <c r="C11" s="20"/>
      <c r="D11" s="50"/>
      <c r="E11" s="50"/>
      <c r="F11" s="50"/>
      <c r="G11" s="50"/>
      <c r="H11" s="20"/>
      <c r="I11" s="20"/>
      <c r="J11" s="20"/>
      <c r="K11" s="50"/>
      <c r="L11" s="20"/>
    </row>
    <row r="12" spans="1:12">
      <c r="A12" s="48"/>
      <c r="B12" s="49"/>
      <c r="C12" s="20"/>
      <c r="D12" s="50"/>
      <c r="E12" s="50"/>
      <c r="F12" s="50"/>
      <c r="G12" s="50"/>
      <c r="H12" s="20"/>
      <c r="I12" s="20"/>
      <c r="J12" s="20"/>
      <c r="K12" s="50"/>
      <c r="L12" s="20"/>
    </row>
    <row r="13" spans="1:12">
      <c r="A13" s="48"/>
      <c r="B13" s="49"/>
      <c r="C13" s="20"/>
      <c r="D13" s="50"/>
      <c r="E13" s="50"/>
      <c r="F13" s="50"/>
      <c r="G13" s="50"/>
      <c r="H13" s="20"/>
      <c r="I13" s="20"/>
      <c r="J13" s="20"/>
      <c r="K13" s="50"/>
      <c r="L13" s="20"/>
    </row>
    <row r="14" spans="1:12">
      <c r="A14" s="48"/>
      <c r="B14" s="20"/>
      <c r="C14" s="20"/>
      <c r="D14" s="50"/>
      <c r="E14" s="50"/>
      <c r="F14" s="50"/>
      <c r="G14" s="50"/>
      <c r="H14" s="20"/>
      <c r="I14" s="20"/>
      <c r="J14" s="20"/>
      <c r="K14" s="50"/>
      <c r="L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="2" customFormat="1" ht="17.4" spans="1:12">
      <c r="A16" s="21" t="s">
        <v>429</v>
      </c>
      <c r="B16" s="22"/>
      <c r="C16" s="22"/>
      <c r="D16" s="22"/>
      <c r="E16" s="23"/>
      <c r="F16" s="24"/>
      <c r="G16" s="45"/>
      <c r="H16" s="21" t="s">
        <v>364</v>
      </c>
      <c r="I16" s="22"/>
      <c r="J16" s="22"/>
      <c r="K16" s="22"/>
      <c r="L16" s="29"/>
    </row>
    <row r="17" spans="1:12">
      <c r="A17" s="25" t="s">
        <v>430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5" zoomScaleNormal="125" workbookViewId="0">
      <selection activeCell="E9" sqref="E9"/>
    </sheetView>
  </sheetViews>
  <sheetFormatPr defaultColWidth="9" defaultRowHeight="15.6"/>
  <cols>
    <col min="1" max="1" width="9" customWidth="1"/>
    <col min="2" max="2" width="8.375" customWidth="1"/>
    <col min="3" max="3" width="18.3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1" width="10" customWidth="1"/>
    <col min="12" max="12" width="8.25" customWidth="1"/>
    <col min="13" max="13" width="13.375" customWidth="1"/>
    <col min="14" max="14" width="10.625" customWidth="1"/>
  </cols>
  <sheetData>
    <row r="1" ht="28.2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30" t="s">
        <v>432</v>
      </c>
      <c r="B2" s="31" t="s">
        <v>341</v>
      </c>
      <c r="C2" s="31" t="s">
        <v>342</v>
      </c>
      <c r="D2" s="31" t="s">
        <v>343</v>
      </c>
      <c r="E2" s="31" t="s">
        <v>344</v>
      </c>
      <c r="F2" s="31" t="s">
        <v>345</v>
      </c>
      <c r="G2" s="30" t="s">
        <v>433</v>
      </c>
      <c r="H2" s="30" t="s">
        <v>434</v>
      </c>
      <c r="I2" s="30" t="s">
        <v>435</v>
      </c>
      <c r="J2" s="30" t="s">
        <v>434</v>
      </c>
      <c r="K2" s="30" t="s">
        <v>436</v>
      </c>
      <c r="L2" s="30" t="s">
        <v>434</v>
      </c>
      <c r="M2" s="31" t="s">
        <v>385</v>
      </c>
      <c r="N2" s="31" t="s">
        <v>354</v>
      </c>
    </row>
    <row r="3" spans="1:14">
      <c r="A3" s="32"/>
      <c r="B3" s="9"/>
      <c r="C3" s="17"/>
      <c r="D3" s="33"/>
      <c r="E3" s="33"/>
      <c r="F3" s="34"/>
      <c r="G3" s="35"/>
      <c r="H3" s="34"/>
      <c r="I3" s="35"/>
      <c r="J3" s="34"/>
      <c r="K3" s="17"/>
      <c r="L3" s="17"/>
      <c r="M3" s="17"/>
      <c r="N3" s="17"/>
    </row>
    <row r="4" spans="1:14">
      <c r="A4" s="32"/>
      <c r="B4" s="9"/>
      <c r="C4" s="17"/>
      <c r="D4" s="33"/>
      <c r="E4" s="33"/>
      <c r="F4" s="31"/>
      <c r="G4" s="35"/>
      <c r="H4" s="34"/>
      <c r="I4" s="35"/>
      <c r="J4" s="34"/>
      <c r="K4" s="30"/>
      <c r="L4" s="17"/>
      <c r="M4" s="17"/>
      <c r="N4" s="31"/>
    </row>
    <row r="5" spans="1:14">
      <c r="A5" s="32"/>
      <c r="B5" s="9"/>
      <c r="C5" s="17"/>
      <c r="D5" s="36"/>
      <c r="E5" s="33"/>
      <c r="F5" s="17"/>
      <c r="G5" s="35"/>
      <c r="H5" s="34"/>
      <c r="I5" s="35"/>
      <c r="J5" s="34"/>
      <c r="K5" s="17"/>
      <c r="L5" s="17"/>
      <c r="M5" s="17"/>
      <c r="N5" s="17"/>
    </row>
    <row r="6" spans="1:14">
      <c r="A6" s="32"/>
      <c r="B6" s="9"/>
      <c r="C6" s="17"/>
      <c r="D6" s="36"/>
      <c r="E6" s="33"/>
      <c r="F6" s="17"/>
      <c r="G6" s="35"/>
      <c r="H6" s="34"/>
      <c r="I6" s="35"/>
      <c r="J6" s="34"/>
      <c r="K6" s="17"/>
      <c r="L6" s="17"/>
      <c r="M6" s="17"/>
      <c r="N6" s="17"/>
    </row>
    <row r="7" spans="1:14">
      <c r="A7" s="32"/>
      <c r="B7" s="20"/>
      <c r="C7" s="17"/>
      <c r="D7" s="17"/>
      <c r="E7" s="33"/>
      <c r="F7" s="20"/>
      <c r="G7" s="35"/>
      <c r="H7" s="34"/>
      <c r="I7" s="35"/>
      <c r="J7" s="34"/>
      <c r="K7" s="20"/>
      <c r="L7" s="17"/>
      <c r="M7" s="17"/>
      <c r="N7" s="20"/>
    </row>
    <row r="8" spans="1:14">
      <c r="A8" s="32"/>
      <c r="B8" s="20"/>
      <c r="C8" s="17"/>
      <c r="D8" s="17"/>
      <c r="E8" s="33"/>
      <c r="F8" s="20"/>
      <c r="G8" s="35"/>
      <c r="H8" s="34"/>
      <c r="I8" s="35"/>
      <c r="J8" s="34"/>
      <c r="K8" s="20"/>
      <c r="L8" s="17"/>
      <c r="M8" s="17"/>
      <c r="N8" s="20"/>
    </row>
    <row r="9" spans="1:14">
      <c r="A9" s="32"/>
      <c r="B9" s="20"/>
      <c r="C9" s="17"/>
      <c r="D9" s="17"/>
      <c r="E9" s="33"/>
      <c r="F9" s="20"/>
      <c r="G9" s="35"/>
      <c r="H9" s="34"/>
      <c r="I9" s="35"/>
      <c r="J9" s="34"/>
      <c r="K9" s="20"/>
      <c r="L9" s="17"/>
      <c r="M9" s="17"/>
      <c r="N9" s="20"/>
    </row>
    <row r="10" spans="1:14">
      <c r="A10" s="20"/>
      <c r="B10" s="20"/>
      <c r="C10" s="17"/>
      <c r="D10" s="17"/>
      <c r="E10" s="33"/>
      <c r="F10" s="20"/>
      <c r="G10" s="35"/>
      <c r="H10" s="34"/>
      <c r="I10" s="35"/>
      <c r="J10" s="34"/>
      <c r="K10" s="20"/>
      <c r="L10" s="17"/>
      <c r="M10" s="17"/>
      <c r="N10" s="20"/>
    </row>
    <row r="11" spans="1:14">
      <c r="A11" s="37"/>
      <c r="B11" s="38"/>
      <c r="C11" s="39"/>
      <c r="D11" s="40"/>
      <c r="E11" s="41"/>
      <c r="F11" s="38"/>
      <c r="G11" s="42"/>
      <c r="H11" s="43"/>
      <c r="I11" s="46"/>
      <c r="J11" s="43"/>
      <c r="K11" s="38"/>
      <c r="L11" s="39"/>
      <c r="M11" s="39"/>
      <c r="N11" s="47"/>
    </row>
    <row r="12" s="2" customFormat="1" ht="17.4" spans="1:14">
      <c r="A12" s="21" t="s">
        <v>437</v>
      </c>
      <c r="B12" s="22"/>
      <c r="C12" s="22"/>
      <c r="D12" s="23"/>
      <c r="E12" s="24"/>
      <c r="F12" s="44"/>
      <c r="G12" s="45"/>
      <c r="H12" s="44"/>
      <c r="I12" s="21" t="s">
        <v>364</v>
      </c>
      <c r="J12" s="22"/>
      <c r="K12" s="22"/>
      <c r="L12" s="22"/>
      <c r="M12" s="22"/>
      <c r="N12" s="29"/>
    </row>
    <row r="13" spans="1:14">
      <c r="A13" s="25" t="s">
        <v>438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</sheetData>
  <mergeCells count="5">
    <mergeCell ref="A1:N1"/>
    <mergeCell ref="A12:D12"/>
    <mergeCell ref="E12:G12"/>
    <mergeCell ref="I12:K12"/>
    <mergeCell ref="A13:N13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D15" sqref="D15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439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340</v>
      </c>
      <c r="B2" s="5" t="s">
        <v>345</v>
      </c>
      <c r="C2" s="5" t="s">
        <v>386</v>
      </c>
      <c r="D2" s="5" t="s">
        <v>343</v>
      </c>
      <c r="E2" s="5" t="s">
        <v>344</v>
      </c>
      <c r="F2" s="4" t="s">
        <v>440</v>
      </c>
      <c r="G2" s="4" t="s">
        <v>368</v>
      </c>
      <c r="H2" s="6" t="s">
        <v>369</v>
      </c>
      <c r="I2" s="27" t="s">
        <v>371</v>
      </c>
    </row>
    <row r="3" s="1" customFormat="1" spans="1:9">
      <c r="A3" s="4"/>
      <c r="B3" s="7"/>
      <c r="C3" s="7"/>
      <c r="D3" s="7"/>
      <c r="E3" s="7"/>
      <c r="F3" s="4" t="s">
        <v>441</v>
      </c>
      <c r="G3" s="4" t="s">
        <v>372</v>
      </c>
      <c r="H3" s="8"/>
      <c r="I3" s="28"/>
    </row>
    <row r="4" spans="1:9">
      <c r="A4" s="9">
        <v>1</v>
      </c>
      <c r="B4" s="10" t="s">
        <v>442</v>
      </c>
      <c r="C4" s="11" t="s">
        <v>443</v>
      </c>
      <c r="D4" s="12" t="s">
        <v>121</v>
      </c>
      <c r="E4" s="13" t="s">
        <v>63</v>
      </c>
      <c r="F4" s="14">
        <v>-0.005</v>
      </c>
      <c r="G4" s="15">
        <v>-0.005</v>
      </c>
      <c r="H4" s="9">
        <v>-1</v>
      </c>
      <c r="I4" s="9" t="s">
        <v>374</v>
      </c>
    </row>
    <row r="5" ht="18.75" customHeight="1" spans="1:9">
      <c r="A5" s="9">
        <v>2</v>
      </c>
      <c r="B5" s="10" t="s">
        <v>444</v>
      </c>
      <c r="C5" s="11" t="s">
        <v>445</v>
      </c>
      <c r="D5" s="12" t="s">
        <v>121</v>
      </c>
      <c r="E5" s="13" t="s">
        <v>63</v>
      </c>
      <c r="F5" s="16">
        <v>-0.005</v>
      </c>
      <c r="G5" s="16">
        <v>-0.005</v>
      </c>
      <c r="H5" s="14">
        <v>-0.01</v>
      </c>
      <c r="I5" s="9" t="s">
        <v>374</v>
      </c>
    </row>
    <row r="6" spans="1:9">
      <c r="A6" s="17"/>
      <c r="B6" s="10"/>
      <c r="C6" s="18"/>
      <c r="D6" s="19"/>
      <c r="E6" s="13"/>
      <c r="F6" s="14"/>
      <c r="G6" s="14"/>
      <c r="H6" s="14"/>
      <c r="I6" s="9"/>
    </row>
    <row r="7" spans="1:9">
      <c r="A7" s="9"/>
      <c r="B7" s="10"/>
      <c r="C7" s="18"/>
      <c r="D7" s="19"/>
      <c r="E7" s="13"/>
      <c r="F7" s="16"/>
      <c r="G7" s="16"/>
      <c r="H7" s="14"/>
      <c r="I7" s="9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="2" customFormat="1" ht="17.4" spans="1:9">
      <c r="A10" s="21" t="s">
        <v>446</v>
      </c>
      <c r="B10" s="22"/>
      <c r="C10" s="22"/>
      <c r="D10" s="23"/>
      <c r="E10" s="24"/>
      <c r="F10" s="21" t="s">
        <v>364</v>
      </c>
      <c r="G10" s="22"/>
      <c r="H10" s="23"/>
      <c r="I10" s="29"/>
    </row>
    <row r="11" spans="1:9">
      <c r="A11" s="25" t="s">
        <v>447</v>
      </c>
      <c r="B11" s="25"/>
      <c r="C11" s="26"/>
      <c r="D11" s="26"/>
      <c r="E11" s="26"/>
      <c r="F11" s="26"/>
      <c r="G11" s="26"/>
      <c r="H11" s="26"/>
      <c r="I11" s="26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97" t="s">
        <v>36</v>
      </c>
      <c r="C2" s="398"/>
      <c r="D2" s="398"/>
      <c r="E2" s="398"/>
      <c r="F2" s="398"/>
      <c r="G2" s="398"/>
      <c r="H2" s="398"/>
      <c r="I2" s="412"/>
    </row>
    <row r="3" ht="27.95" customHeight="1" spans="2:9">
      <c r="B3" s="399"/>
      <c r="C3" s="400"/>
      <c r="D3" s="401" t="s">
        <v>37</v>
      </c>
      <c r="E3" s="402"/>
      <c r="F3" s="403" t="s">
        <v>38</v>
      </c>
      <c r="G3" s="404"/>
      <c r="H3" s="401" t="s">
        <v>39</v>
      </c>
      <c r="I3" s="413"/>
    </row>
    <row r="4" ht="27.95" customHeight="1" spans="2:9">
      <c r="B4" s="399" t="s">
        <v>40</v>
      </c>
      <c r="C4" s="400" t="s">
        <v>41</v>
      </c>
      <c r="D4" s="400" t="s">
        <v>42</v>
      </c>
      <c r="E4" s="400" t="s">
        <v>43</v>
      </c>
      <c r="F4" s="405" t="s">
        <v>42</v>
      </c>
      <c r="G4" s="405" t="s">
        <v>43</v>
      </c>
      <c r="H4" s="400" t="s">
        <v>42</v>
      </c>
      <c r="I4" s="414" t="s">
        <v>43</v>
      </c>
    </row>
    <row r="5" ht="27.95" customHeight="1" spans="2:9">
      <c r="B5" s="406" t="s">
        <v>44</v>
      </c>
      <c r="C5" s="20">
        <v>13</v>
      </c>
      <c r="D5" s="20">
        <v>0</v>
      </c>
      <c r="E5" s="20">
        <v>1</v>
      </c>
      <c r="F5" s="407">
        <v>0</v>
      </c>
      <c r="G5" s="407">
        <v>1</v>
      </c>
      <c r="H5" s="20">
        <v>1</v>
      </c>
      <c r="I5" s="415">
        <v>2</v>
      </c>
    </row>
    <row r="6" ht="27.95" customHeight="1" spans="2:9">
      <c r="B6" s="406" t="s">
        <v>45</v>
      </c>
      <c r="C6" s="20">
        <v>20</v>
      </c>
      <c r="D6" s="20">
        <v>0</v>
      </c>
      <c r="E6" s="20">
        <v>1</v>
      </c>
      <c r="F6" s="407">
        <v>1</v>
      </c>
      <c r="G6" s="407">
        <v>2</v>
      </c>
      <c r="H6" s="20">
        <v>2</v>
      </c>
      <c r="I6" s="415">
        <v>3</v>
      </c>
    </row>
    <row r="7" ht="27.95" customHeight="1" spans="2:9">
      <c r="B7" s="406" t="s">
        <v>46</v>
      </c>
      <c r="C7" s="20">
        <v>32</v>
      </c>
      <c r="D7" s="20">
        <v>0</v>
      </c>
      <c r="E7" s="20">
        <v>1</v>
      </c>
      <c r="F7" s="407">
        <v>2</v>
      </c>
      <c r="G7" s="407">
        <v>3</v>
      </c>
      <c r="H7" s="20">
        <v>3</v>
      </c>
      <c r="I7" s="415">
        <v>4</v>
      </c>
    </row>
    <row r="8" ht="27.95" customHeight="1" spans="2:9">
      <c r="B8" s="406" t="s">
        <v>47</v>
      </c>
      <c r="C8" s="20">
        <v>50</v>
      </c>
      <c r="D8" s="20">
        <v>1</v>
      </c>
      <c r="E8" s="20">
        <v>2</v>
      </c>
      <c r="F8" s="407">
        <v>3</v>
      </c>
      <c r="G8" s="407">
        <v>4</v>
      </c>
      <c r="H8" s="20">
        <v>5</v>
      </c>
      <c r="I8" s="415">
        <v>6</v>
      </c>
    </row>
    <row r="9" ht="27.95" customHeight="1" spans="2:9">
      <c r="B9" s="406" t="s">
        <v>48</v>
      </c>
      <c r="C9" s="20">
        <v>80</v>
      </c>
      <c r="D9" s="20">
        <v>2</v>
      </c>
      <c r="E9" s="20">
        <v>3</v>
      </c>
      <c r="F9" s="407">
        <v>5</v>
      </c>
      <c r="G9" s="407">
        <v>6</v>
      </c>
      <c r="H9" s="20">
        <v>7</v>
      </c>
      <c r="I9" s="415">
        <v>8</v>
      </c>
    </row>
    <row r="10" ht="27.95" customHeight="1" spans="2:9">
      <c r="B10" s="406" t="s">
        <v>49</v>
      </c>
      <c r="C10" s="20">
        <v>125</v>
      </c>
      <c r="D10" s="20">
        <v>3</v>
      </c>
      <c r="E10" s="20">
        <v>4</v>
      </c>
      <c r="F10" s="407">
        <v>7</v>
      </c>
      <c r="G10" s="407">
        <v>8</v>
      </c>
      <c r="H10" s="20">
        <v>10</v>
      </c>
      <c r="I10" s="415">
        <v>11</v>
      </c>
    </row>
    <row r="11" ht="27.95" customHeight="1" spans="2:9">
      <c r="B11" s="406" t="s">
        <v>50</v>
      </c>
      <c r="C11" s="20">
        <v>200</v>
      </c>
      <c r="D11" s="20">
        <v>5</v>
      </c>
      <c r="E11" s="20">
        <v>6</v>
      </c>
      <c r="F11" s="407">
        <v>10</v>
      </c>
      <c r="G11" s="407">
        <v>11</v>
      </c>
      <c r="H11" s="20">
        <v>14</v>
      </c>
      <c r="I11" s="415">
        <v>15</v>
      </c>
    </row>
    <row r="12" ht="27.95" customHeight="1" spans="2:9">
      <c r="B12" s="408" t="s">
        <v>51</v>
      </c>
      <c r="C12" s="409">
        <v>315</v>
      </c>
      <c r="D12" s="409">
        <v>7</v>
      </c>
      <c r="E12" s="409">
        <v>8</v>
      </c>
      <c r="F12" s="410">
        <v>14</v>
      </c>
      <c r="G12" s="410">
        <v>15</v>
      </c>
      <c r="H12" s="409">
        <v>21</v>
      </c>
      <c r="I12" s="416">
        <v>22</v>
      </c>
    </row>
    <row r="14" spans="2:4">
      <c r="B14" s="411" t="s">
        <v>52</v>
      </c>
      <c r="C14" s="411"/>
      <c r="D14" s="4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F8" sqref="F8:G8"/>
    </sheetView>
  </sheetViews>
  <sheetFormatPr defaultColWidth="10.375" defaultRowHeight="16.5" customHeight="1"/>
  <cols>
    <col min="1" max="1" width="13.125" style="218" customWidth="1"/>
    <col min="2" max="2" width="10.375" style="218"/>
    <col min="3" max="3" width="21.375" style="218" customWidth="1"/>
    <col min="4" max="9" width="10.375" style="218"/>
    <col min="10" max="10" width="8.875" style="218" customWidth="1"/>
    <col min="11" max="11" width="12" style="218" customWidth="1"/>
    <col min="12" max="16384" width="10.375" style="218"/>
  </cols>
  <sheetData>
    <row r="1" ht="21.15" spans="1:11">
      <c r="A1" s="329" t="s">
        <v>53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6.35" spans="1:11">
      <c r="A2" s="220" t="s">
        <v>54</v>
      </c>
      <c r="B2" s="221" t="s">
        <v>55</v>
      </c>
      <c r="C2" s="221"/>
      <c r="D2" s="222" t="s">
        <v>56</v>
      </c>
      <c r="E2" s="222"/>
      <c r="F2" s="221" t="s">
        <v>57</v>
      </c>
      <c r="G2" s="221"/>
      <c r="H2" s="223" t="s">
        <v>58</v>
      </c>
      <c r="I2" s="297" t="s">
        <v>57</v>
      </c>
      <c r="J2" s="297"/>
      <c r="K2" s="298"/>
    </row>
    <row r="3" ht="15.6" spans="1:11">
      <c r="A3" s="224" t="s">
        <v>59</v>
      </c>
      <c r="B3" s="225"/>
      <c r="C3" s="226"/>
      <c r="D3" s="330" t="s">
        <v>60</v>
      </c>
      <c r="E3" s="331"/>
      <c r="F3" s="331"/>
      <c r="G3" s="332"/>
      <c r="H3" s="227" t="s">
        <v>61</v>
      </c>
      <c r="I3" s="228"/>
      <c r="J3" s="228"/>
      <c r="K3" s="229"/>
    </row>
    <row r="4" ht="29.25" customHeight="1" spans="1:11">
      <c r="A4" s="230" t="s">
        <v>62</v>
      </c>
      <c r="B4" s="231" t="s">
        <v>63</v>
      </c>
      <c r="C4" s="232"/>
      <c r="D4" s="230" t="s">
        <v>64</v>
      </c>
      <c r="E4" s="233"/>
      <c r="F4" s="234" t="s">
        <v>65</v>
      </c>
      <c r="G4" s="235"/>
      <c r="H4" s="230" t="s">
        <v>66</v>
      </c>
      <c r="I4" s="233"/>
      <c r="J4" s="231" t="s">
        <v>67</v>
      </c>
      <c r="K4" s="232" t="s">
        <v>68</v>
      </c>
    </row>
    <row r="5" ht="15.6" spans="1:11">
      <c r="A5" s="236" t="s">
        <v>69</v>
      </c>
      <c r="B5" s="231" t="s">
        <v>70</v>
      </c>
      <c r="C5" s="232"/>
      <c r="D5" s="230" t="s">
        <v>71</v>
      </c>
      <c r="E5" s="233"/>
      <c r="F5" s="248">
        <v>44685</v>
      </c>
      <c r="G5" s="235"/>
      <c r="H5" s="230" t="s">
        <v>72</v>
      </c>
      <c r="I5" s="233"/>
      <c r="J5" s="231" t="s">
        <v>67</v>
      </c>
      <c r="K5" s="232" t="s">
        <v>68</v>
      </c>
    </row>
    <row r="6" ht="15.6" spans="1:11">
      <c r="A6" s="230" t="s">
        <v>73</v>
      </c>
      <c r="B6" s="231">
        <v>6</v>
      </c>
      <c r="C6" s="240"/>
      <c r="D6" s="236" t="s">
        <v>74</v>
      </c>
      <c r="E6" s="258"/>
      <c r="F6" s="248">
        <v>44735</v>
      </c>
      <c r="G6" s="235"/>
      <c r="H6" s="230" t="s">
        <v>75</v>
      </c>
      <c r="I6" s="233"/>
      <c r="J6" s="231" t="s">
        <v>67</v>
      </c>
      <c r="K6" s="232" t="s">
        <v>68</v>
      </c>
    </row>
    <row r="7" ht="15.6" spans="1:11">
      <c r="A7" s="230" t="s">
        <v>76</v>
      </c>
      <c r="B7" s="333">
        <v>4774</v>
      </c>
      <c r="C7" s="334"/>
      <c r="D7" s="236" t="s">
        <v>77</v>
      </c>
      <c r="E7" s="257"/>
      <c r="F7" s="248">
        <v>44752</v>
      </c>
      <c r="G7" s="235"/>
      <c r="H7" s="230" t="s">
        <v>78</v>
      </c>
      <c r="I7" s="233"/>
      <c r="J7" s="231" t="s">
        <v>67</v>
      </c>
      <c r="K7" s="232" t="s">
        <v>68</v>
      </c>
    </row>
    <row r="8" ht="39.75" customHeight="1" spans="1:11">
      <c r="A8" s="243" t="s">
        <v>79</v>
      </c>
      <c r="B8" s="244" t="s">
        <v>80</v>
      </c>
      <c r="C8" s="245"/>
      <c r="D8" s="246" t="s">
        <v>81</v>
      </c>
      <c r="E8" s="247"/>
      <c r="F8" s="248">
        <v>44804</v>
      </c>
      <c r="G8" s="235"/>
      <c r="H8" s="246" t="s">
        <v>82</v>
      </c>
      <c r="I8" s="247"/>
      <c r="J8" s="266" t="s">
        <v>67</v>
      </c>
      <c r="K8" s="300" t="s">
        <v>68</v>
      </c>
    </row>
    <row r="9" ht="16.35" spans="1:11">
      <c r="A9" s="335" t="s">
        <v>83</v>
      </c>
      <c r="B9" s="336"/>
      <c r="C9" s="336"/>
      <c r="D9" s="336"/>
      <c r="E9" s="336"/>
      <c r="F9" s="336"/>
      <c r="G9" s="336"/>
      <c r="H9" s="336"/>
      <c r="I9" s="336"/>
      <c r="J9" s="336"/>
      <c r="K9" s="378"/>
    </row>
    <row r="10" ht="16.35" spans="1:11">
      <c r="A10" s="337" t="s">
        <v>84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79"/>
    </row>
    <row r="11" ht="15.6" spans="1:11">
      <c r="A11" s="339" t="s">
        <v>85</v>
      </c>
      <c r="B11" s="340" t="s">
        <v>86</v>
      </c>
      <c r="C11" s="341" t="s">
        <v>87</v>
      </c>
      <c r="D11" s="342"/>
      <c r="E11" s="343" t="s">
        <v>88</v>
      </c>
      <c r="F11" s="340" t="s">
        <v>86</v>
      </c>
      <c r="G11" s="341" t="s">
        <v>87</v>
      </c>
      <c r="H11" s="341" t="s">
        <v>89</v>
      </c>
      <c r="I11" s="343" t="s">
        <v>90</v>
      </c>
      <c r="J11" s="340" t="s">
        <v>86</v>
      </c>
      <c r="K11" s="380" t="s">
        <v>87</v>
      </c>
    </row>
    <row r="12" ht="15.6" spans="1:11">
      <c r="A12" s="236" t="s">
        <v>91</v>
      </c>
      <c r="B12" s="256" t="s">
        <v>86</v>
      </c>
      <c r="C12" s="231" t="s">
        <v>87</v>
      </c>
      <c r="D12" s="257"/>
      <c r="E12" s="258" t="s">
        <v>92</v>
      </c>
      <c r="F12" s="256" t="s">
        <v>86</v>
      </c>
      <c r="G12" s="231" t="s">
        <v>87</v>
      </c>
      <c r="H12" s="231" t="s">
        <v>89</v>
      </c>
      <c r="I12" s="258" t="s">
        <v>93</v>
      </c>
      <c r="J12" s="256" t="s">
        <v>86</v>
      </c>
      <c r="K12" s="232" t="s">
        <v>87</v>
      </c>
    </row>
    <row r="13" ht="15.6" spans="1:11">
      <c r="A13" s="236" t="s">
        <v>94</v>
      </c>
      <c r="B13" s="256" t="s">
        <v>86</v>
      </c>
      <c r="C13" s="231" t="s">
        <v>87</v>
      </c>
      <c r="D13" s="257"/>
      <c r="E13" s="258" t="s">
        <v>95</v>
      </c>
      <c r="F13" s="231" t="s">
        <v>96</v>
      </c>
      <c r="G13" s="231" t="s">
        <v>97</v>
      </c>
      <c r="H13" s="231" t="s">
        <v>89</v>
      </c>
      <c r="I13" s="258" t="s">
        <v>98</v>
      </c>
      <c r="J13" s="256" t="s">
        <v>86</v>
      </c>
      <c r="K13" s="232" t="s">
        <v>87</v>
      </c>
    </row>
    <row r="14" ht="16.35" spans="1:11">
      <c r="A14" s="246" t="s">
        <v>99</v>
      </c>
      <c r="B14" s="247"/>
      <c r="C14" s="247"/>
      <c r="D14" s="247"/>
      <c r="E14" s="247"/>
      <c r="F14" s="247"/>
      <c r="G14" s="247"/>
      <c r="H14" s="247"/>
      <c r="I14" s="247"/>
      <c r="J14" s="247"/>
      <c r="K14" s="302"/>
    </row>
    <row r="15" ht="16.35" spans="1:11">
      <c r="A15" s="337" t="s">
        <v>100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79"/>
    </row>
    <row r="16" ht="15.6" spans="1:11">
      <c r="A16" s="344" t="s">
        <v>101</v>
      </c>
      <c r="B16" s="341" t="s">
        <v>96</v>
      </c>
      <c r="C16" s="341" t="s">
        <v>97</v>
      </c>
      <c r="D16" s="345"/>
      <c r="E16" s="346" t="s">
        <v>102</v>
      </c>
      <c r="F16" s="341" t="s">
        <v>96</v>
      </c>
      <c r="G16" s="341" t="s">
        <v>97</v>
      </c>
      <c r="H16" s="347"/>
      <c r="I16" s="346" t="s">
        <v>103</v>
      </c>
      <c r="J16" s="341" t="s">
        <v>96</v>
      </c>
      <c r="K16" s="380" t="s">
        <v>97</v>
      </c>
    </row>
    <row r="17" customHeight="1" spans="1:22">
      <c r="A17" s="241" t="s">
        <v>104</v>
      </c>
      <c r="B17" s="231" t="s">
        <v>96</v>
      </c>
      <c r="C17" s="231" t="s">
        <v>97</v>
      </c>
      <c r="D17" s="237"/>
      <c r="E17" s="274" t="s">
        <v>105</v>
      </c>
      <c r="F17" s="231" t="s">
        <v>96</v>
      </c>
      <c r="G17" s="231" t="s">
        <v>97</v>
      </c>
      <c r="H17" s="348"/>
      <c r="I17" s="274" t="s">
        <v>106</v>
      </c>
      <c r="J17" s="231" t="s">
        <v>96</v>
      </c>
      <c r="K17" s="232" t="s">
        <v>97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9" t="s">
        <v>107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82"/>
    </row>
    <row r="19" s="328" customFormat="1" ht="18" customHeight="1" spans="1:11">
      <c r="A19" s="337" t="s">
        <v>108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79"/>
    </row>
    <row r="20" customHeight="1" spans="1:11">
      <c r="A20" s="351" t="s">
        <v>109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83"/>
    </row>
    <row r="21" ht="21.75" customHeight="1" spans="1:11">
      <c r="A21" s="353" t="s">
        <v>110</v>
      </c>
      <c r="B21" s="274" t="s">
        <v>111</v>
      </c>
      <c r="C21" s="274" t="s">
        <v>112</v>
      </c>
      <c r="D21" s="274" t="s">
        <v>113</v>
      </c>
      <c r="E21" s="274" t="s">
        <v>114</v>
      </c>
      <c r="F21" s="274" t="s">
        <v>115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310" t="s">
        <v>120</v>
      </c>
    </row>
    <row r="22" customHeight="1" spans="1:11">
      <c r="A22" s="242" t="s">
        <v>121</v>
      </c>
      <c r="B22" s="354"/>
      <c r="C22" s="354"/>
      <c r="D22" s="354">
        <v>1</v>
      </c>
      <c r="E22" s="354">
        <v>1</v>
      </c>
      <c r="F22" s="354">
        <v>1</v>
      </c>
      <c r="G22" s="354">
        <v>1</v>
      </c>
      <c r="H22" s="354">
        <v>1</v>
      </c>
      <c r="I22" s="354">
        <v>1</v>
      </c>
      <c r="J22" s="354"/>
      <c r="K22" s="384"/>
    </row>
    <row r="23" customHeight="1" spans="1:11">
      <c r="A23" s="242" t="s">
        <v>122</v>
      </c>
      <c r="B23" s="354"/>
      <c r="C23" s="354"/>
      <c r="D23" s="354">
        <v>1</v>
      </c>
      <c r="E23" s="354">
        <v>1</v>
      </c>
      <c r="F23" s="354">
        <v>1</v>
      </c>
      <c r="G23" s="354">
        <v>1</v>
      </c>
      <c r="H23" s="354">
        <v>1</v>
      </c>
      <c r="I23" s="354">
        <v>1</v>
      </c>
      <c r="J23" s="354"/>
      <c r="K23" s="385"/>
    </row>
    <row r="24" customHeight="1" spans="1:11">
      <c r="A24" s="242" t="s">
        <v>123</v>
      </c>
      <c r="B24" s="354"/>
      <c r="C24" s="354"/>
      <c r="D24" s="354">
        <v>1</v>
      </c>
      <c r="E24" s="354">
        <v>1</v>
      </c>
      <c r="F24" s="354">
        <v>1</v>
      </c>
      <c r="G24" s="354">
        <v>1</v>
      </c>
      <c r="H24" s="354">
        <v>1</v>
      </c>
      <c r="I24" s="354">
        <v>1</v>
      </c>
      <c r="J24" s="354"/>
      <c r="K24" s="386"/>
    </row>
    <row r="25" customHeight="1" spans="1:11">
      <c r="A25" s="242" t="s">
        <v>124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86"/>
    </row>
    <row r="26" customHeight="1" spans="1:11">
      <c r="A26" s="242"/>
      <c r="B26" s="354"/>
      <c r="C26" s="354"/>
      <c r="D26" s="354"/>
      <c r="E26" s="354"/>
      <c r="F26" s="354"/>
      <c r="G26" s="354"/>
      <c r="H26" s="354"/>
      <c r="I26" s="354"/>
      <c r="J26" s="354"/>
      <c r="K26" s="386"/>
    </row>
    <row r="27" customHeight="1" spans="1:11">
      <c r="A27" s="242"/>
      <c r="B27" s="354"/>
      <c r="C27" s="354"/>
      <c r="D27" s="354"/>
      <c r="E27" s="354"/>
      <c r="F27" s="354"/>
      <c r="G27" s="354"/>
      <c r="H27" s="354"/>
      <c r="I27" s="354"/>
      <c r="J27" s="354"/>
      <c r="K27" s="386"/>
    </row>
    <row r="28" ht="18" customHeight="1" spans="1:11">
      <c r="A28" s="355" t="s">
        <v>125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87"/>
    </row>
    <row r="29" ht="18.75" customHeight="1" spans="1:11">
      <c r="A29" s="357" t="s">
        <v>126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88"/>
    </row>
    <row r="30" ht="18.75" customHeight="1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89"/>
    </row>
    <row r="31" ht="18" customHeight="1" spans="1:11">
      <c r="A31" s="355" t="s">
        <v>127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87"/>
    </row>
    <row r="32" ht="15.6" spans="1:11">
      <c r="A32" s="361" t="s">
        <v>128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90"/>
    </row>
    <row r="33" ht="16.35" spans="1:11">
      <c r="A33" s="145" t="s">
        <v>129</v>
      </c>
      <c r="B33" s="147"/>
      <c r="C33" s="231" t="s">
        <v>67</v>
      </c>
      <c r="D33" s="231" t="s">
        <v>68</v>
      </c>
      <c r="E33" s="363" t="s">
        <v>130</v>
      </c>
      <c r="F33" s="364"/>
      <c r="G33" s="364"/>
      <c r="H33" s="364"/>
      <c r="I33" s="364"/>
      <c r="J33" s="364"/>
      <c r="K33" s="391"/>
    </row>
    <row r="34" ht="16.35" spans="1:11">
      <c r="A34" s="365" t="s">
        <v>131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</row>
    <row r="35" ht="15.6" spans="1:11">
      <c r="A35" s="366" t="s">
        <v>132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92"/>
    </row>
    <row r="36" ht="15.6" spans="1:11">
      <c r="A36" s="281" t="s">
        <v>133</v>
      </c>
      <c r="B36" s="282"/>
      <c r="C36" s="282"/>
      <c r="D36" s="282"/>
      <c r="E36" s="282"/>
      <c r="F36" s="282"/>
      <c r="G36" s="282"/>
      <c r="H36" s="282"/>
      <c r="I36" s="282"/>
      <c r="J36" s="282"/>
      <c r="K36" s="313"/>
    </row>
    <row r="37" ht="15.6" spans="1:11">
      <c r="A37" s="281" t="s">
        <v>134</v>
      </c>
      <c r="B37" s="282"/>
      <c r="C37" s="282"/>
      <c r="D37" s="282"/>
      <c r="E37" s="282"/>
      <c r="F37" s="282"/>
      <c r="G37" s="282"/>
      <c r="H37" s="282"/>
      <c r="I37" s="282"/>
      <c r="J37" s="282"/>
      <c r="K37" s="313"/>
    </row>
    <row r="38" ht="15.6" spans="1:11">
      <c r="A38" s="281" t="s">
        <v>135</v>
      </c>
      <c r="B38" s="282"/>
      <c r="C38" s="282"/>
      <c r="D38" s="282"/>
      <c r="E38" s="282"/>
      <c r="F38" s="282"/>
      <c r="G38" s="282"/>
      <c r="H38" s="282"/>
      <c r="I38" s="282"/>
      <c r="J38" s="282"/>
      <c r="K38" s="313"/>
    </row>
    <row r="39" ht="15.6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313"/>
    </row>
    <row r="40" ht="15.6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13"/>
    </row>
    <row r="41" ht="15.6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13"/>
    </row>
    <row r="42" ht="16.35" spans="1:11">
      <c r="A42" s="276" t="s">
        <v>136</v>
      </c>
      <c r="B42" s="277"/>
      <c r="C42" s="277"/>
      <c r="D42" s="277"/>
      <c r="E42" s="277"/>
      <c r="F42" s="277"/>
      <c r="G42" s="277"/>
      <c r="H42" s="277"/>
      <c r="I42" s="277"/>
      <c r="J42" s="277"/>
      <c r="K42" s="311"/>
    </row>
    <row r="43" ht="16.35" spans="1:11">
      <c r="A43" s="337" t="s">
        <v>137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79"/>
    </row>
    <row r="44" ht="15.6" spans="1:11">
      <c r="A44" s="344" t="s">
        <v>138</v>
      </c>
      <c r="B44" s="341" t="s">
        <v>96</v>
      </c>
      <c r="C44" s="341" t="s">
        <v>97</v>
      </c>
      <c r="D44" s="341" t="s">
        <v>89</v>
      </c>
      <c r="E44" s="346" t="s">
        <v>139</v>
      </c>
      <c r="F44" s="341" t="s">
        <v>96</v>
      </c>
      <c r="G44" s="341" t="s">
        <v>97</v>
      </c>
      <c r="H44" s="341" t="s">
        <v>89</v>
      </c>
      <c r="I44" s="346" t="s">
        <v>140</v>
      </c>
      <c r="J44" s="341" t="s">
        <v>96</v>
      </c>
      <c r="K44" s="380" t="s">
        <v>97</v>
      </c>
    </row>
    <row r="45" ht="15.6" spans="1:11">
      <c r="A45" s="241" t="s">
        <v>88</v>
      </c>
      <c r="B45" s="231" t="s">
        <v>96</v>
      </c>
      <c r="C45" s="231" t="s">
        <v>97</v>
      </c>
      <c r="D45" s="231" t="s">
        <v>89</v>
      </c>
      <c r="E45" s="274" t="s">
        <v>95</v>
      </c>
      <c r="F45" s="231" t="s">
        <v>96</v>
      </c>
      <c r="G45" s="231" t="s">
        <v>97</v>
      </c>
      <c r="H45" s="231" t="s">
        <v>89</v>
      </c>
      <c r="I45" s="274" t="s">
        <v>106</v>
      </c>
      <c r="J45" s="231" t="s">
        <v>96</v>
      </c>
      <c r="K45" s="232" t="s">
        <v>97</v>
      </c>
    </row>
    <row r="46" ht="16.35" spans="1:11">
      <c r="A46" s="246" t="s">
        <v>99</v>
      </c>
      <c r="B46" s="247"/>
      <c r="C46" s="247"/>
      <c r="D46" s="247"/>
      <c r="E46" s="247"/>
      <c r="F46" s="247"/>
      <c r="G46" s="247"/>
      <c r="H46" s="247"/>
      <c r="I46" s="247"/>
      <c r="J46" s="247"/>
      <c r="K46" s="302"/>
    </row>
    <row r="47" ht="16.35" spans="1:11">
      <c r="A47" s="365" t="s">
        <v>141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</row>
    <row r="48" ht="16.35" spans="1:11">
      <c r="A48" s="366"/>
      <c r="B48" s="367"/>
      <c r="C48" s="367"/>
      <c r="D48" s="367"/>
      <c r="E48" s="367"/>
      <c r="F48" s="367"/>
      <c r="G48" s="367"/>
      <c r="H48" s="367"/>
      <c r="I48" s="367"/>
      <c r="J48" s="367"/>
      <c r="K48" s="392"/>
    </row>
    <row r="49" ht="16.35" spans="1:11">
      <c r="A49" s="368" t="s">
        <v>142</v>
      </c>
      <c r="B49" s="369" t="s">
        <v>143</v>
      </c>
      <c r="C49" s="369"/>
      <c r="D49" s="370" t="s">
        <v>144</v>
      </c>
      <c r="E49" s="371"/>
      <c r="F49" s="372" t="s">
        <v>145</v>
      </c>
      <c r="G49" s="373">
        <v>44690</v>
      </c>
      <c r="H49" s="374" t="s">
        <v>146</v>
      </c>
      <c r="I49" s="393"/>
      <c r="J49" s="394" t="s">
        <v>147</v>
      </c>
      <c r="K49" s="395"/>
    </row>
    <row r="50" ht="16.35" spans="1:11">
      <c r="A50" s="365" t="s">
        <v>148</v>
      </c>
      <c r="B50" s="365"/>
      <c r="C50" s="365"/>
      <c r="D50" s="365"/>
      <c r="E50" s="365"/>
      <c r="F50" s="365"/>
      <c r="G50" s="365"/>
      <c r="H50" s="365"/>
      <c r="I50" s="365"/>
      <c r="J50" s="365"/>
      <c r="K50" s="365"/>
    </row>
    <row r="51" ht="16.35" spans="1:1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96"/>
    </row>
    <row r="52" ht="16.35" spans="1:11">
      <c r="A52" s="368" t="s">
        <v>142</v>
      </c>
      <c r="B52" s="369" t="s">
        <v>143</v>
      </c>
      <c r="C52" s="369"/>
      <c r="D52" s="370" t="s">
        <v>144</v>
      </c>
      <c r="E52" s="377"/>
      <c r="F52" s="372" t="s">
        <v>149</v>
      </c>
      <c r="G52" s="373"/>
      <c r="H52" s="374" t="s">
        <v>146</v>
      </c>
      <c r="I52" s="393"/>
      <c r="J52" s="394"/>
      <c r="K52" s="3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91440</xdr:colOff>
                    <xdr:row>11</xdr:row>
                    <xdr:rowOff>0</xdr:rowOff>
                  </from>
                  <to>
                    <xdr:col>2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160020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106680</xdr:colOff>
                    <xdr:row>10</xdr:row>
                    <xdr:rowOff>60960</xdr:rowOff>
                  </from>
                  <to>
                    <xdr:col>6</xdr:col>
                    <xdr:colOff>312420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91440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106680</xdr:colOff>
                    <xdr:row>10</xdr:row>
                    <xdr:rowOff>60960</xdr:rowOff>
                  </from>
                  <to>
                    <xdr:col>10</xdr:col>
                    <xdr:colOff>312420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91440</xdr:colOff>
                    <xdr:row>10</xdr:row>
                    <xdr:rowOff>0</xdr:rowOff>
                  </from>
                  <to>
                    <xdr:col>2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205740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106680</xdr:colOff>
                    <xdr:row>10</xdr:row>
                    <xdr:rowOff>0</xdr:rowOff>
                  </from>
                  <to>
                    <xdr:col>5</xdr:col>
                    <xdr:colOff>320040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106680</xdr:colOff>
                    <xdr:row>9</xdr:row>
                    <xdr:rowOff>91440</xdr:rowOff>
                  </from>
                  <to>
                    <xdr:col>6</xdr:col>
                    <xdr:colOff>312420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106680</xdr:colOff>
                    <xdr:row>11</xdr:row>
                    <xdr:rowOff>0</xdr:rowOff>
                  </from>
                  <to>
                    <xdr:col>5</xdr:col>
                    <xdr:colOff>312420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91440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91440</xdr:colOff>
                    <xdr:row>10</xdr:row>
                    <xdr:rowOff>0</xdr:rowOff>
                  </from>
                  <to>
                    <xdr:col>9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99060</xdr:colOff>
                    <xdr:row>9</xdr:row>
                    <xdr:rowOff>60960</xdr:rowOff>
                  </from>
                  <to>
                    <xdr:col>10</xdr:col>
                    <xdr:colOff>304800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99060</xdr:colOff>
                    <xdr:row>11</xdr:row>
                    <xdr:rowOff>0</xdr:rowOff>
                  </from>
                  <to>
                    <xdr:col>9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106680</xdr:colOff>
                    <xdr:row>15</xdr:row>
                    <xdr:rowOff>0</xdr:rowOff>
                  </from>
                  <to>
                    <xdr:col>1</xdr:col>
                    <xdr:colOff>312420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106680</xdr:colOff>
                    <xdr:row>16</xdr:row>
                    <xdr:rowOff>0</xdr:rowOff>
                  </from>
                  <to>
                    <xdr:col>1</xdr:col>
                    <xdr:colOff>312420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99060</xdr:colOff>
                    <xdr:row>16</xdr:row>
                    <xdr:rowOff>0</xdr:rowOff>
                  </from>
                  <to>
                    <xdr:col>2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106680</xdr:colOff>
                    <xdr:row>15</xdr:row>
                    <xdr:rowOff>0</xdr:rowOff>
                  </from>
                  <to>
                    <xdr:col>2</xdr:col>
                    <xdr:colOff>312420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99060</xdr:colOff>
                    <xdr:row>16</xdr:row>
                    <xdr:rowOff>0</xdr:rowOff>
                  </from>
                  <to>
                    <xdr:col>5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91440</xdr:colOff>
                    <xdr:row>15</xdr:row>
                    <xdr:rowOff>0</xdr:rowOff>
                  </from>
                  <to>
                    <xdr:col>5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106680</xdr:colOff>
                    <xdr:row>16</xdr:row>
                    <xdr:rowOff>0</xdr:rowOff>
                  </from>
                  <to>
                    <xdr:col>6</xdr:col>
                    <xdr:colOff>312420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106680</xdr:colOff>
                    <xdr:row>15</xdr:row>
                    <xdr:rowOff>0</xdr:rowOff>
                  </from>
                  <to>
                    <xdr:col>6</xdr:col>
                    <xdr:colOff>312420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106680</xdr:colOff>
                    <xdr:row>16</xdr:row>
                    <xdr:rowOff>0</xdr:rowOff>
                  </from>
                  <to>
                    <xdr:col>9</xdr:col>
                    <xdr:colOff>312420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106680</xdr:colOff>
                    <xdr:row>16</xdr:row>
                    <xdr:rowOff>0</xdr:rowOff>
                  </from>
                  <to>
                    <xdr:col>10</xdr:col>
                    <xdr:colOff>320040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106680</xdr:colOff>
                    <xdr:row>15</xdr:row>
                    <xdr:rowOff>0</xdr:rowOff>
                  </from>
                  <to>
                    <xdr:col>9</xdr:col>
                    <xdr:colOff>312420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106680</xdr:colOff>
                    <xdr:row>15</xdr:row>
                    <xdr:rowOff>0</xdr:rowOff>
                  </from>
                  <to>
                    <xdr:col>10</xdr:col>
                    <xdr:colOff>320040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121920</xdr:colOff>
                    <xdr:row>6</xdr:row>
                    <xdr:rowOff>0</xdr:rowOff>
                  </from>
                  <to>
                    <xdr:col>9</xdr:col>
                    <xdr:colOff>335280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121920</xdr:colOff>
                    <xdr:row>7</xdr:row>
                    <xdr:rowOff>0</xdr:rowOff>
                  </from>
                  <to>
                    <xdr:col>9</xdr:col>
                    <xdr:colOff>335280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121920</xdr:colOff>
                    <xdr:row>5</xdr:row>
                    <xdr:rowOff>0</xdr:rowOff>
                  </from>
                  <to>
                    <xdr:col>9</xdr:col>
                    <xdr:colOff>335280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121920</xdr:colOff>
                    <xdr:row>3</xdr:row>
                    <xdr:rowOff>83820</xdr:rowOff>
                  </from>
                  <to>
                    <xdr:col>9</xdr:col>
                    <xdr:colOff>327660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106680</xdr:colOff>
                    <xdr:row>2</xdr:row>
                    <xdr:rowOff>91440</xdr:rowOff>
                  </from>
                  <to>
                    <xdr:col>9</xdr:col>
                    <xdr:colOff>320040</xdr:colOff>
                    <xdr:row>3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99060</xdr:colOff>
                    <xdr:row>2</xdr:row>
                    <xdr:rowOff>67945</xdr:rowOff>
                  </from>
                  <to>
                    <xdr:col>10</xdr:col>
                    <xdr:colOff>304800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106680</xdr:colOff>
                    <xdr:row>3</xdr:row>
                    <xdr:rowOff>76200</xdr:rowOff>
                  </from>
                  <to>
                    <xdr:col>10</xdr:col>
                    <xdr:colOff>312420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106680</xdr:colOff>
                    <xdr:row>5</xdr:row>
                    <xdr:rowOff>0</xdr:rowOff>
                  </from>
                  <to>
                    <xdr:col>10</xdr:col>
                    <xdr:colOff>320040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106680</xdr:colOff>
                    <xdr:row>6</xdr:row>
                    <xdr:rowOff>0</xdr:rowOff>
                  </from>
                  <to>
                    <xdr:col>10</xdr:col>
                    <xdr:colOff>320040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106680</xdr:colOff>
                    <xdr:row>7</xdr:row>
                    <xdr:rowOff>0</xdr:rowOff>
                  </from>
                  <to>
                    <xdr:col>10</xdr:col>
                    <xdr:colOff>320040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91440</xdr:colOff>
                    <xdr:row>12</xdr:row>
                    <xdr:rowOff>0</xdr:rowOff>
                  </from>
                  <to>
                    <xdr:col>2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91440</xdr:colOff>
                    <xdr:row>12</xdr:row>
                    <xdr:rowOff>0</xdr:rowOff>
                  </from>
                  <to>
                    <xdr:col>1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106680</xdr:colOff>
                    <xdr:row>12</xdr:row>
                    <xdr:rowOff>0</xdr:rowOff>
                  </from>
                  <to>
                    <xdr:col>5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106680</xdr:colOff>
                    <xdr:row>12</xdr:row>
                    <xdr:rowOff>0</xdr:rowOff>
                  </from>
                  <to>
                    <xdr:col>6</xdr:col>
                    <xdr:colOff>312420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304800</xdr:colOff>
                    <xdr:row>12</xdr:row>
                    <xdr:rowOff>0</xdr:rowOff>
                  </from>
                  <to>
                    <xdr:col>8</xdr:col>
                    <xdr:colOff>99060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106680</xdr:colOff>
                    <xdr:row>43</xdr:row>
                    <xdr:rowOff>0</xdr:rowOff>
                  </from>
                  <to>
                    <xdr:col>1</xdr:col>
                    <xdr:colOff>312420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106680</xdr:colOff>
                    <xdr:row>44</xdr:row>
                    <xdr:rowOff>0</xdr:rowOff>
                  </from>
                  <to>
                    <xdr:col>1</xdr:col>
                    <xdr:colOff>312420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106680</xdr:colOff>
                    <xdr:row>44</xdr:row>
                    <xdr:rowOff>0</xdr:rowOff>
                  </from>
                  <to>
                    <xdr:col>2</xdr:col>
                    <xdr:colOff>312420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106680</xdr:colOff>
                    <xdr:row>43</xdr:row>
                    <xdr:rowOff>0</xdr:rowOff>
                  </from>
                  <to>
                    <xdr:col>2</xdr:col>
                    <xdr:colOff>312420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121920</xdr:colOff>
                    <xdr:row>44</xdr:row>
                    <xdr:rowOff>0</xdr:rowOff>
                  </from>
                  <to>
                    <xdr:col>5</xdr:col>
                    <xdr:colOff>335280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121920</xdr:colOff>
                    <xdr:row>43</xdr:row>
                    <xdr:rowOff>0</xdr:rowOff>
                  </from>
                  <to>
                    <xdr:col>5</xdr:col>
                    <xdr:colOff>327660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91440</xdr:colOff>
                    <xdr:row>44</xdr:row>
                    <xdr:rowOff>0</xdr:rowOff>
                  </from>
                  <to>
                    <xdr:col>6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91440</xdr:colOff>
                    <xdr:row>43</xdr:row>
                    <xdr:rowOff>0</xdr:rowOff>
                  </from>
                  <to>
                    <xdr:col>6</xdr:col>
                    <xdr:colOff>304800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106680</xdr:colOff>
                    <xdr:row>44</xdr:row>
                    <xdr:rowOff>0</xdr:rowOff>
                  </from>
                  <to>
                    <xdr:col>9</xdr:col>
                    <xdr:colOff>312420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106680</xdr:colOff>
                    <xdr:row>44</xdr:row>
                    <xdr:rowOff>0</xdr:rowOff>
                  </from>
                  <to>
                    <xdr:col>10</xdr:col>
                    <xdr:colOff>320040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99060</xdr:colOff>
                    <xdr:row>43</xdr:row>
                    <xdr:rowOff>0</xdr:rowOff>
                  </from>
                  <to>
                    <xdr:col>9</xdr:col>
                    <xdr:colOff>304800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106680</xdr:colOff>
                    <xdr:row>43</xdr:row>
                    <xdr:rowOff>0</xdr:rowOff>
                  </from>
                  <to>
                    <xdr:col>10</xdr:col>
                    <xdr:colOff>320040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304800</xdr:colOff>
                    <xdr:row>44</xdr:row>
                    <xdr:rowOff>0</xdr:rowOff>
                  </from>
                  <to>
                    <xdr:col>8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304800</xdr:colOff>
                    <xdr:row>43</xdr:row>
                    <xdr:rowOff>0</xdr:rowOff>
                  </from>
                  <to>
                    <xdr:col>8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304800</xdr:colOff>
                    <xdr:row>44</xdr:row>
                    <xdr:rowOff>0</xdr:rowOff>
                  </from>
                  <to>
                    <xdr:col>4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304800</xdr:colOff>
                    <xdr:row>43</xdr:row>
                    <xdr:rowOff>0</xdr:rowOff>
                  </from>
                  <to>
                    <xdr:col>4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106680</xdr:colOff>
                    <xdr:row>11</xdr:row>
                    <xdr:rowOff>67945</xdr:rowOff>
                  </from>
                  <to>
                    <xdr:col>10</xdr:col>
                    <xdr:colOff>312420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91440</xdr:colOff>
                    <xdr:row>12</xdr:row>
                    <xdr:rowOff>0</xdr:rowOff>
                  </from>
                  <to>
                    <xdr:col>9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304800</xdr:colOff>
                    <xdr:row>11</xdr:row>
                    <xdr:rowOff>0</xdr:rowOff>
                  </from>
                  <to>
                    <xdr:col>8</xdr:col>
                    <xdr:colOff>99060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304800</xdr:colOff>
                    <xdr:row>10</xdr:row>
                    <xdr:rowOff>0</xdr:rowOff>
                  </from>
                  <to>
                    <xdr:col>8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304800</xdr:colOff>
                    <xdr:row>44</xdr:row>
                    <xdr:rowOff>0</xdr:rowOff>
                  </from>
                  <to>
                    <xdr:col>8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106680</xdr:colOff>
                    <xdr:row>32</xdr:row>
                    <xdr:rowOff>0</xdr:rowOff>
                  </from>
                  <to>
                    <xdr:col>2</xdr:col>
                    <xdr:colOff>312420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106680</xdr:colOff>
                    <xdr:row>32</xdr:row>
                    <xdr:rowOff>0</xdr:rowOff>
                  </from>
                  <to>
                    <xdr:col>3</xdr:col>
                    <xdr:colOff>312420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C18" sqref="C18"/>
    </sheetView>
  </sheetViews>
  <sheetFormatPr defaultColWidth="9" defaultRowHeight="26.1" customHeight="1"/>
  <cols>
    <col min="1" max="1" width="17.125" style="91" customWidth="1"/>
    <col min="2" max="7" width="9.375" style="91" customWidth="1"/>
    <col min="8" max="8" width="1.375" style="91" customWidth="1"/>
    <col min="9" max="9" width="16.5" style="91" customWidth="1"/>
    <col min="10" max="10" width="17" style="91" customWidth="1"/>
    <col min="11" max="11" width="18.5" style="91" customWidth="1"/>
    <col min="12" max="12" width="16.625" style="91" customWidth="1"/>
    <col min="13" max="16384" width="9" style="91"/>
  </cols>
  <sheetData>
    <row r="1" ht="30" customHeight="1" spans="1:12">
      <c r="A1" s="92" t="s">
        <v>150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ht="29.1" customHeight="1" spans="1:12">
      <c r="A2" s="94" t="s">
        <v>62</v>
      </c>
      <c r="B2" s="95" t="s">
        <v>63</v>
      </c>
      <c r="C2" s="96"/>
      <c r="D2" s="97" t="s">
        <v>69</v>
      </c>
      <c r="E2" s="98" t="s">
        <v>70</v>
      </c>
      <c r="F2" s="98"/>
      <c r="G2" s="98"/>
      <c r="H2" s="99"/>
      <c r="I2" s="119" t="s">
        <v>58</v>
      </c>
      <c r="J2" s="98" t="s">
        <v>57</v>
      </c>
      <c r="K2" s="98"/>
      <c r="L2" s="98"/>
    </row>
    <row r="3" ht="29.1" customHeight="1" spans="1:12">
      <c r="A3" s="100" t="s">
        <v>151</v>
      </c>
      <c r="B3" s="101" t="s">
        <v>152</v>
      </c>
      <c r="C3" s="102"/>
      <c r="D3" s="102"/>
      <c r="E3" s="102"/>
      <c r="F3" s="102"/>
      <c r="G3" s="103"/>
      <c r="H3" s="104"/>
      <c r="I3" s="121" t="s">
        <v>153</v>
      </c>
      <c r="J3" s="121"/>
      <c r="K3" s="121"/>
      <c r="L3" s="121"/>
    </row>
    <row r="4" ht="20.1" customHeight="1" spans="1:12">
      <c r="A4" s="100"/>
      <c r="B4" s="105" t="s">
        <v>113</v>
      </c>
      <c r="C4" s="106" t="s">
        <v>114</v>
      </c>
      <c r="D4" s="107" t="s">
        <v>115</v>
      </c>
      <c r="E4" s="106" t="s">
        <v>116</v>
      </c>
      <c r="F4" s="106" t="s">
        <v>117</v>
      </c>
      <c r="G4" s="106" t="s">
        <v>118</v>
      </c>
      <c r="H4" s="104"/>
      <c r="I4" s="215" t="s">
        <v>154</v>
      </c>
      <c r="J4" s="215" t="s">
        <v>155</v>
      </c>
      <c r="K4" s="215" t="s">
        <v>156</v>
      </c>
      <c r="L4" s="215" t="s">
        <v>157</v>
      </c>
    </row>
    <row r="5" ht="20.1" customHeight="1" spans="1:15">
      <c r="A5" s="100"/>
      <c r="B5" s="108" t="s">
        <v>158</v>
      </c>
      <c r="C5" s="108" t="s">
        <v>159</v>
      </c>
      <c r="D5" s="109" t="s">
        <v>160</v>
      </c>
      <c r="E5" s="108" t="s">
        <v>161</v>
      </c>
      <c r="F5" s="108" t="s">
        <v>162</v>
      </c>
      <c r="G5" s="108" t="s">
        <v>163</v>
      </c>
      <c r="H5" s="104"/>
      <c r="I5" s="108"/>
      <c r="J5" s="108"/>
      <c r="K5" s="109"/>
      <c r="L5" s="108"/>
      <c r="M5" s="322"/>
      <c r="N5" s="323"/>
      <c r="O5" s="324"/>
    </row>
    <row r="6" ht="20.1" customHeight="1" spans="1:14">
      <c r="A6" s="110" t="s">
        <v>164</v>
      </c>
      <c r="B6" s="110">
        <f t="shared" ref="B6:B7" si="0">C6-1</f>
        <v>74.5</v>
      </c>
      <c r="C6" s="110">
        <f>D6-2</f>
        <v>75.5</v>
      </c>
      <c r="D6" s="111">
        <v>77.5</v>
      </c>
      <c r="E6" s="110">
        <f>D6+2</f>
        <v>79.5</v>
      </c>
      <c r="F6" s="110">
        <f>E6+2</f>
        <v>81.5</v>
      </c>
      <c r="G6" s="110">
        <f>F6+1</f>
        <v>82.5</v>
      </c>
      <c r="H6" s="104"/>
      <c r="I6" s="217" t="s">
        <v>165</v>
      </c>
      <c r="J6" s="217" t="s">
        <v>166</v>
      </c>
      <c r="K6" s="217" t="s">
        <v>167</v>
      </c>
      <c r="L6" s="217" t="s">
        <v>168</v>
      </c>
      <c r="M6" s="325"/>
      <c r="N6" s="324"/>
    </row>
    <row r="7" ht="20.1" customHeight="1" spans="1:12">
      <c r="A7" s="110" t="s">
        <v>169</v>
      </c>
      <c r="B7" s="110">
        <f t="shared" si="0"/>
        <v>74</v>
      </c>
      <c r="C7" s="110">
        <f>D7-2</f>
        <v>75</v>
      </c>
      <c r="D7" s="111">
        <v>77</v>
      </c>
      <c r="E7" s="110">
        <f>D7+2</f>
        <v>79</v>
      </c>
      <c r="F7" s="110">
        <f>E7+2</f>
        <v>81</v>
      </c>
      <c r="G7" s="110">
        <f>F7+1</f>
        <v>82</v>
      </c>
      <c r="H7" s="104"/>
      <c r="I7" s="124" t="s">
        <v>170</v>
      </c>
      <c r="J7" s="124" t="s">
        <v>170</v>
      </c>
      <c r="K7" s="124" t="s">
        <v>168</v>
      </c>
      <c r="L7" s="124" t="s">
        <v>171</v>
      </c>
    </row>
    <row r="8" ht="20.1" customHeight="1" spans="1:12">
      <c r="A8" s="110" t="s">
        <v>172</v>
      </c>
      <c r="B8" s="110">
        <f t="shared" ref="B8:C9" si="1">C8-4</f>
        <v>118</v>
      </c>
      <c r="C8" s="110">
        <f t="shared" si="1"/>
        <v>122</v>
      </c>
      <c r="D8" s="111">
        <v>126</v>
      </c>
      <c r="E8" s="110">
        <f>D8+4</f>
        <v>130</v>
      </c>
      <c r="F8" s="110">
        <f>E8+4</f>
        <v>134</v>
      </c>
      <c r="G8" s="110">
        <f>F8+6</f>
        <v>140</v>
      </c>
      <c r="H8" s="104"/>
      <c r="I8" s="217" t="s">
        <v>168</v>
      </c>
      <c r="J8" s="217" t="s">
        <v>168</v>
      </c>
      <c r="K8" s="217" t="s">
        <v>173</v>
      </c>
      <c r="L8" s="217" t="s">
        <v>173</v>
      </c>
    </row>
    <row r="9" ht="20.1" customHeight="1" spans="1:12">
      <c r="A9" s="110" t="s">
        <v>174</v>
      </c>
      <c r="B9" s="110">
        <f t="shared" si="1"/>
        <v>116</v>
      </c>
      <c r="C9" s="110">
        <f t="shared" si="1"/>
        <v>120</v>
      </c>
      <c r="D9" s="111">
        <v>124</v>
      </c>
      <c r="E9" s="110">
        <f>D9+4</f>
        <v>128</v>
      </c>
      <c r="F9" s="110">
        <f>E9+5</f>
        <v>133</v>
      </c>
      <c r="G9" s="110">
        <f>F9+6</f>
        <v>139</v>
      </c>
      <c r="H9" s="104"/>
      <c r="I9" s="124" t="s">
        <v>175</v>
      </c>
      <c r="J9" s="124" t="s">
        <v>176</v>
      </c>
      <c r="K9" s="124" t="s">
        <v>176</v>
      </c>
      <c r="L9" s="124" t="s">
        <v>177</v>
      </c>
    </row>
    <row r="10" ht="20.1" customHeight="1" spans="1:12">
      <c r="A10" s="110" t="s">
        <v>178</v>
      </c>
      <c r="B10" s="110">
        <f>C10-1.2</f>
        <v>50.1</v>
      </c>
      <c r="C10" s="110">
        <f>D10-1.2</f>
        <v>51.3</v>
      </c>
      <c r="D10" s="111">
        <v>52.5</v>
      </c>
      <c r="E10" s="110">
        <f>D10+1.2</f>
        <v>53.7</v>
      </c>
      <c r="F10" s="110">
        <f>E10+1.2</f>
        <v>54.9</v>
      </c>
      <c r="G10" s="110">
        <f>F10+1.4</f>
        <v>56.3</v>
      </c>
      <c r="H10" s="104"/>
      <c r="I10" s="124" t="s">
        <v>179</v>
      </c>
      <c r="J10" s="124" t="s">
        <v>180</v>
      </c>
      <c r="K10" s="124" t="s">
        <v>175</v>
      </c>
      <c r="L10" s="124" t="s">
        <v>175</v>
      </c>
    </row>
    <row r="11" ht="20.1" customHeight="1" spans="1:12">
      <c r="A11" s="110" t="s">
        <v>181</v>
      </c>
      <c r="B11" s="110">
        <f>C11-0.6</f>
        <v>66.2</v>
      </c>
      <c r="C11" s="110">
        <f>D11-1.2</f>
        <v>66.8</v>
      </c>
      <c r="D11" s="110">
        <v>68</v>
      </c>
      <c r="E11" s="110">
        <f>D11+1.2</f>
        <v>69.2</v>
      </c>
      <c r="F11" s="110">
        <f>E11+1.2</f>
        <v>70.4</v>
      </c>
      <c r="G11" s="110">
        <f>F11+0.6</f>
        <v>71</v>
      </c>
      <c r="H11" s="104"/>
      <c r="I11" s="124" t="s">
        <v>182</v>
      </c>
      <c r="J11" s="124" t="s">
        <v>183</v>
      </c>
      <c r="K11" s="124" t="s">
        <v>184</v>
      </c>
      <c r="L11" s="124" t="s">
        <v>185</v>
      </c>
    </row>
    <row r="12" ht="20.1" customHeight="1" spans="1:12">
      <c r="A12" s="110" t="s">
        <v>186</v>
      </c>
      <c r="B12" s="110">
        <f>C12-0.8</f>
        <v>24.9</v>
      </c>
      <c r="C12" s="110">
        <f>D12-0.8</f>
        <v>25.7</v>
      </c>
      <c r="D12" s="111">
        <v>26.5</v>
      </c>
      <c r="E12" s="110">
        <f>D12+0.8</f>
        <v>27.3</v>
      </c>
      <c r="F12" s="110">
        <f>E12+0.8</f>
        <v>28.1</v>
      </c>
      <c r="G12" s="110">
        <f>F12+1.3</f>
        <v>29.4</v>
      </c>
      <c r="H12" s="104"/>
      <c r="I12" s="124" t="s">
        <v>171</v>
      </c>
      <c r="J12" s="124" t="s">
        <v>171</v>
      </c>
      <c r="K12" s="124" t="s">
        <v>168</v>
      </c>
      <c r="L12" s="124" t="s">
        <v>168</v>
      </c>
    </row>
    <row r="13" ht="20.1" customHeight="1" spans="1:12">
      <c r="A13" s="110" t="s">
        <v>187</v>
      </c>
      <c r="B13" s="110">
        <f>C13-0.7</f>
        <v>20.6</v>
      </c>
      <c r="C13" s="110">
        <f>D13-0.7</f>
        <v>21.3</v>
      </c>
      <c r="D13" s="111">
        <v>22</v>
      </c>
      <c r="E13" s="110">
        <f>D13+0.7</f>
        <v>22.7</v>
      </c>
      <c r="F13" s="110">
        <f>E13+0.7</f>
        <v>23.4</v>
      </c>
      <c r="G13" s="110">
        <f>F13+1</f>
        <v>24.4</v>
      </c>
      <c r="H13" s="104"/>
      <c r="I13" s="124" t="s">
        <v>168</v>
      </c>
      <c r="J13" s="124" t="s">
        <v>168</v>
      </c>
      <c r="K13" s="124" t="s">
        <v>168</v>
      </c>
      <c r="L13" s="124" t="s">
        <v>168</v>
      </c>
    </row>
    <row r="14" ht="20.1" customHeight="1" spans="1:12">
      <c r="A14" s="110" t="s">
        <v>188</v>
      </c>
      <c r="B14" s="110">
        <f>C14-0.5</f>
        <v>15</v>
      </c>
      <c r="C14" s="110">
        <f>D14-0.5</f>
        <v>15.5</v>
      </c>
      <c r="D14" s="111">
        <v>16</v>
      </c>
      <c r="E14" s="110">
        <f>D14+0.5</f>
        <v>16.5</v>
      </c>
      <c r="F14" s="110">
        <f>E14+0.5</f>
        <v>17</v>
      </c>
      <c r="G14" s="110">
        <f>F14+0.7</f>
        <v>17.7</v>
      </c>
      <c r="H14" s="321"/>
      <c r="I14" s="124" t="s">
        <v>189</v>
      </c>
      <c r="J14" s="124" t="s">
        <v>190</v>
      </c>
      <c r="K14" s="124" t="s">
        <v>191</v>
      </c>
      <c r="L14" s="124" t="s">
        <v>171</v>
      </c>
    </row>
    <row r="15" customHeight="1" spans="1:12">
      <c r="A15" s="110" t="s">
        <v>192</v>
      </c>
      <c r="B15" s="112">
        <v>36</v>
      </c>
      <c r="C15" s="112">
        <v>36.5</v>
      </c>
      <c r="D15" s="112">
        <v>37</v>
      </c>
      <c r="E15" s="112">
        <v>37.5</v>
      </c>
      <c r="F15" s="112">
        <v>38</v>
      </c>
      <c r="G15" s="112">
        <v>38.5</v>
      </c>
      <c r="I15" s="326" t="s">
        <v>168</v>
      </c>
      <c r="J15" s="326" t="s">
        <v>168</v>
      </c>
      <c r="K15" s="326" t="s">
        <v>168</v>
      </c>
      <c r="L15" s="326" t="s">
        <v>168</v>
      </c>
    </row>
    <row r="16" customHeight="1" spans="1:12">
      <c r="A16" s="110" t="s">
        <v>193</v>
      </c>
      <c r="B16" s="112">
        <v>26</v>
      </c>
      <c r="C16" s="112">
        <v>26.5</v>
      </c>
      <c r="D16" s="112">
        <v>27</v>
      </c>
      <c r="E16" s="112">
        <v>27.5</v>
      </c>
      <c r="F16" s="112">
        <v>28</v>
      </c>
      <c r="G16" s="112">
        <v>28.75</v>
      </c>
      <c r="I16" s="326" t="s">
        <v>194</v>
      </c>
      <c r="J16" s="326" t="s">
        <v>194</v>
      </c>
      <c r="K16" s="326" t="s">
        <v>194</v>
      </c>
      <c r="L16" s="326" t="s">
        <v>194</v>
      </c>
    </row>
    <row r="17" ht="35.25" customHeight="1" spans="1:12">
      <c r="A17" s="113" t="s">
        <v>195</v>
      </c>
      <c r="B17" s="112">
        <v>18</v>
      </c>
      <c r="C17" s="112">
        <v>18.5</v>
      </c>
      <c r="D17" s="112">
        <v>19</v>
      </c>
      <c r="E17" s="112">
        <v>19.5</v>
      </c>
      <c r="F17" s="112">
        <v>20</v>
      </c>
      <c r="G17" s="112">
        <v>20.5</v>
      </c>
      <c r="I17" s="326" t="s">
        <v>168</v>
      </c>
      <c r="J17" s="326" t="s">
        <v>168</v>
      </c>
      <c r="K17" s="326" t="s">
        <v>168</v>
      </c>
      <c r="L17" s="326" t="s">
        <v>168</v>
      </c>
    </row>
    <row r="18" customHeight="1" spans="1:12">
      <c r="A18" s="114" t="s">
        <v>196</v>
      </c>
      <c r="B18" s="112">
        <v>17</v>
      </c>
      <c r="C18" s="112">
        <v>17</v>
      </c>
      <c r="D18" s="112">
        <v>17.5</v>
      </c>
      <c r="E18" s="112">
        <v>17.5</v>
      </c>
      <c r="F18" s="112">
        <v>18</v>
      </c>
      <c r="G18" s="112">
        <v>18</v>
      </c>
      <c r="I18" s="326" t="s">
        <v>168</v>
      </c>
      <c r="J18" s="326" t="s">
        <v>168</v>
      </c>
      <c r="K18" s="326" t="s">
        <v>168</v>
      </c>
      <c r="L18" s="326" t="s">
        <v>168</v>
      </c>
    </row>
    <row r="20" customHeight="1" spans="9:11">
      <c r="I20" s="125" t="s">
        <v>197</v>
      </c>
      <c r="J20" s="327">
        <v>44690</v>
      </c>
      <c r="K20" s="127" t="s">
        <v>198</v>
      </c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4"/>
  </mergeCells>
  <pageMargins left="0.75" right="0.75" top="1" bottom="1" header="0.5" footer="0.5"/>
  <pageSetup paperSize="9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25" zoomScaleNormal="125" topLeftCell="A4" workbookViewId="0">
      <selection activeCell="A36" sqref="A36:K36"/>
    </sheetView>
  </sheetViews>
  <sheetFormatPr defaultColWidth="10" defaultRowHeight="16.5" customHeight="1"/>
  <cols>
    <col min="1" max="2" width="10" style="218"/>
    <col min="3" max="3" width="20.875" style="218" customWidth="1"/>
    <col min="4" max="16384" width="10" style="218"/>
  </cols>
  <sheetData>
    <row r="1" ht="22.5" customHeight="1" spans="1:11">
      <c r="A1" s="219" t="s">
        <v>199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54</v>
      </c>
      <c r="B2" s="221" t="s">
        <v>55</v>
      </c>
      <c r="C2" s="221"/>
      <c r="D2" s="222" t="s">
        <v>56</v>
      </c>
      <c r="E2" s="222"/>
      <c r="F2" s="221" t="s">
        <v>57</v>
      </c>
      <c r="G2" s="221"/>
      <c r="H2" s="223" t="s">
        <v>58</v>
      </c>
      <c r="I2" s="297" t="s">
        <v>57</v>
      </c>
      <c r="J2" s="297"/>
      <c r="K2" s="298"/>
    </row>
    <row r="3" customHeight="1" spans="1:11">
      <c r="A3" s="224" t="s">
        <v>59</v>
      </c>
      <c r="B3" s="225"/>
      <c r="C3" s="226"/>
      <c r="D3" s="227" t="s">
        <v>60</v>
      </c>
      <c r="E3" s="228"/>
      <c r="F3" s="228"/>
      <c r="G3" s="229"/>
      <c r="H3" s="227" t="s">
        <v>61</v>
      </c>
      <c r="I3" s="228"/>
      <c r="J3" s="228"/>
      <c r="K3" s="229"/>
    </row>
    <row r="4" ht="31.5" customHeight="1" spans="1:11">
      <c r="A4" s="230" t="s">
        <v>62</v>
      </c>
      <c r="B4" s="231" t="s">
        <v>63</v>
      </c>
      <c r="C4" s="232"/>
      <c r="D4" s="230" t="s">
        <v>64</v>
      </c>
      <c r="E4" s="233"/>
      <c r="F4" s="234" t="s">
        <v>65</v>
      </c>
      <c r="G4" s="235"/>
      <c r="H4" s="230" t="s">
        <v>200</v>
      </c>
      <c r="I4" s="233"/>
      <c r="J4" s="231" t="s">
        <v>67</v>
      </c>
      <c r="K4" s="232" t="s">
        <v>68</v>
      </c>
    </row>
    <row r="5" customHeight="1" spans="1:11">
      <c r="A5" s="236" t="s">
        <v>69</v>
      </c>
      <c r="B5" s="231" t="s">
        <v>70</v>
      </c>
      <c r="C5" s="232"/>
      <c r="D5" s="230" t="s">
        <v>201</v>
      </c>
      <c r="E5" s="233"/>
      <c r="F5" s="237">
        <v>4774</v>
      </c>
      <c r="G5" s="238"/>
      <c r="H5" s="230" t="s">
        <v>202</v>
      </c>
      <c r="I5" s="233"/>
      <c r="J5" s="231" t="s">
        <v>67</v>
      </c>
      <c r="K5" s="232" t="s">
        <v>68</v>
      </c>
    </row>
    <row r="6" customHeight="1" spans="1:11">
      <c r="A6" s="230" t="s">
        <v>73</v>
      </c>
      <c r="B6" s="239">
        <v>6</v>
      </c>
      <c r="C6" s="240"/>
      <c r="D6" s="230" t="s">
        <v>203</v>
      </c>
      <c r="E6" s="233"/>
      <c r="F6" s="237">
        <v>4774</v>
      </c>
      <c r="G6" s="238"/>
      <c r="H6" s="241" t="s">
        <v>204</v>
      </c>
      <c r="I6" s="274"/>
      <c r="J6" s="274"/>
      <c r="K6" s="299"/>
    </row>
    <row r="7" customHeight="1" spans="1:11">
      <c r="A7" s="230" t="s">
        <v>76</v>
      </c>
      <c r="B7" s="237">
        <v>4774</v>
      </c>
      <c r="C7" s="238"/>
      <c r="D7" s="230" t="s">
        <v>205</v>
      </c>
      <c r="E7" s="233"/>
      <c r="F7" s="237">
        <v>4774</v>
      </c>
      <c r="G7" s="238"/>
      <c r="H7" s="242"/>
      <c r="I7" s="231"/>
      <c r="J7" s="231"/>
      <c r="K7" s="232"/>
    </row>
    <row r="8" ht="28.5" customHeight="1" spans="1:11">
      <c r="A8" s="243" t="s">
        <v>79</v>
      </c>
      <c r="B8" s="244" t="s">
        <v>206</v>
      </c>
      <c r="C8" s="245"/>
      <c r="D8" s="246" t="s">
        <v>81</v>
      </c>
      <c r="E8" s="247"/>
      <c r="F8" s="248">
        <v>44804</v>
      </c>
      <c r="G8" s="235"/>
      <c r="H8" s="249"/>
      <c r="I8" s="266"/>
      <c r="J8" s="266"/>
      <c r="K8" s="300"/>
    </row>
    <row r="9" customHeight="1" spans="1:11">
      <c r="A9" s="250" t="s">
        <v>207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85</v>
      </c>
      <c r="B10" s="252" t="s">
        <v>86</v>
      </c>
      <c r="C10" s="253" t="s">
        <v>87</v>
      </c>
      <c r="D10" s="254"/>
      <c r="E10" s="255" t="s">
        <v>90</v>
      </c>
      <c r="F10" s="252" t="s">
        <v>86</v>
      </c>
      <c r="G10" s="253" t="s">
        <v>87</v>
      </c>
      <c r="H10" s="252"/>
      <c r="I10" s="255" t="s">
        <v>88</v>
      </c>
      <c r="J10" s="252" t="s">
        <v>86</v>
      </c>
      <c r="K10" s="301" t="s">
        <v>87</v>
      </c>
    </row>
    <row r="11" customHeight="1" spans="1:11">
      <c r="A11" s="236" t="s">
        <v>91</v>
      </c>
      <c r="B11" s="256" t="s">
        <v>86</v>
      </c>
      <c r="C11" s="231" t="s">
        <v>87</v>
      </c>
      <c r="D11" s="257"/>
      <c r="E11" s="258" t="s">
        <v>93</v>
      </c>
      <c r="F11" s="256" t="s">
        <v>86</v>
      </c>
      <c r="G11" s="231" t="s">
        <v>87</v>
      </c>
      <c r="H11" s="256"/>
      <c r="I11" s="258" t="s">
        <v>98</v>
      </c>
      <c r="J11" s="256" t="s">
        <v>86</v>
      </c>
      <c r="K11" s="232" t="s">
        <v>87</v>
      </c>
    </row>
    <row r="12" customHeight="1" spans="1:11">
      <c r="A12" s="246" t="s">
        <v>130</v>
      </c>
      <c r="B12" s="247"/>
      <c r="C12" s="247"/>
      <c r="D12" s="247"/>
      <c r="E12" s="247"/>
      <c r="F12" s="247"/>
      <c r="G12" s="247"/>
      <c r="H12" s="247"/>
      <c r="I12" s="247"/>
      <c r="J12" s="247"/>
      <c r="K12" s="302"/>
    </row>
    <row r="13" customHeight="1" spans="1:11">
      <c r="A13" s="259" t="s">
        <v>208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209</v>
      </c>
      <c r="B14" s="261"/>
      <c r="C14" s="261"/>
      <c r="D14" s="261"/>
      <c r="E14" s="261"/>
      <c r="F14" s="261"/>
      <c r="G14" s="261"/>
      <c r="H14" s="261"/>
      <c r="I14" s="303"/>
      <c r="J14" s="303"/>
      <c r="K14" s="304"/>
    </row>
    <row r="15" customHeight="1" spans="1:11">
      <c r="A15" s="262" t="s">
        <v>210</v>
      </c>
      <c r="B15" s="263"/>
      <c r="C15" s="263"/>
      <c r="D15" s="264"/>
      <c r="E15" s="265"/>
      <c r="F15" s="263"/>
      <c r="G15" s="263"/>
      <c r="H15" s="264"/>
      <c r="I15" s="305"/>
      <c r="J15" s="306"/>
      <c r="K15" s="307"/>
    </row>
    <row r="16" customHeight="1" spans="1:11">
      <c r="A16" s="249">
        <v>3</v>
      </c>
      <c r="B16" s="266"/>
      <c r="C16" s="266"/>
      <c r="D16" s="266"/>
      <c r="E16" s="266"/>
      <c r="F16" s="266"/>
      <c r="G16" s="266"/>
      <c r="H16" s="266"/>
      <c r="I16" s="266"/>
      <c r="J16" s="266"/>
      <c r="K16" s="300"/>
    </row>
    <row r="17" customHeight="1" spans="1:11">
      <c r="A17" s="259" t="s">
        <v>211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7" t="s">
        <v>212</v>
      </c>
      <c r="B18" s="268"/>
      <c r="C18" s="268"/>
      <c r="D18" s="268"/>
      <c r="E18" s="268"/>
      <c r="F18" s="268"/>
      <c r="G18" s="268"/>
      <c r="H18" s="268"/>
      <c r="I18" s="303"/>
      <c r="J18" s="303"/>
      <c r="K18" s="304"/>
    </row>
    <row r="19" customHeight="1" spans="1:11">
      <c r="A19" s="262"/>
      <c r="B19" s="263"/>
      <c r="C19" s="263"/>
      <c r="D19" s="264"/>
      <c r="E19" s="265"/>
      <c r="F19" s="263"/>
      <c r="G19" s="263"/>
      <c r="H19" s="264"/>
      <c r="I19" s="305"/>
      <c r="J19" s="306"/>
      <c r="K19" s="307"/>
    </row>
    <row r="20" customHeight="1" spans="1:11">
      <c r="A20" s="249"/>
      <c r="B20" s="266"/>
      <c r="C20" s="266"/>
      <c r="D20" s="266"/>
      <c r="E20" s="266"/>
      <c r="F20" s="266"/>
      <c r="G20" s="266"/>
      <c r="H20" s="266"/>
      <c r="I20" s="266"/>
      <c r="J20" s="266"/>
      <c r="K20" s="300"/>
    </row>
    <row r="21" customHeight="1" spans="1:11">
      <c r="A21" s="269" t="s">
        <v>127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33" t="s">
        <v>128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04"/>
    </row>
    <row r="23" customHeight="1" spans="1:11">
      <c r="A23" s="145" t="s">
        <v>129</v>
      </c>
      <c r="B23" s="147"/>
      <c r="C23" s="231" t="s">
        <v>67</v>
      </c>
      <c r="D23" s="231" t="s">
        <v>68</v>
      </c>
      <c r="E23" s="144"/>
      <c r="F23" s="144"/>
      <c r="G23" s="144"/>
      <c r="H23" s="144"/>
      <c r="I23" s="144"/>
      <c r="J23" s="144"/>
      <c r="K23" s="198"/>
    </row>
    <row r="24" customHeight="1" spans="1:11">
      <c r="A24" s="270" t="s">
        <v>213</v>
      </c>
      <c r="B24" s="271"/>
      <c r="C24" s="271"/>
      <c r="D24" s="271"/>
      <c r="E24" s="271"/>
      <c r="F24" s="271"/>
      <c r="G24" s="271"/>
      <c r="H24" s="271"/>
      <c r="I24" s="271"/>
      <c r="J24" s="271"/>
      <c r="K24" s="308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309"/>
    </row>
    <row r="26" customHeight="1" spans="1:11">
      <c r="A26" s="250" t="s">
        <v>137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customHeight="1" spans="1:11">
      <c r="A27" s="224" t="s">
        <v>138</v>
      </c>
      <c r="B27" s="253" t="s">
        <v>96</v>
      </c>
      <c r="C27" s="253" t="s">
        <v>97</v>
      </c>
      <c r="D27" s="253" t="s">
        <v>89</v>
      </c>
      <c r="E27" s="225" t="s">
        <v>139</v>
      </c>
      <c r="F27" s="253" t="s">
        <v>96</v>
      </c>
      <c r="G27" s="253" t="s">
        <v>97</v>
      </c>
      <c r="H27" s="253" t="s">
        <v>89</v>
      </c>
      <c r="I27" s="225" t="s">
        <v>140</v>
      </c>
      <c r="J27" s="253" t="s">
        <v>96</v>
      </c>
      <c r="K27" s="301" t="s">
        <v>97</v>
      </c>
    </row>
    <row r="28" customHeight="1" spans="1:11">
      <c r="A28" s="241" t="s">
        <v>88</v>
      </c>
      <c r="B28" s="231" t="s">
        <v>96</v>
      </c>
      <c r="C28" s="231" t="s">
        <v>97</v>
      </c>
      <c r="D28" s="231" t="s">
        <v>89</v>
      </c>
      <c r="E28" s="274" t="s">
        <v>95</v>
      </c>
      <c r="F28" s="231" t="s">
        <v>96</v>
      </c>
      <c r="G28" s="231" t="s">
        <v>97</v>
      </c>
      <c r="H28" s="231" t="s">
        <v>89</v>
      </c>
      <c r="I28" s="274" t="s">
        <v>106</v>
      </c>
      <c r="J28" s="231" t="s">
        <v>96</v>
      </c>
      <c r="K28" s="232" t="s">
        <v>97</v>
      </c>
    </row>
    <row r="29" customHeight="1" spans="1:11">
      <c r="A29" s="230" t="s">
        <v>99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10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311"/>
    </row>
    <row r="31" customHeight="1" spans="1:11">
      <c r="A31" s="278" t="s">
        <v>214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ht="17.25" customHeight="1" spans="1:11">
      <c r="A32" s="279" t="s">
        <v>215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2"/>
    </row>
    <row r="33" ht="17.25" customHeight="1" spans="1:11">
      <c r="A33" s="281" t="s">
        <v>216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3"/>
    </row>
    <row r="34" ht="17.25" customHeight="1" spans="1:11">
      <c r="A34" s="281" t="s">
        <v>217</v>
      </c>
      <c r="B34" s="282"/>
      <c r="C34" s="282"/>
      <c r="D34" s="282"/>
      <c r="E34" s="282"/>
      <c r="F34" s="282"/>
      <c r="G34" s="282"/>
      <c r="H34" s="282"/>
      <c r="I34" s="282"/>
      <c r="J34" s="282"/>
      <c r="K34" s="313"/>
    </row>
    <row r="35" ht="17.25" customHeight="1" spans="1:11">
      <c r="A35" s="281" t="s">
        <v>218</v>
      </c>
      <c r="B35" s="282"/>
      <c r="C35" s="282"/>
      <c r="D35" s="282"/>
      <c r="E35" s="282"/>
      <c r="F35" s="282"/>
      <c r="G35" s="282"/>
      <c r="H35" s="282"/>
      <c r="I35" s="282"/>
      <c r="J35" s="282"/>
      <c r="K35" s="313"/>
    </row>
    <row r="36" ht="17.25" customHeight="1" spans="1:11">
      <c r="A36" s="281" t="s">
        <v>219</v>
      </c>
      <c r="B36" s="282"/>
      <c r="C36" s="282"/>
      <c r="D36" s="282"/>
      <c r="E36" s="282"/>
      <c r="F36" s="282"/>
      <c r="G36" s="282"/>
      <c r="H36" s="282"/>
      <c r="I36" s="282"/>
      <c r="J36" s="282"/>
      <c r="K36" s="31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313"/>
    </row>
    <row r="38" ht="17.25" customHeight="1" spans="1:11">
      <c r="A38" s="276" t="s">
        <v>136</v>
      </c>
      <c r="B38" s="277"/>
      <c r="C38" s="277"/>
      <c r="D38" s="277"/>
      <c r="E38" s="277"/>
      <c r="F38" s="277"/>
      <c r="G38" s="277"/>
      <c r="H38" s="277"/>
      <c r="I38" s="277"/>
      <c r="J38" s="277"/>
      <c r="K38" s="311"/>
    </row>
    <row r="39" customHeight="1" spans="1:11">
      <c r="A39" s="278" t="s">
        <v>220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</row>
    <row r="40" ht="18" customHeight="1" spans="1:11">
      <c r="A40" s="283" t="s">
        <v>130</v>
      </c>
      <c r="B40" s="284"/>
      <c r="C40" s="284"/>
      <c r="D40" s="284"/>
      <c r="E40" s="284"/>
      <c r="F40" s="284"/>
      <c r="G40" s="284"/>
      <c r="H40" s="284"/>
      <c r="I40" s="284"/>
      <c r="J40" s="284"/>
      <c r="K40" s="314"/>
    </row>
    <row r="41" ht="18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4"/>
    </row>
    <row r="42" ht="18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9"/>
    </row>
    <row r="43" ht="21" customHeight="1" spans="1:11">
      <c r="A43" s="285" t="s">
        <v>142</v>
      </c>
      <c r="B43" s="286" t="s">
        <v>143</v>
      </c>
      <c r="C43" s="286"/>
      <c r="D43" s="287" t="s">
        <v>144</v>
      </c>
      <c r="E43" s="288"/>
      <c r="F43" s="287" t="s">
        <v>145</v>
      </c>
      <c r="G43" s="289">
        <v>44709</v>
      </c>
      <c r="H43" s="290" t="s">
        <v>146</v>
      </c>
      <c r="I43" s="290"/>
      <c r="J43" s="286" t="s">
        <v>147</v>
      </c>
      <c r="K43" s="315"/>
    </row>
    <row r="44" customHeight="1" spans="1:11">
      <c r="A44" s="291" t="s">
        <v>148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16"/>
    </row>
    <row r="45" customHeight="1" spans="1:11">
      <c r="A45" s="293"/>
      <c r="B45" s="294"/>
      <c r="C45" s="294"/>
      <c r="D45" s="294"/>
      <c r="E45" s="294"/>
      <c r="F45" s="294"/>
      <c r="G45" s="294"/>
      <c r="H45" s="294"/>
      <c r="I45" s="294"/>
      <c r="J45" s="294"/>
      <c r="K45" s="317"/>
    </row>
    <row r="46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318"/>
    </row>
    <row r="47" ht="21" customHeight="1" spans="1:11">
      <c r="A47" s="285" t="s">
        <v>142</v>
      </c>
      <c r="B47" s="286" t="s">
        <v>143</v>
      </c>
      <c r="C47" s="286"/>
      <c r="D47" s="287" t="s">
        <v>144</v>
      </c>
      <c r="E47" s="287"/>
      <c r="F47" s="287" t="s">
        <v>145</v>
      </c>
      <c r="G47" s="287"/>
      <c r="H47" s="290" t="s">
        <v>146</v>
      </c>
      <c r="I47" s="290"/>
      <c r="J47" s="319"/>
      <c r="K47" s="320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160020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99060</xdr:colOff>
                    <xdr:row>9</xdr:row>
                    <xdr:rowOff>67945</xdr:rowOff>
                  </from>
                  <to>
                    <xdr:col>6</xdr:col>
                    <xdr:colOff>304800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106680</xdr:colOff>
                    <xdr:row>8</xdr:row>
                    <xdr:rowOff>91440</xdr:rowOff>
                  </from>
                  <to>
                    <xdr:col>2</xdr:col>
                    <xdr:colOff>312420</xdr:colOff>
                    <xdr:row>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205740</xdr:colOff>
                    <xdr:row>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99060</xdr:colOff>
                    <xdr:row>9</xdr:row>
                    <xdr:rowOff>99060</xdr:rowOff>
                  </from>
                  <to>
                    <xdr:col>2</xdr:col>
                    <xdr:colOff>304800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106680</xdr:colOff>
                    <xdr:row>9</xdr:row>
                    <xdr:rowOff>0</xdr:rowOff>
                  </from>
                  <to>
                    <xdr:col>5</xdr:col>
                    <xdr:colOff>312420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91440</xdr:colOff>
                    <xdr:row>8</xdr:row>
                    <xdr:rowOff>76200</xdr:rowOff>
                  </from>
                  <to>
                    <xdr:col>6</xdr:col>
                    <xdr:colOff>304800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106680</xdr:colOff>
                    <xdr:row>10</xdr:row>
                    <xdr:rowOff>0</xdr:rowOff>
                  </from>
                  <to>
                    <xdr:col>5</xdr:col>
                    <xdr:colOff>320040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91440</xdr:colOff>
                    <xdr:row>8</xdr:row>
                    <xdr:rowOff>99060</xdr:rowOff>
                  </from>
                  <to>
                    <xdr:col>1</xdr:col>
                    <xdr:colOff>304800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83820</xdr:colOff>
                    <xdr:row>10</xdr:row>
                    <xdr:rowOff>0</xdr:rowOff>
                  </from>
                  <to>
                    <xdr:col>1</xdr:col>
                    <xdr:colOff>288925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83820</xdr:colOff>
                    <xdr:row>9</xdr:row>
                    <xdr:rowOff>0</xdr:rowOff>
                  </from>
                  <to>
                    <xdr:col>9</xdr:col>
                    <xdr:colOff>288925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83820</xdr:colOff>
                    <xdr:row>8</xdr:row>
                    <xdr:rowOff>67945</xdr:rowOff>
                  </from>
                  <to>
                    <xdr:col>10</xdr:col>
                    <xdr:colOff>288925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91440</xdr:colOff>
                    <xdr:row>10</xdr:row>
                    <xdr:rowOff>0</xdr:rowOff>
                  </from>
                  <to>
                    <xdr:col>9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83820</xdr:colOff>
                    <xdr:row>9</xdr:row>
                    <xdr:rowOff>67945</xdr:rowOff>
                  </from>
                  <to>
                    <xdr:col>10</xdr:col>
                    <xdr:colOff>288925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91440</xdr:colOff>
                    <xdr:row>2</xdr:row>
                    <xdr:rowOff>83820</xdr:rowOff>
                  </from>
                  <to>
                    <xdr:col>9</xdr:col>
                    <xdr:colOff>304800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91440</xdr:colOff>
                    <xdr:row>2</xdr:row>
                    <xdr:rowOff>67945</xdr:rowOff>
                  </from>
                  <to>
                    <xdr:col>10</xdr:col>
                    <xdr:colOff>304800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99060</xdr:colOff>
                    <xdr:row>3</xdr:row>
                    <xdr:rowOff>83820</xdr:rowOff>
                  </from>
                  <to>
                    <xdr:col>9</xdr:col>
                    <xdr:colOff>304800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99060</xdr:colOff>
                    <xdr:row>3</xdr:row>
                    <xdr:rowOff>83820</xdr:rowOff>
                  </from>
                  <to>
                    <xdr:col>10</xdr:col>
                    <xdr:colOff>304800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99060</xdr:colOff>
                    <xdr:row>21</xdr:row>
                    <xdr:rowOff>91440</xdr:rowOff>
                  </from>
                  <to>
                    <xdr:col>2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99060</xdr:colOff>
                    <xdr:row>21</xdr:row>
                    <xdr:rowOff>91440</xdr:rowOff>
                  </from>
                  <to>
                    <xdr:col>3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106680</xdr:colOff>
                    <xdr:row>26</xdr:row>
                    <xdr:rowOff>0</xdr:rowOff>
                  </from>
                  <to>
                    <xdr:col>1</xdr:col>
                    <xdr:colOff>312420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99060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91440</xdr:colOff>
                    <xdr:row>27</xdr:row>
                    <xdr:rowOff>0</xdr:rowOff>
                  </from>
                  <to>
                    <xdr:col>2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91440</xdr:colOff>
                    <xdr:row>26</xdr:row>
                    <xdr:rowOff>0</xdr:rowOff>
                  </from>
                  <to>
                    <xdr:col>2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106680</xdr:colOff>
                    <xdr:row>26</xdr:row>
                    <xdr:rowOff>99060</xdr:rowOff>
                  </from>
                  <to>
                    <xdr:col>5</xdr:col>
                    <xdr:colOff>312420</xdr:colOff>
                    <xdr:row>27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106680</xdr:colOff>
                    <xdr:row>26</xdr:row>
                    <xdr:rowOff>0</xdr:rowOff>
                  </from>
                  <to>
                    <xdr:col>5</xdr:col>
                    <xdr:colOff>312420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106680</xdr:colOff>
                    <xdr:row>27</xdr:row>
                    <xdr:rowOff>0</xdr:rowOff>
                  </from>
                  <to>
                    <xdr:col>6</xdr:col>
                    <xdr:colOff>312420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99060</xdr:colOff>
                    <xdr:row>26</xdr:row>
                    <xdr:rowOff>0</xdr:rowOff>
                  </from>
                  <to>
                    <xdr:col>6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106680</xdr:colOff>
                    <xdr:row>27</xdr:row>
                    <xdr:rowOff>0</xdr:rowOff>
                  </from>
                  <to>
                    <xdr:col>9</xdr:col>
                    <xdr:colOff>320040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106680</xdr:colOff>
                    <xdr:row>27</xdr:row>
                    <xdr:rowOff>0</xdr:rowOff>
                  </from>
                  <to>
                    <xdr:col>10</xdr:col>
                    <xdr:colOff>312420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106680</xdr:colOff>
                    <xdr:row>26</xdr:row>
                    <xdr:rowOff>0</xdr:rowOff>
                  </from>
                  <to>
                    <xdr:col>9</xdr:col>
                    <xdr:colOff>312420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106680</xdr:colOff>
                    <xdr:row>26</xdr:row>
                    <xdr:rowOff>0</xdr:rowOff>
                  </from>
                  <to>
                    <xdr:col>10</xdr:col>
                    <xdr:colOff>312420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312420</xdr:colOff>
                    <xdr:row>27</xdr:row>
                    <xdr:rowOff>0</xdr:rowOff>
                  </from>
                  <to>
                    <xdr:col>8</xdr:col>
                    <xdr:colOff>121920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312420</xdr:colOff>
                    <xdr:row>26</xdr:row>
                    <xdr:rowOff>0</xdr:rowOff>
                  </from>
                  <to>
                    <xdr:col>8</xdr:col>
                    <xdr:colOff>121920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312420</xdr:colOff>
                    <xdr:row>27</xdr:row>
                    <xdr:rowOff>0</xdr:rowOff>
                  </from>
                  <to>
                    <xdr:col>4</xdr:col>
                    <xdr:colOff>121920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312420</xdr:colOff>
                    <xdr:row>26</xdr:row>
                    <xdr:rowOff>0</xdr:rowOff>
                  </from>
                  <to>
                    <xdr:col>4</xdr:col>
                    <xdr:colOff>121920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312420</xdr:colOff>
                    <xdr:row>27</xdr:row>
                    <xdr:rowOff>0</xdr:rowOff>
                  </from>
                  <to>
                    <xdr:col>8</xdr:col>
                    <xdr:colOff>121920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G23" sqref="G23"/>
    </sheetView>
  </sheetViews>
  <sheetFormatPr defaultColWidth="9" defaultRowHeight="26.1" customHeight="1"/>
  <cols>
    <col min="1" max="1" width="17.125" style="91" customWidth="1"/>
    <col min="2" max="7" width="9.375" style="91" customWidth="1"/>
    <col min="8" max="8" width="1.375" style="91" customWidth="1"/>
    <col min="9" max="9" width="10.375" style="91" customWidth="1"/>
    <col min="10" max="10" width="12.875" style="91" customWidth="1"/>
    <col min="11" max="11" width="10.25" style="91" customWidth="1"/>
    <col min="12" max="12" width="11.75" style="91" customWidth="1"/>
    <col min="13" max="16384" width="9" style="91"/>
  </cols>
  <sheetData>
    <row r="1" ht="30" customHeight="1" spans="1:12">
      <c r="A1" s="92" t="s">
        <v>150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ht="29.1" customHeight="1" spans="1:12">
      <c r="A2" s="94" t="s">
        <v>62</v>
      </c>
      <c r="B2" s="95" t="s">
        <v>221</v>
      </c>
      <c r="C2" s="96"/>
      <c r="D2" s="97" t="s">
        <v>69</v>
      </c>
      <c r="E2" s="98" t="s">
        <v>70</v>
      </c>
      <c r="F2" s="98"/>
      <c r="G2" s="98"/>
      <c r="H2" s="99"/>
      <c r="I2" s="119" t="s">
        <v>58</v>
      </c>
      <c r="J2" s="98" t="s">
        <v>57</v>
      </c>
      <c r="K2" s="98"/>
      <c r="L2" s="98"/>
    </row>
    <row r="3" ht="29.1" customHeight="1" spans="1:12">
      <c r="A3" s="100" t="s">
        <v>151</v>
      </c>
      <c r="B3" s="101" t="s">
        <v>152</v>
      </c>
      <c r="C3" s="102"/>
      <c r="D3" s="102"/>
      <c r="E3" s="102"/>
      <c r="F3" s="102"/>
      <c r="G3" s="103"/>
      <c r="H3" s="104"/>
      <c r="I3" s="121" t="s">
        <v>153</v>
      </c>
      <c r="J3" s="121"/>
      <c r="K3" s="121"/>
      <c r="L3" s="121"/>
    </row>
    <row r="4" ht="20.1" customHeight="1" spans="1:12">
      <c r="A4" s="100"/>
      <c r="B4" s="105" t="s">
        <v>113</v>
      </c>
      <c r="C4" s="106" t="s">
        <v>114</v>
      </c>
      <c r="D4" s="107" t="s">
        <v>115</v>
      </c>
      <c r="E4" s="106" t="s">
        <v>116</v>
      </c>
      <c r="F4" s="106" t="s">
        <v>117</v>
      </c>
      <c r="G4" s="106" t="s">
        <v>118</v>
      </c>
      <c r="H4" s="104"/>
      <c r="I4" s="215" t="s">
        <v>222</v>
      </c>
      <c r="J4" s="215" t="s">
        <v>223</v>
      </c>
      <c r="K4" s="215" t="s">
        <v>224</v>
      </c>
      <c r="L4" s="215" t="s">
        <v>225</v>
      </c>
    </row>
    <row r="5" ht="20.1" customHeight="1" spans="1:12">
      <c r="A5" s="100"/>
      <c r="B5" s="108" t="s">
        <v>158</v>
      </c>
      <c r="C5" s="108" t="s">
        <v>159</v>
      </c>
      <c r="D5" s="109" t="s">
        <v>160</v>
      </c>
      <c r="E5" s="108" t="s">
        <v>161</v>
      </c>
      <c r="F5" s="108" t="s">
        <v>162</v>
      </c>
      <c r="G5" s="108" t="s">
        <v>163</v>
      </c>
      <c r="H5" s="104"/>
      <c r="I5" s="216"/>
      <c r="J5" s="216"/>
      <c r="K5" s="216"/>
      <c r="L5" s="216"/>
    </row>
    <row r="6" ht="20.1" customHeight="1" spans="1:12">
      <c r="A6" s="110" t="s">
        <v>164</v>
      </c>
      <c r="B6" s="110">
        <f t="shared" ref="B6:B7" si="0">C6-1</f>
        <v>74.5</v>
      </c>
      <c r="C6" s="110">
        <f>D6-2</f>
        <v>75.5</v>
      </c>
      <c r="D6" s="111">
        <v>77.5</v>
      </c>
      <c r="E6" s="110">
        <f>D6+2</f>
        <v>79.5</v>
      </c>
      <c r="F6" s="110">
        <f>E6+2</f>
        <v>81.5</v>
      </c>
      <c r="G6" s="110">
        <f>F6+1</f>
        <v>82.5</v>
      </c>
      <c r="H6" s="104"/>
      <c r="I6" s="217" t="s">
        <v>175</v>
      </c>
      <c r="J6" s="217" t="s">
        <v>226</v>
      </c>
      <c r="K6" s="217" t="s">
        <v>177</v>
      </c>
      <c r="L6" s="217" t="s">
        <v>177</v>
      </c>
    </row>
    <row r="7" ht="20.1" customHeight="1" spans="1:12">
      <c r="A7" s="110" t="s">
        <v>169</v>
      </c>
      <c r="B7" s="110">
        <f t="shared" si="0"/>
        <v>74</v>
      </c>
      <c r="C7" s="110">
        <f>D7-2</f>
        <v>75</v>
      </c>
      <c r="D7" s="111">
        <v>77</v>
      </c>
      <c r="E7" s="110">
        <f>D7+2</f>
        <v>79</v>
      </c>
      <c r="F7" s="110">
        <f>E7+2</f>
        <v>81</v>
      </c>
      <c r="G7" s="110">
        <f>F7+1</f>
        <v>82</v>
      </c>
      <c r="H7" s="104"/>
      <c r="I7" s="124" t="s">
        <v>227</v>
      </c>
      <c r="J7" s="124" t="s">
        <v>170</v>
      </c>
      <c r="K7" s="124" t="s">
        <v>168</v>
      </c>
      <c r="L7" s="124" t="s">
        <v>171</v>
      </c>
    </row>
    <row r="8" ht="20.1" customHeight="1" spans="1:12">
      <c r="A8" s="110" t="s">
        <v>172</v>
      </c>
      <c r="B8" s="110">
        <f t="shared" ref="B8:C9" si="1">C8-4</f>
        <v>118</v>
      </c>
      <c r="C8" s="110">
        <f t="shared" si="1"/>
        <v>122</v>
      </c>
      <c r="D8" s="111">
        <v>126</v>
      </c>
      <c r="E8" s="110">
        <f>D8+4</f>
        <v>130</v>
      </c>
      <c r="F8" s="110">
        <f>E8+4</f>
        <v>134</v>
      </c>
      <c r="G8" s="110">
        <f>F8+6</f>
        <v>140</v>
      </c>
      <c r="H8" s="104"/>
      <c r="I8" s="217" t="s">
        <v>168</v>
      </c>
      <c r="J8" s="217" t="s">
        <v>168</v>
      </c>
      <c r="K8" s="217" t="s">
        <v>173</v>
      </c>
      <c r="L8" s="217" t="s">
        <v>173</v>
      </c>
    </row>
    <row r="9" ht="20.1" customHeight="1" spans="1:12">
      <c r="A9" s="110" t="s">
        <v>174</v>
      </c>
      <c r="B9" s="110">
        <f t="shared" si="1"/>
        <v>116</v>
      </c>
      <c r="C9" s="110">
        <f t="shared" si="1"/>
        <v>120</v>
      </c>
      <c r="D9" s="111">
        <v>124</v>
      </c>
      <c r="E9" s="110">
        <f>D9+4</f>
        <v>128</v>
      </c>
      <c r="F9" s="110">
        <f>E9+5</f>
        <v>133</v>
      </c>
      <c r="G9" s="110">
        <f>F9+6</f>
        <v>139</v>
      </c>
      <c r="H9" s="104"/>
      <c r="I9" s="124" t="s">
        <v>228</v>
      </c>
      <c r="J9" s="124" t="s">
        <v>171</v>
      </c>
      <c r="K9" s="124" t="s">
        <v>229</v>
      </c>
      <c r="L9" s="124" t="s">
        <v>228</v>
      </c>
    </row>
    <row r="10" ht="20.1" customHeight="1" spans="1:12">
      <c r="A10" s="110" t="s">
        <v>178</v>
      </c>
      <c r="B10" s="110">
        <f>C10-1.2</f>
        <v>50.1</v>
      </c>
      <c r="C10" s="110">
        <f>D10-1.2</f>
        <v>51.3</v>
      </c>
      <c r="D10" s="111">
        <v>52.5</v>
      </c>
      <c r="E10" s="110">
        <f>D10+1.2</f>
        <v>53.7</v>
      </c>
      <c r="F10" s="110">
        <f>E10+1.2</f>
        <v>54.9</v>
      </c>
      <c r="G10" s="110">
        <f>F10+1.4</f>
        <v>56.3</v>
      </c>
      <c r="H10" s="104"/>
      <c r="I10" s="124" t="s">
        <v>230</v>
      </c>
      <c r="J10" s="124" t="s">
        <v>230</v>
      </c>
      <c r="K10" s="124" t="s">
        <v>171</v>
      </c>
      <c r="L10" s="124" t="s">
        <v>168</v>
      </c>
    </row>
    <row r="11" ht="20.1" customHeight="1" spans="1:12">
      <c r="A11" s="110" t="s">
        <v>181</v>
      </c>
      <c r="B11" s="110">
        <f>C11-0.6</f>
        <v>66.2</v>
      </c>
      <c r="C11" s="110">
        <f>D11-1.2</f>
        <v>66.8</v>
      </c>
      <c r="D11" s="110">
        <v>68</v>
      </c>
      <c r="E11" s="110">
        <f>D11+1.2</f>
        <v>69.2</v>
      </c>
      <c r="F11" s="110">
        <f>E11+1.2</f>
        <v>70.4</v>
      </c>
      <c r="G11" s="110">
        <f>F11+0.6</f>
        <v>71</v>
      </c>
      <c r="H11" s="104"/>
      <c r="I11" s="124" t="s">
        <v>231</v>
      </c>
      <c r="J11" s="124" t="s">
        <v>226</v>
      </c>
      <c r="K11" s="124" t="s">
        <v>168</v>
      </c>
      <c r="L11" s="124" t="s">
        <v>168</v>
      </c>
    </row>
    <row r="12" ht="20.1" customHeight="1" spans="1:12">
      <c r="A12" s="110" t="s">
        <v>186</v>
      </c>
      <c r="B12" s="110">
        <f>C12-0.8</f>
        <v>24.9</v>
      </c>
      <c r="C12" s="110">
        <f>D12-0.8</f>
        <v>25.7</v>
      </c>
      <c r="D12" s="111">
        <v>26.5</v>
      </c>
      <c r="E12" s="110">
        <f>D12+0.8</f>
        <v>27.3</v>
      </c>
      <c r="F12" s="110">
        <f>E12+0.8</f>
        <v>28.1</v>
      </c>
      <c r="G12" s="110">
        <f>F12+1.3</f>
        <v>29.4</v>
      </c>
      <c r="H12" s="104"/>
      <c r="I12" s="124" t="s">
        <v>232</v>
      </c>
      <c r="J12" s="124" t="s">
        <v>232</v>
      </c>
      <c r="K12" s="124" t="s">
        <v>177</v>
      </c>
      <c r="L12" s="124" t="s">
        <v>177</v>
      </c>
    </row>
    <row r="13" ht="20.1" customHeight="1" spans="1:12">
      <c r="A13" s="110" t="s">
        <v>187</v>
      </c>
      <c r="B13" s="110">
        <f>C13-0.7</f>
        <v>20.6</v>
      </c>
      <c r="C13" s="110">
        <f>D13-0.7</f>
        <v>21.3</v>
      </c>
      <c r="D13" s="111">
        <v>22</v>
      </c>
      <c r="E13" s="110">
        <f>D13+0.7</f>
        <v>22.7</v>
      </c>
      <c r="F13" s="110">
        <f>E13+0.7</f>
        <v>23.4</v>
      </c>
      <c r="G13" s="110">
        <f>F13+1</f>
        <v>24.4</v>
      </c>
      <c r="H13" s="104"/>
      <c r="I13" s="124" t="s">
        <v>167</v>
      </c>
      <c r="J13" s="124" t="s">
        <v>167</v>
      </c>
      <c r="K13" s="124" t="s">
        <v>168</v>
      </c>
      <c r="L13" s="124" t="s">
        <v>168</v>
      </c>
    </row>
    <row r="14" ht="20.1" customHeight="1" spans="1:12">
      <c r="A14" s="110" t="s">
        <v>188</v>
      </c>
      <c r="B14" s="110">
        <f>C14-0.5</f>
        <v>15</v>
      </c>
      <c r="C14" s="110">
        <f>D14-0.5</f>
        <v>15.5</v>
      </c>
      <c r="D14" s="111">
        <v>16</v>
      </c>
      <c r="E14" s="110">
        <f>D14+0.5</f>
        <v>16.5</v>
      </c>
      <c r="F14" s="110">
        <f>E14+0.5</f>
        <v>17</v>
      </c>
      <c r="G14" s="110">
        <f>F14+0.7</f>
        <v>17.7</v>
      </c>
      <c r="H14" s="104"/>
      <c r="I14" s="124" t="s">
        <v>168</v>
      </c>
      <c r="J14" s="124" t="s">
        <v>168</v>
      </c>
      <c r="K14" s="124" t="s">
        <v>168</v>
      </c>
      <c r="L14" s="124" t="s">
        <v>168</v>
      </c>
    </row>
    <row r="15" ht="20.1" customHeight="1" spans="1:12">
      <c r="A15" s="110" t="s">
        <v>192</v>
      </c>
      <c r="B15" s="112">
        <v>36</v>
      </c>
      <c r="C15" s="112">
        <v>36.5</v>
      </c>
      <c r="D15" s="112">
        <v>37</v>
      </c>
      <c r="E15" s="112">
        <v>37.5</v>
      </c>
      <c r="F15" s="112">
        <v>38</v>
      </c>
      <c r="G15" s="112">
        <v>38.5</v>
      </c>
      <c r="H15" s="104"/>
      <c r="I15" s="124" t="s">
        <v>168</v>
      </c>
      <c r="J15" s="124" t="s">
        <v>168</v>
      </c>
      <c r="K15" s="124" t="s">
        <v>183</v>
      </c>
      <c r="L15" s="124" t="s">
        <v>183</v>
      </c>
    </row>
    <row r="16" ht="20.1" customHeight="1" spans="1:12">
      <c r="A16" s="110" t="s">
        <v>193</v>
      </c>
      <c r="B16" s="112">
        <v>26</v>
      </c>
      <c r="C16" s="112">
        <v>26.5</v>
      </c>
      <c r="D16" s="112">
        <v>27</v>
      </c>
      <c r="E16" s="112">
        <v>27.5</v>
      </c>
      <c r="F16" s="112">
        <v>28</v>
      </c>
      <c r="G16" s="112">
        <v>28.75</v>
      </c>
      <c r="H16" s="104"/>
      <c r="I16" s="124" t="s">
        <v>183</v>
      </c>
      <c r="J16" s="124" t="s">
        <v>183</v>
      </c>
      <c r="K16" s="124" t="s">
        <v>183</v>
      </c>
      <c r="L16" s="124" t="s">
        <v>183</v>
      </c>
    </row>
    <row r="17" ht="20.1" customHeight="1" spans="1:12">
      <c r="A17" s="113" t="s">
        <v>195</v>
      </c>
      <c r="B17" s="112">
        <v>18</v>
      </c>
      <c r="C17" s="112">
        <v>18.5</v>
      </c>
      <c r="D17" s="112">
        <v>19</v>
      </c>
      <c r="E17" s="112">
        <v>19.5</v>
      </c>
      <c r="F17" s="112">
        <v>20</v>
      </c>
      <c r="G17" s="112">
        <v>20.5</v>
      </c>
      <c r="H17" s="104"/>
      <c r="I17" s="124" t="s">
        <v>168</v>
      </c>
      <c r="J17" s="124" t="s">
        <v>168</v>
      </c>
      <c r="K17" s="124" t="s">
        <v>168</v>
      </c>
      <c r="L17" s="124" t="s">
        <v>168</v>
      </c>
    </row>
    <row r="18" ht="16.8" spans="1:12">
      <c r="A18" s="114" t="s">
        <v>196</v>
      </c>
      <c r="B18" s="112">
        <v>17</v>
      </c>
      <c r="C18" s="112">
        <v>17</v>
      </c>
      <c r="D18" s="112">
        <v>17.5</v>
      </c>
      <c r="E18" s="112">
        <v>17.5</v>
      </c>
      <c r="F18" s="112">
        <v>18</v>
      </c>
      <c r="G18" s="112">
        <v>18</v>
      </c>
      <c r="H18" s="115"/>
      <c r="I18" s="124" t="s">
        <v>168</v>
      </c>
      <c r="J18" s="124" t="s">
        <v>168</v>
      </c>
      <c r="K18" s="124" t="s">
        <v>168</v>
      </c>
      <c r="L18" s="124" t="s">
        <v>168</v>
      </c>
    </row>
    <row r="20" customHeight="1" spans="9:11">
      <c r="I20" s="125" t="s">
        <v>197</v>
      </c>
      <c r="J20" s="126">
        <v>44709</v>
      </c>
      <c r="K20" s="127" t="s">
        <v>233</v>
      </c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7"/>
  </mergeCells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A19" sqref="A19:K19"/>
    </sheetView>
  </sheetViews>
  <sheetFormatPr defaultColWidth="10.125" defaultRowHeight="15.6"/>
  <cols>
    <col min="1" max="1" width="9.625" style="131" customWidth="1"/>
    <col min="2" max="2" width="11.125" style="131" customWidth="1"/>
    <col min="3" max="3" width="8.5" style="131" customWidth="1"/>
    <col min="4" max="4" width="9.5" style="131" customWidth="1"/>
    <col min="5" max="5" width="15.375" style="131" customWidth="1"/>
    <col min="6" max="6" width="16.125" style="131" customWidth="1"/>
    <col min="7" max="7" width="13.87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1" customHeight="1" spans="1:11">
      <c r="A1" s="132" t="s">
        <v>234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133" t="s">
        <v>54</v>
      </c>
      <c r="B2" s="134" t="s">
        <v>55</v>
      </c>
      <c r="C2" s="134"/>
      <c r="D2" s="135" t="s">
        <v>62</v>
      </c>
      <c r="E2" s="136" t="s">
        <v>63</v>
      </c>
      <c r="F2" s="137" t="s">
        <v>235</v>
      </c>
      <c r="G2" s="138" t="s">
        <v>70</v>
      </c>
      <c r="H2" s="138"/>
      <c r="I2" s="170" t="s">
        <v>58</v>
      </c>
      <c r="J2" s="138" t="s">
        <v>57</v>
      </c>
      <c r="K2" s="197"/>
    </row>
    <row r="3" ht="30" customHeight="1" spans="1:11">
      <c r="A3" s="139" t="s">
        <v>76</v>
      </c>
      <c r="B3" s="140">
        <v>4774</v>
      </c>
      <c r="C3" s="140"/>
      <c r="D3" s="141" t="s">
        <v>236</v>
      </c>
      <c r="E3" s="142" t="s">
        <v>65</v>
      </c>
      <c r="F3" s="143"/>
      <c r="G3" s="143"/>
      <c r="H3" s="144" t="s">
        <v>237</v>
      </c>
      <c r="I3" s="144"/>
      <c r="J3" s="144"/>
      <c r="K3" s="198"/>
    </row>
    <row r="4" ht="15" customHeight="1" spans="1:11">
      <c r="A4" s="145" t="s">
        <v>73</v>
      </c>
      <c r="B4" s="146">
        <v>3</v>
      </c>
      <c r="C4" s="146">
        <v>6</v>
      </c>
      <c r="D4" s="147" t="s">
        <v>238</v>
      </c>
      <c r="E4" s="143" t="s">
        <v>239</v>
      </c>
      <c r="F4" s="143"/>
      <c r="G4" s="143"/>
      <c r="H4" s="147" t="s">
        <v>240</v>
      </c>
      <c r="I4" s="147"/>
      <c r="J4" s="159" t="s">
        <v>67</v>
      </c>
      <c r="K4" s="199" t="s">
        <v>68</v>
      </c>
    </row>
    <row r="5" spans="1:11">
      <c r="A5" s="145" t="s">
        <v>241</v>
      </c>
      <c r="B5" s="140">
        <v>1</v>
      </c>
      <c r="C5" s="140"/>
      <c r="D5" s="141" t="s">
        <v>242</v>
      </c>
      <c r="E5" s="141" t="s">
        <v>243</v>
      </c>
      <c r="F5" s="141" t="s">
        <v>244</v>
      </c>
      <c r="G5" s="141" t="s">
        <v>245</v>
      </c>
      <c r="H5" s="147" t="s">
        <v>246</v>
      </c>
      <c r="I5" s="147"/>
      <c r="J5" s="159" t="s">
        <v>67</v>
      </c>
      <c r="K5" s="199" t="s">
        <v>68</v>
      </c>
    </row>
    <row r="6" ht="29.25" customHeight="1" spans="1:11">
      <c r="A6" s="148" t="s">
        <v>247</v>
      </c>
      <c r="B6" s="149">
        <v>200</v>
      </c>
      <c r="C6" s="150"/>
      <c r="D6" s="151" t="s">
        <v>248</v>
      </c>
      <c r="E6" s="152" t="s">
        <v>249</v>
      </c>
      <c r="F6" s="152" t="s">
        <v>250</v>
      </c>
      <c r="G6" s="153" t="s">
        <v>251</v>
      </c>
      <c r="H6" s="154" t="s">
        <v>252</v>
      </c>
      <c r="I6" s="154"/>
      <c r="J6" s="167" t="s">
        <v>67</v>
      </c>
      <c r="K6" s="200" t="s">
        <v>68</v>
      </c>
    </row>
    <row r="7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30" customHeight="1" spans="1:11">
      <c r="A8" s="158" t="s">
        <v>253</v>
      </c>
      <c r="B8" s="137" t="s">
        <v>254</v>
      </c>
      <c r="C8" s="159" t="s">
        <v>255</v>
      </c>
      <c r="D8" s="137" t="s">
        <v>256</v>
      </c>
      <c r="E8" s="137" t="s">
        <v>257</v>
      </c>
      <c r="F8" s="137" t="s">
        <v>258</v>
      </c>
      <c r="G8" s="160" t="s">
        <v>259</v>
      </c>
      <c r="H8" s="161"/>
      <c r="I8" s="161"/>
      <c r="J8" s="161"/>
      <c r="K8" s="201"/>
    </row>
    <row r="9" spans="1:11">
      <c r="A9" s="145" t="s">
        <v>260</v>
      </c>
      <c r="B9" s="147"/>
      <c r="C9" s="159" t="s">
        <v>67</v>
      </c>
      <c r="D9" s="159" t="s">
        <v>68</v>
      </c>
      <c r="E9" s="141" t="s">
        <v>261</v>
      </c>
      <c r="F9" s="162" t="s">
        <v>262</v>
      </c>
      <c r="G9" s="163"/>
      <c r="H9" s="164"/>
      <c r="I9" s="164"/>
      <c r="J9" s="164"/>
      <c r="K9" s="202"/>
    </row>
    <row r="10" spans="1:11">
      <c r="A10" s="145" t="s">
        <v>263</v>
      </c>
      <c r="B10" s="147"/>
      <c r="C10" s="159" t="s">
        <v>67</v>
      </c>
      <c r="D10" s="159" t="s">
        <v>68</v>
      </c>
      <c r="E10" s="141" t="s">
        <v>264</v>
      </c>
      <c r="F10" s="162" t="s">
        <v>265</v>
      </c>
      <c r="G10" s="163" t="s">
        <v>266</v>
      </c>
      <c r="H10" s="164"/>
      <c r="I10" s="164"/>
      <c r="J10" s="164"/>
      <c r="K10" s="202"/>
    </row>
    <row r="11" spans="1:11">
      <c r="A11" s="165" t="s">
        <v>207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39" t="s">
        <v>90</v>
      </c>
      <c r="B12" s="159" t="s">
        <v>86</v>
      </c>
      <c r="C12" s="159" t="s">
        <v>87</v>
      </c>
      <c r="D12" s="162"/>
      <c r="E12" s="141" t="s">
        <v>88</v>
      </c>
      <c r="F12" s="159" t="s">
        <v>86</v>
      </c>
      <c r="G12" s="159" t="s">
        <v>87</v>
      </c>
      <c r="H12" s="159"/>
      <c r="I12" s="141" t="s">
        <v>267</v>
      </c>
      <c r="J12" s="159" t="s">
        <v>86</v>
      </c>
      <c r="K12" s="199" t="s">
        <v>87</v>
      </c>
    </row>
    <row r="13" spans="1:11">
      <c r="A13" s="139" t="s">
        <v>93</v>
      </c>
      <c r="B13" s="159" t="s">
        <v>86</v>
      </c>
      <c r="C13" s="159" t="s">
        <v>87</v>
      </c>
      <c r="D13" s="162"/>
      <c r="E13" s="141" t="s">
        <v>98</v>
      </c>
      <c r="F13" s="159" t="s">
        <v>86</v>
      </c>
      <c r="G13" s="159" t="s">
        <v>87</v>
      </c>
      <c r="H13" s="159"/>
      <c r="I13" s="141" t="s">
        <v>268</v>
      </c>
      <c r="J13" s="159" t="s">
        <v>86</v>
      </c>
      <c r="K13" s="199" t="s">
        <v>87</v>
      </c>
    </row>
    <row r="14" ht="16.35" spans="1:11">
      <c r="A14" s="148" t="s">
        <v>269</v>
      </c>
      <c r="B14" s="167" t="s">
        <v>86</v>
      </c>
      <c r="C14" s="167" t="s">
        <v>87</v>
      </c>
      <c r="D14" s="168"/>
      <c r="E14" s="151" t="s">
        <v>270</v>
      </c>
      <c r="F14" s="167" t="s">
        <v>86</v>
      </c>
      <c r="G14" s="167" t="s">
        <v>87</v>
      </c>
      <c r="H14" s="167"/>
      <c r="I14" s="151" t="s">
        <v>271</v>
      </c>
      <c r="J14" s="167" t="s">
        <v>86</v>
      </c>
      <c r="K14" s="200" t="s">
        <v>87</v>
      </c>
    </row>
    <row r="15" ht="16.35" spans="1:11">
      <c r="A15" s="155"/>
      <c r="B15" s="169"/>
      <c r="C15" s="169"/>
      <c r="D15" s="156"/>
      <c r="E15" s="155"/>
      <c r="F15" s="169"/>
      <c r="G15" s="169"/>
      <c r="H15" s="169"/>
      <c r="I15" s="155"/>
      <c r="J15" s="169"/>
      <c r="K15" s="169"/>
    </row>
    <row r="16" s="128" customFormat="1" spans="1:11">
      <c r="A16" s="133" t="s">
        <v>272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04"/>
    </row>
    <row r="17" spans="1:11">
      <c r="A17" s="145" t="s">
        <v>273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5"/>
    </row>
    <row r="18" spans="1:11">
      <c r="A18" s="145" t="s">
        <v>274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5"/>
    </row>
    <row r="19" spans="1:11">
      <c r="A19" s="171" t="s">
        <v>275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99"/>
    </row>
    <row r="20" s="129" customFormat="1" spans="1:11">
      <c r="A20" s="172" t="s">
        <v>276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6"/>
    </row>
    <row r="21" spans="1:11">
      <c r="A21" s="174" t="s">
        <v>277</v>
      </c>
      <c r="B21" s="175"/>
      <c r="C21" s="175"/>
      <c r="D21" s="175"/>
      <c r="E21" s="175"/>
      <c r="F21" s="175"/>
      <c r="G21" s="175"/>
      <c r="H21" s="175"/>
      <c r="I21" s="175"/>
      <c r="J21" s="175"/>
      <c r="K21" s="207"/>
    </row>
    <row r="22" spans="1:11">
      <c r="A22" s="174" t="s">
        <v>278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7"/>
    </row>
    <row r="23" spans="1:11">
      <c r="A23" s="176" t="s">
        <v>279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08"/>
    </row>
    <row r="24" spans="1:11">
      <c r="A24" s="176"/>
      <c r="B24" s="178" t="s">
        <v>280</v>
      </c>
      <c r="C24" s="179"/>
      <c r="D24" s="179"/>
      <c r="E24" s="180"/>
      <c r="F24" s="177"/>
      <c r="G24" s="177"/>
      <c r="H24" s="177"/>
      <c r="I24" s="177"/>
      <c r="J24" s="177"/>
      <c r="K24" s="208"/>
    </row>
    <row r="25" spans="1:11">
      <c r="A25" s="145" t="s">
        <v>129</v>
      </c>
      <c r="B25" s="147"/>
      <c r="C25" s="159" t="s">
        <v>67</v>
      </c>
      <c r="D25" s="159" t="s">
        <v>68</v>
      </c>
      <c r="E25" s="144"/>
      <c r="F25" s="144"/>
      <c r="G25" s="144"/>
      <c r="H25" s="144"/>
      <c r="I25" s="144"/>
      <c r="J25" s="144"/>
      <c r="K25" s="198"/>
    </row>
    <row r="26" ht="16.35" spans="1:11">
      <c r="A26" s="181" t="s">
        <v>281</v>
      </c>
      <c r="B26" s="182"/>
      <c r="C26" s="182"/>
      <c r="D26" s="182"/>
      <c r="E26" s="182"/>
      <c r="F26" s="182"/>
      <c r="G26" s="182"/>
      <c r="H26" s="182"/>
      <c r="I26" s="182"/>
      <c r="J26" s="182"/>
      <c r="K26" s="209"/>
    </row>
    <row r="27" ht="16.35" spans="1:11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1:11">
      <c r="A28" s="184" t="s">
        <v>282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0"/>
    </row>
    <row r="29" spans="1:11">
      <c r="A29" s="186" t="s">
        <v>283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11"/>
    </row>
    <row r="30" spans="1:11">
      <c r="A30" s="186" t="s">
        <v>284</v>
      </c>
      <c r="B30" s="187"/>
      <c r="C30" s="187"/>
      <c r="D30" s="187"/>
      <c r="E30" s="187"/>
      <c r="F30" s="187"/>
      <c r="G30" s="187"/>
      <c r="H30" s="187"/>
      <c r="I30" s="187"/>
      <c r="J30" s="187"/>
      <c r="K30" s="211"/>
    </row>
    <row r="31" ht="23.1" customHeight="1" spans="1:11">
      <c r="A31" s="186" t="s">
        <v>285</v>
      </c>
      <c r="B31" s="187"/>
      <c r="C31" s="187"/>
      <c r="D31" s="187"/>
      <c r="E31" s="187"/>
      <c r="F31" s="187"/>
      <c r="G31" s="187"/>
      <c r="H31" s="187"/>
      <c r="I31" s="187"/>
      <c r="J31" s="187"/>
      <c r="K31" s="211"/>
    </row>
    <row r="32" ht="23.1" customHeight="1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7"/>
    </row>
    <row r="33" ht="23.1" customHeight="1" spans="1:11">
      <c r="A33" s="188"/>
      <c r="B33" s="175"/>
      <c r="C33" s="175"/>
      <c r="D33" s="175"/>
      <c r="E33" s="175"/>
      <c r="F33" s="175"/>
      <c r="G33" s="175"/>
      <c r="H33" s="175"/>
      <c r="I33" s="175"/>
      <c r="J33" s="175"/>
      <c r="K33" s="207"/>
    </row>
    <row r="34" ht="23.1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212"/>
    </row>
    <row r="35" ht="18.75" customHeight="1" spans="1:11">
      <c r="A35" s="191" t="s">
        <v>286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213"/>
    </row>
    <row r="36" s="130" customFormat="1" ht="18.75" customHeight="1" spans="1:11">
      <c r="A36" s="145" t="s">
        <v>287</v>
      </c>
      <c r="B36" s="147"/>
      <c r="C36" s="147"/>
      <c r="D36" s="144" t="s">
        <v>288</v>
      </c>
      <c r="E36" s="144"/>
      <c r="F36" s="193" t="s">
        <v>289</v>
      </c>
      <c r="G36" s="194"/>
      <c r="H36" s="147" t="s">
        <v>290</v>
      </c>
      <c r="I36" s="147"/>
      <c r="J36" s="147" t="s">
        <v>291</v>
      </c>
      <c r="K36" s="205"/>
    </row>
    <row r="37" ht="18.75" customHeight="1" spans="1:13">
      <c r="A37" s="145" t="s">
        <v>130</v>
      </c>
      <c r="B37" s="147" t="s">
        <v>292</v>
      </c>
      <c r="C37" s="147"/>
      <c r="D37" s="147"/>
      <c r="E37" s="147"/>
      <c r="F37" s="147"/>
      <c r="G37" s="147"/>
      <c r="H37" s="147"/>
      <c r="I37" s="147"/>
      <c r="J37" s="147"/>
      <c r="K37" s="205"/>
      <c r="M37" s="130"/>
    </row>
    <row r="38" ht="30.95" customHeight="1" spans="1:11">
      <c r="A38" s="145"/>
      <c r="B38" s="147"/>
      <c r="C38" s="147"/>
      <c r="D38" s="147"/>
      <c r="E38" s="147"/>
      <c r="F38" s="147"/>
      <c r="G38" s="147"/>
      <c r="H38" s="147"/>
      <c r="I38" s="147"/>
      <c r="J38" s="147"/>
      <c r="K38" s="205"/>
    </row>
    <row r="39" ht="18.75" customHeight="1" spans="1:11">
      <c r="A39" s="145"/>
      <c r="B39" s="147"/>
      <c r="C39" s="147"/>
      <c r="D39" s="147"/>
      <c r="E39" s="147"/>
      <c r="F39" s="147"/>
      <c r="G39" s="147"/>
      <c r="H39" s="147"/>
      <c r="I39" s="147"/>
      <c r="J39" s="147"/>
      <c r="K39" s="205"/>
    </row>
    <row r="40" ht="32.1" customHeight="1" spans="1:11">
      <c r="A40" s="148" t="s">
        <v>142</v>
      </c>
      <c r="B40" s="153" t="s">
        <v>293</v>
      </c>
      <c r="C40" s="153"/>
      <c r="D40" s="151" t="s">
        <v>294</v>
      </c>
      <c r="E40" s="168" t="s">
        <v>295</v>
      </c>
      <c r="F40" s="151" t="s">
        <v>145</v>
      </c>
      <c r="G40" s="195">
        <v>44762</v>
      </c>
      <c r="H40" s="196" t="s">
        <v>146</v>
      </c>
      <c r="I40" s="196"/>
      <c r="J40" s="153" t="s">
        <v>147</v>
      </c>
      <c r="K40" s="214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B24:E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190500</xdr:colOff>
                    <xdr:row>10</xdr:row>
                    <xdr:rowOff>99060</xdr:rowOff>
                  </from>
                  <to>
                    <xdr:col>3</xdr:col>
                    <xdr:colOff>281940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281940</xdr:colOff>
                    <xdr:row>35</xdr:row>
                    <xdr:rowOff>0</xdr:rowOff>
                  </from>
                  <to>
                    <xdr:col>2</xdr:col>
                    <xdr:colOff>38100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167640</xdr:colOff>
                    <xdr:row>6</xdr:row>
                    <xdr:rowOff>22860</xdr:rowOff>
                  </from>
                  <to>
                    <xdr:col>1</xdr:col>
                    <xdr:colOff>381000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22860</xdr:colOff>
                    <xdr:row>35</xdr:row>
                    <xdr:rowOff>0</xdr:rowOff>
                  </from>
                  <to>
                    <xdr:col>6</xdr:col>
                    <xdr:colOff>228600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45720</xdr:colOff>
                    <xdr:row>35</xdr:row>
                    <xdr:rowOff>0</xdr:rowOff>
                  </from>
                  <to>
                    <xdr:col>8</xdr:col>
                    <xdr:colOff>251460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30480</xdr:colOff>
                    <xdr:row>35</xdr:row>
                    <xdr:rowOff>0</xdr:rowOff>
                  </from>
                  <to>
                    <xdr:col>10</xdr:col>
                    <xdr:colOff>243840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198120</xdr:colOff>
                    <xdr:row>13</xdr:row>
                    <xdr:rowOff>0</xdr:rowOff>
                  </from>
                  <to>
                    <xdr:col>3</xdr:col>
                    <xdr:colOff>281940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190500</xdr:colOff>
                    <xdr:row>10</xdr:row>
                    <xdr:rowOff>99060</xdr:rowOff>
                  </from>
                  <to>
                    <xdr:col>5</xdr:col>
                    <xdr:colOff>411480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220980</xdr:colOff>
                    <xdr:row>10</xdr:row>
                    <xdr:rowOff>30480</xdr:rowOff>
                  </from>
                  <to>
                    <xdr:col>6</xdr:col>
                    <xdr:colOff>746760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220980</xdr:colOff>
                    <xdr:row>11</xdr:row>
                    <xdr:rowOff>30480</xdr:rowOff>
                  </from>
                  <to>
                    <xdr:col>6</xdr:col>
                    <xdr:colOff>746760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190500</xdr:colOff>
                    <xdr:row>12</xdr:row>
                    <xdr:rowOff>99060</xdr:rowOff>
                  </from>
                  <to>
                    <xdr:col>5</xdr:col>
                    <xdr:colOff>411480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220980</xdr:colOff>
                    <xdr:row>12</xdr:row>
                    <xdr:rowOff>45720</xdr:rowOff>
                  </from>
                  <to>
                    <xdr:col>6</xdr:col>
                    <xdr:colOff>746760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220980</xdr:colOff>
                    <xdr:row>10</xdr:row>
                    <xdr:rowOff>22860</xdr:rowOff>
                  </from>
                  <to>
                    <xdr:col>10</xdr:col>
                    <xdr:colOff>411480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220980</xdr:colOff>
                    <xdr:row>11</xdr:row>
                    <xdr:rowOff>30480</xdr:rowOff>
                  </from>
                  <to>
                    <xdr:col>10</xdr:col>
                    <xdr:colOff>411480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190500</xdr:colOff>
                    <xdr:row>12</xdr:row>
                    <xdr:rowOff>99060</xdr:rowOff>
                  </from>
                  <to>
                    <xdr:col>9</xdr:col>
                    <xdr:colOff>411480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220980</xdr:colOff>
                    <xdr:row>12</xdr:row>
                    <xdr:rowOff>7620</xdr:rowOff>
                  </from>
                  <to>
                    <xdr:col>10</xdr:col>
                    <xdr:colOff>411480</xdr:colOff>
                    <xdr:row>14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121920</xdr:colOff>
                    <xdr:row>5</xdr:row>
                    <xdr:rowOff>0</xdr:rowOff>
                  </from>
                  <to>
                    <xdr:col>9</xdr:col>
                    <xdr:colOff>327660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121920</xdr:colOff>
                    <xdr:row>3</xdr:row>
                    <xdr:rowOff>0</xdr:rowOff>
                  </from>
                  <to>
                    <xdr:col>10</xdr:col>
                    <xdr:colOff>327660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121920</xdr:colOff>
                    <xdr:row>4</xdr:row>
                    <xdr:rowOff>0</xdr:rowOff>
                  </from>
                  <to>
                    <xdr:col>10</xdr:col>
                    <xdr:colOff>327660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190500</xdr:colOff>
                    <xdr:row>8</xdr:row>
                    <xdr:rowOff>0</xdr:rowOff>
                  </from>
                  <to>
                    <xdr:col>3</xdr:col>
                    <xdr:colOff>281940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167640</xdr:colOff>
                    <xdr:row>8</xdr:row>
                    <xdr:rowOff>0</xdr:rowOff>
                  </from>
                  <to>
                    <xdr:col>4</xdr:col>
                    <xdr:colOff>106680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167640</xdr:colOff>
                    <xdr:row>9</xdr:row>
                    <xdr:rowOff>0</xdr:rowOff>
                  </from>
                  <to>
                    <xdr:col>4</xdr:col>
                    <xdr:colOff>106680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205740</xdr:colOff>
                    <xdr:row>7</xdr:row>
                    <xdr:rowOff>0</xdr:rowOff>
                  </from>
                  <to>
                    <xdr:col>4</xdr:col>
                    <xdr:colOff>800100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228600</xdr:colOff>
                    <xdr:row>7</xdr:row>
                    <xdr:rowOff>0</xdr:rowOff>
                  </from>
                  <to>
                    <xdr:col>4</xdr:col>
                    <xdr:colOff>190500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251460</xdr:colOff>
                    <xdr:row>7</xdr:row>
                    <xdr:rowOff>0</xdr:rowOff>
                  </from>
                  <to>
                    <xdr:col>5</xdr:col>
                    <xdr:colOff>647700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160020</xdr:colOff>
                    <xdr:row>24</xdr:row>
                    <xdr:rowOff>0</xdr:rowOff>
                  </from>
                  <to>
                    <xdr:col>3</xdr:col>
                    <xdr:colOff>373380</xdr:colOff>
                    <xdr:row>24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411480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190500</xdr:colOff>
                    <xdr:row>12</xdr:row>
                    <xdr:rowOff>0</xdr:rowOff>
                  </from>
                  <to>
                    <xdr:col>9</xdr:col>
                    <xdr:colOff>411480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121920</xdr:colOff>
                    <xdr:row>5</xdr:row>
                    <xdr:rowOff>0</xdr:rowOff>
                  </from>
                  <to>
                    <xdr:col>10</xdr:col>
                    <xdr:colOff>327660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121920</xdr:colOff>
                    <xdr:row>4</xdr:row>
                    <xdr:rowOff>0</xdr:rowOff>
                  </from>
                  <to>
                    <xdr:col>9</xdr:col>
                    <xdr:colOff>327660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121920</xdr:colOff>
                    <xdr:row>3</xdr:row>
                    <xdr:rowOff>0</xdr:rowOff>
                  </from>
                  <to>
                    <xdr:col>9</xdr:col>
                    <xdr:colOff>327660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220980</xdr:colOff>
                    <xdr:row>11</xdr:row>
                    <xdr:rowOff>30480</xdr:rowOff>
                  </from>
                  <to>
                    <xdr:col>2</xdr:col>
                    <xdr:colOff>38100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144145</xdr:colOff>
                    <xdr:row>23</xdr:row>
                    <xdr:rowOff>114300</xdr:rowOff>
                  </from>
                  <to>
                    <xdr:col>2</xdr:col>
                    <xdr:colOff>388620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76200</xdr:rowOff>
                  </from>
                  <to>
                    <xdr:col>3</xdr:col>
                    <xdr:colOff>281940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91440</xdr:rowOff>
                  </from>
                  <to>
                    <xdr:col>2</xdr:col>
                    <xdr:colOff>60960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205740</xdr:colOff>
                    <xdr:row>10</xdr:row>
                    <xdr:rowOff>91440</xdr:rowOff>
                  </from>
                  <to>
                    <xdr:col>2</xdr:col>
                    <xdr:colOff>91440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182880</xdr:colOff>
                    <xdr:row>11</xdr:row>
                    <xdr:rowOff>83820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190500</xdr:colOff>
                    <xdr:row>9</xdr:row>
                    <xdr:rowOff>0</xdr:rowOff>
                  </from>
                  <to>
                    <xdr:col>3</xdr:col>
                    <xdr:colOff>281940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190500</xdr:colOff>
                    <xdr:row>7</xdr:row>
                    <xdr:rowOff>0</xdr:rowOff>
                  </from>
                  <to>
                    <xdr:col>3</xdr:col>
                    <xdr:colOff>281940</xdr:colOff>
                    <xdr:row>7</xdr:row>
                    <xdr:rowOff>144145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J20" sqref="J20"/>
    </sheetView>
  </sheetViews>
  <sheetFormatPr defaultColWidth="9" defaultRowHeight="26.1" customHeight="1"/>
  <cols>
    <col min="1" max="1" width="17.125" style="91" customWidth="1"/>
    <col min="2" max="7" width="9.375" style="91" customWidth="1"/>
    <col min="8" max="8" width="1.375" style="91" customWidth="1"/>
    <col min="9" max="9" width="13.5" style="91" customWidth="1"/>
    <col min="10" max="10" width="12.625" style="91" customWidth="1"/>
    <col min="11" max="11" width="13" style="91" customWidth="1"/>
    <col min="12" max="12" width="12.375" style="91" customWidth="1"/>
    <col min="13" max="13" width="13.625" style="91" customWidth="1"/>
    <col min="14" max="14" width="12.375" style="91" customWidth="1"/>
    <col min="15" max="16384" width="9" style="91"/>
  </cols>
  <sheetData>
    <row r="1" ht="30" customHeight="1" spans="1:14">
      <c r="A1" s="92" t="s">
        <v>150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9.1" customHeight="1" spans="1:14">
      <c r="A2" s="94" t="s">
        <v>62</v>
      </c>
      <c r="B2" s="95" t="s">
        <v>63</v>
      </c>
      <c r="C2" s="96"/>
      <c r="D2" s="97" t="s">
        <v>69</v>
      </c>
      <c r="E2" s="98" t="s">
        <v>70</v>
      </c>
      <c r="F2" s="98"/>
      <c r="G2" s="98"/>
      <c r="H2" s="99"/>
      <c r="I2" s="119" t="s">
        <v>58</v>
      </c>
      <c r="J2" s="98" t="s">
        <v>57</v>
      </c>
      <c r="K2" s="98"/>
      <c r="L2" s="98"/>
      <c r="M2" s="98"/>
      <c r="N2" s="120"/>
    </row>
    <row r="3" ht="29.1" customHeight="1" spans="1:14">
      <c r="A3" s="100" t="s">
        <v>151</v>
      </c>
      <c r="B3" s="101" t="s">
        <v>152</v>
      </c>
      <c r="C3" s="102"/>
      <c r="D3" s="102"/>
      <c r="E3" s="102"/>
      <c r="F3" s="102"/>
      <c r="G3" s="103"/>
      <c r="H3" s="104"/>
      <c r="I3" s="121" t="s">
        <v>153</v>
      </c>
      <c r="J3" s="121"/>
      <c r="K3" s="121"/>
      <c r="L3" s="121"/>
      <c r="M3" s="121"/>
      <c r="N3" s="122"/>
    </row>
    <row r="4" ht="20.1" customHeight="1" spans="1:14">
      <c r="A4" s="100"/>
      <c r="B4" s="105" t="s">
        <v>113</v>
      </c>
      <c r="C4" s="106" t="s">
        <v>114</v>
      </c>
      <c r="D4" s="107" t="s">
        <v>115</v>
      </c>
      <c r="E4" s="106" t="s">
        <v>116</v>
      </c>
      <c r="F4" s="106" t="s">
        <v>117</v>
      </c>
      <c r="G4" s="106" t="s">
        <v>118</v>
      </c>
      <c r="H4" s="104"/>
      <c r="I4" s="105" t="s">
        <v>113</v>
      </c>
      <c r="J4" s="106" t="s">
        <v>114</v>
      </c>
      <c r="K4" s="107" t="s">
        <v>115</v>
      </c>
      <c r="L4" s="106" t="s">
        <v>116</v>
      </c>
      <c r="M4" s="106" t="s">
        <v>117</v>
      </c>
      <c r="N4" s="106" t="s">
        <v>118</v>
      </c>
    </row>
    <row r="5" ht="20.1" customHeight="1" spans="1:14">
      <c r="A5" s="100"/>
      <c r="B5" s="108" t="s">
        <v>158</v>
      </c>
      <c r="C5" s="108" t="s">
        <v>159</v>
      </c>
      <c r="D5" s="109" t="s">
        <v>160</v>
      </c>
      <c r="E5" s="108" t="s">
        <v>161</v>
      </c>
      <c r="F5" s="108" t="s">
        <v>162</v>
      </c>
      <c r="G5" s="108" t="s">
        <v>163</v>
      </c>
      <c r="H5" s="104"/>
      <c r="I5" s="108" t="s">
        <v>158</v>
      </c>
      <c r="J5" s="108" t="s">
        <v>159</v>
      </c>
      <c r="K5" s="123" t="s">
        <v>160</v>
      </c>
      <c r="L5" s="108" t="s">
        <v>296</v>
      </c>
      <c r="M5" s="108" t="s">
        <v>297</v>
      </c>
      <c r="N5" s="108" t="s">
        <v>298</v>
      </c>
    </row>
    <row r="6" ht="20.1" customHeight="1" spans="1:14">
      <c r="A6" s="110" t="s">
        <v>164</v>
      </c>
      <c r="B6" s="110">
        <f t="shared" ref="B6:B7" si="0">C6-1</f>
        <v>74.5</v>
      </c>
      <c r="C6" s="110">
        <f>D6-2</f>
        <v>75.5</v>
      </c>
      <c r="D6" s="111">
        <v>77.5</v>
      </c>
      <c r="E6" s="110">
        <f>D6+2</f>
        <v>79.5</v>
      </c>
      <c r="F6" s="110">
        <f>E6+2</f>
        <v>81.5</v>
      </c>
      <c r="G6" s="110">
        <f>F6+1</f>
        <v>82.5</v>
      </c>
      <c r="H6" s="104"/>
      <c r="I6" s="124" t="s">
        <v>299</v>
      </c>
      <c r="J6" s="124" t="s">
        <v>299</v>
      </c>
      <c r="K6" s="124" t="s">
        <v>300</v>
      </c>
      <c r="L6" s="124" t="s">
        <v>301</v>
      </c>
      <c r="M6" s="124" t="s">
        <v>302</v>
      </c>
      <c r="N6" s="124" t="s">
        <v>303</v>
      </c>
    </row>
    <row r="7" ht="20.1" customHeight="1" spans="1:14">
      <c r="A7" s="110" t="s">
        <v>169</v>
      </c>
      <c r="B7" s="110">
        <f t="shared" si="0"/>
        <v>74</v>
      </c>
      <c r="C7" s="110">
        <f>D7-2</f>
        <v>75</v>
      </c>
      <c r="D7" s="111">
        <v>77</v>
      </c>
      <c r="E7" s="110">
        <f>D7+2</f>
        <v>79</v>
      </c>
      <c r="F7" s="110">
        <f>E7+2</f>
        <v>81</v>
      </c>
      <c r="G7" s="110">
        <f>F7+1</f>
        <v>82</v>
      </c>
      <c r="H7" s="104"/>
      <c r="I7" s="124" t="s">
        <v>304</v>
      </c>
      <c r="J7" s="124" t="s">
        <v>305</v>
      </c>
      <c r="K7" s="124" t="s">
        <v>306</v>
      </c>
      <c r="L7" s="124" t="s">
        <v>307</v>
      </c>
      <c r="M7" s="124" t="s">
        <v>308</v>
      </c>
      <c r="N7" s="124" t="s">
        <v>302</v>
      </c>
    </row>
    <row r="8" ht="20.1" customHeight="1" spans="1:14">
      <c r="A8" s="110" t="s">
        <v>172</v>
      </c>
      <c r="B8" s="110">
        <f t="shared" ref="B8:C9" si="1">C8-4</f>
        <v>118</v>
      </c>
      <c r="C8" s="110">
        <f t="shared" si="1"/>
        <v>122</v>
      </c>
      <c r="D8" s="111">
        <v>126</v>
      </c>
      <c r="E8" s="110">
        <f>D8+4</f>
        <v>130</v>
      </c>
      <c r="F8" s="110">
        <f>E8+4</f>
        <v>134</v>
      </c>
      <c r="G8" s="110">
        <f>F8+6</f>
        <v>140</v>
      </c>
      <c r="H8" s="104"/>
      <c r="I8" s="124" t="s">
        <v>309</v>
      </c>
      <c r="J8" s="124" t="s">
        <v>309</v>
      </c>
      <c r="K8" s="124" t="s">
        <v>310</v>
      </c>
      <c r="L8" s="124" t="s">
        <v>309</v>
      </c>
      <c r="M8" s="124" t="s">
        <v>311</v>
      </c>
      <c r="N8" s="124" t="s">
        <v>312</v>
      </c>
    </row>
    <row r="9" ht="20.1" customHeight="1" spans="1:14">
      <c r="A9" s="110" t="s">
        <v>174</v>
      </c>
      <c r="B9" s="110">
        <f t="shared" si="1"/>
        <v>116</v>
      </c>
      <c r="C9" s="110">
        <f t="shared" si="1"/>
        <v>120</v>
      </c>
      <c r="D9" s="111">
        <v>124</v>
      </c>
      <c r="E9" s="110">
        <f>D9+4</f>
        <v>128</v>
      </c>
      <c r="F9" s="110">
        <f>E9+5</f>
        <v>133</v>
      </c>
      <c r="G9" s="110">
        <f>F9+6</f>
        <v>139</v>
      </c>
      <c r="H9" s="104"/>
      <c r="I9" s="124" t="s">
        <v>313</v>
      </c>
      <c r="J9" s="124" t="s">
        <v>313</v>
      </c>
      <c r="K9" s="124" t="s">
        <v>314</v>
      </c>
      <c r="L9" s="124" t="s">
        <v>315</v>
      </c>
      <c r="M9" s="124" t="s">
        <v>316</v>
      </c>
      <c r="N9" s="124" t="s">
        <v>317</v>
      </c>
    </row>
    <row r="10" ht="20.1" customHeight="1" spans="1:14">
      <c r="A10" s="110" t="s">
        <v>178</v>
      </c>
      <c r="B10" s="110">
        <f>C10-1.2</f>
        <v>50.1</v>
      </c>
      <c r="C10" s="110">
        <f>D10-1.2</f>
        <v>51.3</v>
      </c>
      <c r="D10" s="111">
        <v>52.5</v>
      </c>
      <c r="E10" s="110">
        <f>D10+1.2</f>
        <v>53.7</v>
      </c>
      <c r="F10" s="110">
        <f>E10+1.2</f>
        <v>54.9</v>
      </c>
      <c r="G10" s="110">
        <f>F10+1.4</f>
        <v>56.3</v>
      </c>
      <c r="H10" s="104"/>
      <c r="I10" s="124" t="s">
        <v>302</v>
      </c>
      <c r="J10" s="124" t="s">
        <v>302</v>
      </c>
      <c r="K10" s="124" t="s">
        <v>318</v>
      </c>
      <c r="L10" s="124" t="s">
        <v>168</v>
      </c>
      <c r="M10" s="124" t="s">
        <v>319</v>
      </c>
      <c r="N10" s="124" t="s">
        <v>320</v>
      </c>
    </row>
    <row r="11" ht="20.1" customHeight="1" spans="1:14">
      <c r="A11" s="110" t="s">
        <v>181</v>
      </c>
      <c r="B11" s="110">
        <f>C11-0.6</f>
        <v>66.2</v>
      </c>
      <c r="C11" s="110">
        <f>D11-1.2</f>
        <v>66.8</v>
      </c>
      <c r="D11" s="110">
        <v>68</v>
      </c>
      <c r="E11" s="110">
        <f>D11+1.2</f>
        <v>69.2</v>
      </c>
      <c r="F11" s="110">
        <f>E11+1.2</f>
        <v>70.4</v>
      </c>
      <c r="G11" s="110">
        <f>F11+0.6</f>
        <v>71</v>
      </c>
      <c r="H11" s="104"/>
      <c r="I11" s="124" t="s">
        <v>321</v>
      </c>
      <c r="J11" s="124" t="s">
        <v>322</v>
      </c>
      <c r="K11" s="124" t="s">
        <v>302</v>
      </c>
      <c r="L11" s="124" t="s">
        <v>323</v>
      </c>
      <c r="M11" s="124" t="s">
        <v>317</v>
      </c>
      <c r="N11" s="124" t="s">
        <v>324</v>
      </c>
    </row>
    <row r="12" ht="20.1" customHeight="1" spans="1:14">
      <c r="A12" s="110" t="s">
        <v>186</v>
      </c>
      <c r="B12" s="110">
        <f>C12-0.8</f>
        <v>24.9</v>
      </c>
      <c r="C12" s="110">
        <f>D12-0.8</f>
        <v>25.7</v>
      </c>
      <c r="D12" s="111">
        <v>26.5</v>
      </c>
      <c r="E12" s="110">
        <f>D12+0.8</f>
        <v>27.3</v>
      </c>
      <c r="F12" s="110">
        <f>E12+0.8</f>
        <v>28.1</v>
      </c>
      <c r="G12" s="110">
        <f>F12+1.3</f>
        <v>29.4</v>
      </c>
      <c r="H12" s="104"/>
      <c r="I12" s="124" t="s">
        <v>320</v>
      </c>
      <c r="J12" s="124" t="s">
        <v>325</v>
      </c>
      <c r="K12" s="124" t="s">
        <v>326</v>
      </c>
      <c r="L12" s="124" t="s">
        <v>327</v>
      </c>
      <c r="M12" s="124" t="s">
        <v>328</v>
      </c>
      <c r="N12" s="124" t="s">
        <v>329</v>
      </c>
    </row>
    <row r="13" ht="20.1" customHeight="1" spans="1:14">
      <c r="A13" s="110" t="s">
        <v>187</v>
      </c>
      <c r="B13" s="110">
        <f>C13-0.7</f>
        <v>20.6</v>
      </c>
      <c r="C13" s="110">
        <f>D13-0.7</f>
        <v>21.3</v>
      </c>
      <c r="D13" s="111">
        <v>22</v>
      </c>
      <c r="E13" s="110">
        <f>D13+0.7</f>
        <v>22.7</v>
      </c>
      <c r="F13" s="110">
        <f>E13+0.7</f>
        <v>23.4</v>
      </c>
      <c r="G13" s="110">
        <f>F13+1</f>
        <v>24.4</v>
      </c>
      <c r="H13" s="104"/>
      <c r="I13" s="124" t="s">
        <v>325</v>
      </c>
      <c r="J13" s="124" t="s">
        <v>325</v>
      </c>
      <c r="K13" s="124" t="s">
        <v>330</v>
      </c>
      <c r="L13" s="124" t="s">
        <v>325</v>
      </c>
      <c r="M13" s="124" t="s">
        <v>325</v>
      </c>
      <c r="N13" s="124" t="s">
        <v>326</v>
      </c>
    </row>
    <row r="14" ht="20.1" customHeight="1" spans="1:14">
      <c r="A14" s="110" t="s">
        <v>188</v>
      </c>
      <c r="B14" s="110">
        <f>C14-0.5</f>
        <v>15</v>
      </c>
      <c r="C14" s="110">
        <f>D14-0.5</f>
        <v>15.5</v>
      </c>
      <c r="D14" s="111">
        <v>16</v>
      </c>
      <c r="E14" s="110">
        <f>D14+0.5</f>
        <v>16.5</v>
      </c>
      <c r="F14" s="110">
        <f>E14+0.5</f>
        <v>17</v>
      </c>
      <c r="G14" s="110">
        <f>F14+0.7</f>
        <v>17.7</v>
      </c>
      <c r="H14" s="104"/>
      <c r="I14" s="124" t="s">
        <v>331</v>
      </c>
      <c r="J14" s="124" t="s">
        <v>330</v>
      </c>
      <c r="K14" s="124" t="s">
        <v>330</v>
      </c>
      <c r="L14" s="124" t="s">
        <v>332</v>
      </c>
      <c r="M14" s="124" t="s">
        <v>330</v>
      </c>
      <c r="N14" s="124" t="s">
        <v>333</v>
      </c>
    </row>
    <row r="15" ht="20.1" customHeight="1" spans="1:14">
      <c r="A15" s="110" t="s">
        <v>192</v>
      </c>
      <c r="B15" s="112">
        <v>36</v>
      </c>
      <c r="C15" s="112">
        <v>36.5</v>
      </c>
      <c r="D15" s="112">
        <v>37</v>
      </c>
      <c r="E15" s="112">
        <v>37.5</v>
      </c>
      <c r="F15" s="112">
        <v>38</v>
      </c>
      <c r="G15" s="112">
        <v>38.5</v>
      </c>
      <c r="H15" s="104"/>
      <c r="I15" s="124" t="s">
        <v>328</v>
      </c>
      <c r="J15" s="124" t="s">
        <v>334</v>
      </c>
      <c r="K15" s="124" t="s">
        <v>335</v>
      </c>
      <c r="L15" s="124" t="s">
        <v>319</v>
      </c>
      <c r="M15" s="124" t="s">
        <v>330</v>
      </c>
      <c r="N15" s="124" t="s">
        <v>326</v>
      </c>
    </row>
    <row r="16" ht="20.1" customHeight="1" spans="1:14">
      <c r="A16" s="110" t="s">
        <v>193</v>
      </c>
      <c r="B16" s="112">
        <v>26</v>
      </c>
      <c r="C16" s="112">
        <v>26.5</v>
      </c>
      <c r="D16" s="112">
        <v>27</v>
      </c>
      <c r="E16" s="112">
        <v>27.5</v>
      </c>
      <c r="F16" s="112">
        <v>28</v>
      </c>
      <c r="G16" s="112">
        <v>28.75</v>
      </c>
      <c r="H16" s="104"/>
      <c r="I16" s="124" t="s">
        <v>332</v>
      </c>
      <c r="J16" s="124" t="s">
        <v>330</v>
      </c>
      <c r="K16" s="124" t="s">
        <v>326</v>
      </c>
      <c r="L16" s="124" t="s">
        <v>332</v>
      </c>
      <c r="M16" s="124" t="s">
        <v>330</v>
      </c>
      <c r="N16" s="124" t="s">
        <v>336</v>
      </c>
    </row>
    <row r="17" ht="20.1" customHeight="1" spans="1:14">
      <c r="A17" s="113" t="s">
        <v>195</v>
      </c>
      <c r="B17" s="112">
        <v>18</v>
      </c>
      <c r="C17" s="112">
        <v>18.5</v>
      </c>
      <c r="D17" s="112">
        <v>19</v>
      </c>
      <c r="E17" s="112">
        <v>19.5</v>
      </c>
      <c r="F17" s="112">
        <v>20</v>
      </c>
      <c r="G17" s="112">
        <v>20.5</v>
      </c>
      <c r="H17" s="104"/>
      <c r="I17" s="124" t="s">
        <v>330</v>
      </c>
      <c r="J17" s="124" t="s">
        <v>330</v>
      </c>
      <c r="K17" s="124" t="s">
        <v>330</v>
      </c>
      <c r="L17" s="124" t="s">
        <v>330</v>
      </c>
      <c r="M17" s="124" t="s">
        <v>330</v>
      </c>
      <c r="N17" s="124" t="s">
        <v>330</v>
      </c>
    </row>
    <row r="18" ht="16.8" spans="1:14">
      <c r="A18" s="114" t="s">
        <v>196</v>
      </c>
      <c r="B18" s="112">
        <v>17</v>
      </c>
      <c r="C18" s="112">
        <v>17</v>
      </c>
      <c r="D18" s="112">
        <v>17.5</v>
      </c>
      <c r="E18" s="112">
        <v>17.5</v>
      </c>
      <c r="F18" s="112">
        <v>18</v>
      </c>
      <c r="G18" s="112">
        <v>18</v>
      </c>
      <c r="H18" s="115"/>
      <c r="I18" s="124" t="s">
        <v>337</v>
      </c>
      <c r="J18" s="124" t="s">
        <v>333</v>
      </c>
      <c r="K18" s="124" t="s">
        <v>322</v>
      </c>
      <c r="L18" s="124" t="s">
        <v>338</v>
      </c>
      <c r="M18" s="124" t="s">
        <v>325</v>
      </c>
      <c r="N18" s="124" t="s">
        <v>325</v>
      </c>
    </row>
    <row r="19" customHeight="1" spans="1:7">
      <c r="A19" s="116"/>
      <c r="B19" s="117"/>
      <c r="C19" s="117"/>
      <c r="D19" s="118"/>
      <c r="E19" s="117"/>
      <c r="F19" s="117"/>
      <c r="G19" s="117"/>
    </row>
    <row r="20" customHeight="1" spans="9:14">
      <c r="I20" s="125" t="s">
        <v>197</v>
      </c>
      <c r="J20" s="126">
        <v>44762</v>
      </c>
      <c r="M20" s="127" t="s">
        <v>233</v>
      </c>
      <c r="N20" s="91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25" zoomScaleNormal="125" topLeftCell="A4" workbookViewId="0">
      <selection activeCell="D27" sqref="D27"/>
    </sheetView>
  </sheetViews>
  <sheetFormatPr defaultColWidth="9" defaultRowHeight="15.6"/>
  <cols>
    <col min="1" max="1" width="7" customWidth="1"/>
    <col min="2" max="2" width="12.125" customWidth="1"/>
    <col min="3" max="3" width="23.25" customWidth="1"/>
    <col min="4" max="4" width="12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340</v>
      </c>
      <c r="B2" s="5" t="s">
        <v>341</v>
      </c>
      <c r="C2" s="5" t="s">
        <v>342</v>
      </c>
      <c r="D2" s="5" t="s">
        <v>343</v>
      </c>
      <c r="E2" s="5" t="s">
        <v>344</v>
      </c>
      <c r="F2" s="5" t="s">
        <v>345</v>
      </c>
      <c r="G2" s="5" t="s">
        <v>346</v>
      </c>
      <c r="H2" s="5" t="s">
        <v>347</v>
      </c>
      <c r="I2" s="4" t="s">
        <v>348</v>
      </c>
      <c r="J2" s="4" t="s">
        <v>349</v>
      </c>
      <c r="K2" s="4" t="s">
        <v>350</v>
      </c>
      <c r="L2" s="4" t="s">
        <v>351</v>
      </c>
      <c r="M2" s="4" t="s">
        <v>352</v>
      </c>
      <c r="N2" s="5" t="s">
        <v>353</v>
      </c>
      <c r="O2" s="5" t="s">
        <v>354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355</v>
      </c>
      <c r="J3" s="4" t="s">
        <v>355</v>
      </c>
      <c r="K3" s="4" t="s">
        <v>355</v>
      </c>
      <c r="L3" s="4" t="s">
        <v>355</v>
      </c>
      <c r="M3" s="4" t="s">
        <v>355</v>
      </c>
      <c r="N3" s="7"/>
      <c r="O3" s="7"/>
    </row>
    <row r="4" ht="17.4" spans="1:15">
      <c r="A4" s="20">
        <v>1</v>
      </c>
      <c r="B4" s="89" t="s">
        <v>356</v>
      </c>
      <c r="C4" s="79" t="s">
        <v>357</v>
      </c>
      <c r="D4" s="90" t="s">
        <v>121</v>
      </c>
      <c r="E4" s="81" t="s">
        <v>63</v>
      </c>
      <c r="F4" s="87" t="s">
        <v>57</v>
      </c>
      <c r="G4" s="87" t="s">
        <v>67</v>
      </c>
      <c r="H4" s="17"/>
      <c r="I4" s="87">
        <v>0</v>
      </c>
      <c r="J4" s="17">
        <v>1</v>
      </c>
      <c r="K4" s="17"/>
      <c r="L4" s="17">
        <v>1</v>
      </c>
      <c r="M4" s="17">
        <v>0</v>
      </c>
      <c r="N4" s="17">
        <f t="shared" ref="N4:N21" si="0">SUM(I4:M4)</f>
        <v>2</v>
      </c>
      <c r="O4" s="17"/>
    </row>
    <row r="5" ht="17.4" spans="1:15">
      <c r="A5" s="20">
        <v>2</v>
      </c>
      <c r="B5" s="89" t="s">
        <v>356</v>
      </c>
      <c r="C5" s="79" t="s">
        <v>357</v>
      </c>
      <c r="D5" s="90" t="s">
        <v>121</v>
      </c>
      <c r="E5" s="81" t="s">
        <v>63</v>
      </c>
      <c r="F5" s="87" t="s">
        <v>57</v>
      </c>
      <c r="G5" s="87" t="s">
        <v>67</v>
      </c>
      <c r="H5" s="17"/>
      <c r="I5" s="87"/>
      <c r="J5" s="17">
        <v>1</v>
      </c>
      <c r="K5" s="17"/>
      <c r="L5" s="17">
        <v>1</v>
      </c>
      <c r="M5" s="17">
        <v>0</v>
      </c>
      <c r="N5" s="17">
        <f t="shared" si="0"/>
        <v>2</v>
      </c>
      <c r="O5" s="17"/>
    </row>
    <row r="6" ht="17.4" spans="1:15">
      <c r="A6" s="20">
        <v>3</v>
      </c>
      <c r="B6" s="89" t="s">
        <v>358</v>
      </c>
      <c r="C6" s="79" t="s">
        <v>357</v>
      </c>
      <c r="D6" s="90" t="s">
        <v>121</v>
      </c>
      <c r="E6" s="81" t="s">
        <v>63</v>
      </c>
      <c r="F6" s="87" t="s">
        <v>57</v>
      </c>
      <c r="G6" s="87" t="s">
        <v>67</v>
      </c>
      <c r="H6" s="17"/>
      <c r="I6" s="87"/>
      <c r="J6" s="17"/>
      <c r="K6" s="17"/>
      <c r="L6" s="17">
        <v>1</v>
      </c>
      <c r="M6" s="17">
        <v>1</v>
      </c>
      <c r="N6" s="17">
        <f t="shared" si="0"/>
        <v>2</v>
      </c>
      <c r="O6" s="17"/>
    </row>
    <row r="7" ht="17.4" spans="1:15">
      <c r="A7" s="20">
        <v>4</v>
      </c>
      <c r="B7" s="89" t="s">
        <v>358</v>
      </c>
      <c r="C7" s="79" t="s">
        <v>357</v>
      </c>
      <c r="D7" s="90" t="s">
        <v>121</v>
      </c>
      <c r="E7" s="81" t="s">
        <v>63</v>
      </c>
      <c r="F7" s="87" t="s">
        <v>57</v>
      </c>
      <c r="G7" s="87" t="s">
        <v>67</v>
      </c>
      <c r="H7" s="17"/>
      <c r="I7" s="87"/>
      <c r="J7" s="17">
        <v>1</v>
      </c>
      <c r="K7" s="17"/>
      <c r="L7" s="17">
        <v>1</v>
      </c>
      <c r="M7" s="17">
        <v>0</v>
      </c>
      <c r="N7" s="17">
        <f t="shared" si="0"/>
        <v>2</v>
      </c>
      <c r="O7" s="17"/>
    </row>
    <row r="8" ht="17.4" spans="1:15">
      <c r="A8" s="20">
        <v>5</v>
      </c>
      <c r="B8" s="89" t="s">
        <v>358</v>
      </c>
      <c r="C8" s="79" t="s">
        <v>357</v>
      </c>
      <c r="D8" s="90" t="s">
        <v>121</v>
      </c>
      <c r="E8" s="81" t="s">
        <v>63</v>
      </c>
      <c r="F8" s="87" t="s">
        <v>57</v>
      </c>
      <c r="G8" s="87" t="s">
        <v>67</v>
      </c>
      <c r="H8" s="17"/>
      <c r="I8" s="87"/>
      <c r="J8" s="17"/>
      <c r="K8" s="17"/>
      <c r="L8" s="17">
        <v>1</v>
      </c>
      <c r="M8" s="17">
        <v>1</v>
      </c>
      <c r="N8" s="17">
        <f t="shared" si="0"/>
        <v>2</v>
      </c>
      <c r="O8" s="20"/>
    </row>
    <row r="9" ht="17.4" spans="1:15">
      <c r="A9" s="20">
        <v>6</v>
      </c>
      <c r="B9" s="89" t="s">
        <v>359</v>
      </c>
      <c r="C9" s="79" t="s">
        <v>357</v>
      </c>
      <c r="D9" s="20" t="s">
        <v>122</v>
      </c>
      <c r="E9" s="81" t="s">
        <v>63</v>
      </c>
      <c r="F9" s="87" t="s">
        <v>57</v>
      </c>
      <c r="G9" s="87" t="s">
        <v>67</v>
      </c>
      <c r="H9" s="17"/>
      <c r="I9" s="87">
        <v>1</v>
      </c>
      <c r="J9" s="17"/>
      <c r="K9" s="17"/>
      <c r="L9" s="17"/>
      <c r="M9" s="17"/>
      <c r="N9" s="17">
        <f t="shared" si="0"/>
        <v>1</v>
      </c>
      <c r="O9" s="20"/>
    </row>
    <row r="10" ht="17.4" spans="1:15">
      <c r="A10" s="20">
        <v>7</v>
      </c>
      <c r="B10" s="89" t="s">
        <v>359</v>
      </c>
      <c r="C10" s="79" t="s">
        <v>357</v>
      </c>
      <c r="D10" s="20" t="s">
        <v>122</v>
      </c>
      <c r="E10" s="81" t="s">
        <v>63</v>
      </c>
      <c r="F10" s="87" t="s">
        <v>57</v>
      </c>
      <c r="G10" s="87" t="s">
        <v>67</v>
      </c>
      <c r="H10" s="17"/>
      <c r="I10" s="87"/>
      <c r="J10" s="17">
        <v>1</v>
      </c>
      <c r="K10" s="17"/>
      <c r="L10" s="17"/>
      <c r="M10" s="17"/>
      <c r="N10" s="17">
        <f t="shared" si="0"/>
        <v>1</v>
      </c>
      <c r="O10" s="20"/>
    </row>
    <row r="11" ht="17.4" spans="1:15">
      <c r="A11" s="20">
        <v>8</v>
      </c>
      <c r="B11" s="89" t="s">
        <v>359</v>
      </c>
      <c r="C11" s="79" t="s">
        <v>357</v>
      </c>
      <c r="D11" s="20" t="s">
        <v>122</v>
      </c>
      <c r="E11" s="81" t="s">
        <v>63</v>
      </c>
      <c r="F11" s="87" t="s">
        <v>57</v>
      </c>
      <c r="G11" s="87" t="s">
        <v>67</v>
      </c>
      <c r="H11" s="17"/>
      <c r="I11" s="87"/>
      <c r="J11" s="17"/>
      <c r="K11" s="17">
        <v>1</v>
      </c>
      <c r="L11" s="17"/>
      <c r="M11" s="17"/>
      <c r="N11" s="17">
        <f t="shared" si="0"/>
        <v>1</v>
      </c>
      <c r="O11" s="20"/>
    </row>
    <row r="12" ht="17.4" spans="1:15">
      <c r="A12" s="20">
        <v>9</v>
      </c>
      <c r="B12" s="89" t="s">
        <v>359</v>
      </c>
      <c r="C12" s="79" t="s">
        <v>357</v>
      </c>
      <c r="D12" s="20" t="s">
        <v>122</v>
      </c>
      <c r="E12" s="81" t="s">
        <v>63</v>
      </c>
      <c r="F12" s="87" t="s">
        <v>57</v>
      </c>
      <c r="G12" s="87" t="s">
        <v>67</v>
      </c>
      <c r="H12" s="17"/>
      <c r="I12" s="87"/>
      <c r="J12" s="17"/>
      <c r="K12" s="17"/>
      <c r="L12" s="17"/>
      <c r="M12" s="17"/>
      <c r="N12" s="17">
        <f t="shared" si="0"/>
        <v>0</v>
      </c>
      <c r="O12" s="20"/>
    </row>
    <row r="13" ht="17.4" spans="1:15">
      <c r="A13" s="20">
        <v>10</v>
      </c>
      <c r="B13" s="89" t="s">
        <v>359</v>
      </c>
      <c r="C13" s="79" t="s">
        <v>357</v>
      </c>
      <c r="D13" s="20" t="s">
        <v>122</v>
      </c>
      <c r="E13" s="81" t="s">
        <v>63</v>
      </c>
      <c r="F13" s="87" t="s">
        <v>57</v>
      </c>
      <c r="G13" s="87" t="s">
        <v>67</v>
      </c>
      <c r="H13" s="17"/>
      <c r="I13" s="87"/>
      <c r="J13" s="17">
        <v>0</v>
      </c>
      <c r="K13" s="17"/>
      <c r="L13" s="17">
        <v>1</v>
      </c>
      <c r="M13" s="17"/>
      <c r="N13" s="17">
        <f t="shared" si="0"/>
        <v>1</v>
      </c>
      <c r="O13" s="20"/>
    </row>
    <row r="14" ht="17.4" spans="1:15">
      <c r="A14" s="20">
        <v>11</v>
      </c>
      <c r="B14" s="89" t="s">
        <v>360</v>
      </c>
      <c r="C14" s="79" t="s">
        <v>357</v>
      </c>
      <c r="D14" s="20" t="s">
        <v>123</v>
      </c>
      <c r="E14" s="81" t="s">
        <v>63</v>
      </c>
      <c r="F14" s="87" t="s">
        <v>57</v>
      </c>
      <c r="G14" s="87" t="s">
        <v>67</v>
      </c>
      <c r="H14" s="17"/>
      <c r="I14" s="87"/>
      <c r="J14" s="17"/>
      <c r="K14" s="17"/>
      <c r="L14" s="17">
        <v>1</v>
      </c>
      <c r="M14" s="17"/>
      <c r="N14" s="17">
        <f t="shared" si="0"/>
        <v>1</v>
      </c>
      <c r="O14" s="20"/>
    </row>
    <row r="15" ht="17.4" spans="1:15">
      <c r="A15" s="20">
        <v>12</v>
      </c>
      <c r="B15" s="89" t="s">
        <v>360</v>
      </c>
      <c r="C15" s="79" t="s">
        <v>357</v>
      </c>
      <c r="D15" s="20" t="s">
        <v>123</v>
      </c>
      <c r="E15" s="81" t="s">
        <v>63</v>
      </c>
      <c r="F15" s="87" t="s">
        <v>57</v>
      </c>
      <c r="G15" s="87" t="s">
        <v>67</v>
      </c>
      <c r="H15" s="17"/>
      <c r="I15" s="87">
        <v>1</v>
      </c>
      <c r="J15" s="17"/>
      <c r="K15" s="17"/>
      <c r="L15" s="17"/>
      <c r="M15" s="17"/>
      <c r="N15" s="17">
        <f t="shared" si="0"/>
        <v>1</v>
      </c>
      <c r="O15" s="20"/>
    </row>
    <row r="16" ht="17.4" spans="1:15">
      <c r="A16" s="20">
        <v>13</v>
      </c>
      <c r="B16" s="89" t="s">
        <v>360</v>
      </c>
      <c r="C16" s="79" t="s">
        <v>357</v>
      </c>
      <c r="D16" s="20" t="s">
        <v>123</v>
      </c>
      <c r="E16" s="81" t="s">
        <v>63</v>
      </c>
      <c r="F16" s="87" t="s">
        <v>57</v>
      </c>
      <c r="G16" s="87" t="s">
        <v>67</v>
      </c>
      <c r="H16" s="17"/>
      <c r="I16" s="17">
        <v>1</v>
      </c>
      <c r="J16" s="17"/>
      <c r="K16" s="17"/>
      <c r="L16" s="17"/>
      <c r="M16" s="17"/>
      <c r="N16" s="17">
        <f t="shared" si="0"/>
        <v>1</v>
      </c>
      <c r="O16" s="20"/>
    </row>
    <row r="17" ht="17.4" spans="1:15">
      <c r="A17" s="20">
        <v>14</v>
      </c>
      <c r="B17" s="89" t="s">
        <v>360</v>
      </c>
      <c r="C17" s="79" t="s">
        <v>357</v>
      </c>
      <c r="D17" s="20" t="s">
        <v>123</v>
      </c>
      <c r="E17" s="81" t="s">
        <v>63</v>
      </c>
      <c r="F17" s="87" t="s">
        <v>57</v>
      </c>
      <c r="G17" s="87" t="s">
        <v>67</v>
      </c>
      <c r="H17" s="17"/>
      <c r="I17" s="17">
        <v>0</v>
      </c>
      <c r="J17" s="17"/>
      <c r="K17" s="17"/>
      <c r="L17" s="17"/>
      <c r="M17" s="17"/>
      <c r="N17" s="17">
        <f t="shared" si="0"/>
        <v>0</v>
      </c>
      <c r="O17" s="20"/>
    </row>
    <row r="18" ht="17.4" spans="1:15">
      <c r="A18" s="20">
        <v>15</v>
      </c>
      <c r="B18" s="89" t="s">
        <v>361</v>
      </c>
      <c r="C18" s="79" t="s">
        <v>357</v>
      </c>
      <c r="D18" s="20" t="s">
        <v>124</v>
      </c>
      <c r="E18" s="81" t="s">
        <v>63</v>
      </c>
      <c r="F18" s="87" t="s">
        <v>57</v>
      </c>
      <c r="G18" s="87" t="s">
        <v>67</v>
      </c>
      <c r="H18" s="17"/>
      <c r="I18" s="17"/>
      <c r="J18" s="17"/>
      <c r="K18" s="17"/>
      <c r="L18" s="17"/>
      <c r="M18" s="17">
        <v>1</v>
      </c>
      <c r="N18" s="17">
        <f t="shared" si="0"/>
        <v>1</v>
      </c>
      <c r="O18" s="20"/>
    </row>
    <row r="19" ht="17.4" spans="1:15">
      <c r="A19" s="20">
        <v>16</v>
      </c>
      <c r="B19" s="89" t="s">
        <v>361</v>
      </c>
      <c r="C19" s="79" t="s">
        <v>357</v>
      </c>
      <c r="D19" s="20" t="s">
        <v>124</v>
      </c>
      <c r="E19" s="81" t="s">
        <v>63</v>
      </c>
      <c r="F19" s="87" t="s">
        <v>57</v>
      </c>
      <c r="G19" s="87" t="s">
        <v>67</v>
      </c>
      <c r="H19" s="17"/>
      <c r="I19" s="17"/>
      <c r="J19" s="17"/>
      <c r="K19" s="17"/>
      <c r="L19" s="17">
        <v>1</v>
      </c>
      <c r="M19" s="17"/>
      <c r="N19" s="17">
        <f t="shared" si="0"/>
        <v>1</v>
      </c>
      <c r="O19" s="20"/>
    </row>
    <row r="20" ht="17.4" spans="1:15">
      <c r="A20" s="20">
        <v>17</v>
      </c>
      <c r="B20" s="89" t="s">
        <v>362</v>
      </c>
      <c r="C20" s="79" t="s">
        <v>357</v>
      </c>
      <c r="D20" s="20" t="s">
        <v>124</v>
      </c>
      <c r="E20" s="81" t="s">
        <v>63</v>
      </c>
      <c r="F20" s="87" t="s">
        <v>57</v>
      </c>
      <c r="G20" s="87" t="s">
        <v>67</v>
      </c>
      <c r="H20" s="17"/>
      <c r="I20" s="17">
        <v>1</v>
      </c>
      <c r="J20" s="17"/>
      <c r="K20" s="17"/>
      <c r="L20" s="17"/>
      <c r="M20" s="17"/>
      <c r="N20" s="17">
        <f t="shared" si="0"/>
        <v>1</v>
      </c>
      <c r="O20" s="20"/>
    </row>
    <row r="21" ht="17.4" spans="1:15">
      <c r="A21" s="20">
        <v>18</v>
      </c>
      <c r="B21" s="89" t="s">
        <v>362</v>
      </c>
      <c r="C21" s="79" t="s">
        <v>357</v>
      </c>
      <c r="D21" s="20" t="s">
        <v>124</v>
      </c>
      <c r="E21" s="81" t="s">
        <v>63</v>
      </c>
      <c r="F21" s="87" t="s">
        <v>57</v>
      </c>
      <c r="G21" s="87" t="s">
        <v>67</v>
      </c>
      <c r="H21" s="17"/>
      <c r="I21" s="17">
        <v>1</v>
      </c>
      <c r="J21" s="17"/>
      <c r="K21" s="17"/>
      <c r="L21" s="17"/>
      <c r="M21" s="17"/>
      <c r="N21" s="17">
        <f t="shared" si="0"/>
        <v>1</v>
      </c>
      <c r="O21" s="20"/>
    </row>
    <row r="22" s="2" customFormat="1" ht="17.4" spans="1:15">
      <c r="A22" s="21" t="s">
        <v>363</v>
      </c>
      <c r="B22" s="22"/>
      <c r="C22" s="22"/>
      <c r="D22" s="23"/>
      <c r="E22" s="24"/>
      <c r="F22" s="44"/>
      <c r="G22" s="44"/>
      <c r="H22" s="44"/>
      <c r="I22" s="45"/>
      <c r="J22" s="21" t="s">
        <v>364</v>
      </c>
      <c r="K22" s="22"/>
      <c r="L22" s="22"/>
      <c r="M22" s="23"/>
      <c r="N22" s="22"/>
      <c r="O22" s="29"/>
    </row>
    <row r="23" spans="1:15">
      <c r="A23" s="25" t="s">
        <v>365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5.特殊工艺测试</vt:lpstr>
      <vt:lpstr>4.面料静水压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2022-07-27T01:54:00Z</cp:lastPrinted>
  <dcterms:modified xsi:type="dcterms:W3CDTF">2022-08-26T01:55:48Z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C6E6D7EED73F4A5F9E603FCE6300E5AB</vt:lpwstr>
  </property>
</Properties>
</file>