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1.xml" ContentType="application/vnd.wps-officedocument.jdeControl+xml"/>
  <Override PartName="/xl/jdecontrols/jdecontrol2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源莱美22FW\中关村TAJJCK90374\8-24尾期\"/>
    </mc:Choice>
  </mc:AlternateContent>
  <xr:revisionPtr revIDLastSave="0" documentId="13_ncr:1_{015AC9D2-4522-4EE5-B220-69ECD899DEC3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首期" sheetId="3" r:id="rId1"/>
    <sheet name="首期尺寸表" sheetId="13" r:id="rId2"/>
    <sheet name="尾期" sheetId="5" r:id="rId3"/>
    <sheet name="尾期尺寸表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6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</calcChain>
</file>

<file path=xl/sharedStrings.xml><?xml version="1.0" encoding="utf-8"?>
<sst xmlns="http://schemas.openxmlformats.org/spreadsheetml/2006/main" count="622" uniqueCount="290">
  <si>
    <t>TOREAD-首件（首批）检验报告书</t>
  </si>
  <si>
    <t>订单类别</t>
  </si>
  <si>
    <t>通款polo短袖T恤</t>
  </si>
  <si>
    <t>合同签订方</t>
  </si>
  <si>
    <t>佛山源莱美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</si>
  <si>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</si>
  <si>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</si>
  <si>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</si>
  <si>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</si>
  <si>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</si>
  <si>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</si>
  <si>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TAJJCK90374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</si>
  <si>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</si>
  <si>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</si>
  <si>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</si>
  <si>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</si>
  <si>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</si>
  <si>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</si>
  <si>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</si>
  <si>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</si>
  <si>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</si>
  <si>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</si>
  <si>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</si>
  <si>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</si>
  <si>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</si>
  <si>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</si>
  <si>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</si>
  <si>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</si>
  <si>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</si>
  <si>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</si>
  <si>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</si>
  <si>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</si>
  <si>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</si>
  <si>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</si>
  <si>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</si>
  <si>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</si>
  <si>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</si>
  <si>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</si>
  <si>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</si>
  <si>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</si>
  <si>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</si>
  <si>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</si>
  <si>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</si>
  <si>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</si>
  <si>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</si>
  <si>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</si>
  <si>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</si>
  <si>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</si>
  <si>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</si>
  <si>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</si>
  <si>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</si>
  <si>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</si>
  <si>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</si>
  <si>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</si>
  <si>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</si>
  <si>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</si>
  <si>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</si>
  <si>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</si>
  <si>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</si>
  <si>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</si>
  <si>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</si>
  <si>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</si>
  <si>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</si>
  <si>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</si>
  <si>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</si>
  <si>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</si>
  <si>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玲草蓝  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</si>
  <si>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</si>
  <si>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</si>
  <si>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</si>
  <si>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</si>
  <si>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</si>
  <si>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1.门筒不顺直、底筒外露</t>
  </si>
  <si>
    <t>2.钉扣线线迹偏紧</t>
  </si>
  <si>
    <t>3.下摆冚线不顺直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</si>
  <si>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</si>
  <si>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</si>
  <si>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</si>
  <si>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</si>
  <si>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</si>
  <si>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</si>
  <si>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</si>
  <si>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</si>
  <si>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</si>
  <si>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</si>
  <si>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</si>
  <si>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</si>
  <si>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</si>
  <si>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</si>
  <si>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</si>
  <si>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</si>
  <si>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</si>
  <si>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</si>
  <si>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</si>
  <si>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洗前/洗后（XL)</t>
  </si>
  <si>
    <t>165/88B</t>
  </si>
  <si>
    <t>170/92B</t>
  </si>
  <si>
    <t>175/96B</t>
  </si>
  <si>
    <t>180/100B</t>
  </si>
  <si>
    <t>185/104B</t>
  </si>
  <si>
    <t>190/108B</t>
  </si>
  <si>
    <t>克莱因蓝</t>
  </si>
  <si>
    <t>后中长</t>
  </si>
  <si>
    <t>+1.5/+0</t>
  </si>
  <si>
    <t>+1.5</t>
  </si>
  <si>
    <t>胸围</t>
  </si>
  <si>
    <t>+0/+0</t>
  </si>
  <si>
    <t>+0</t>
  </si>
  <si>
    <t>腰围</t>
  </si>
  <si>
    <t>+0/-1</t>
  </si>
  <si>
    <t>摆围</t>
  </si>
  <si>
    <t>+1.4/-0.4</t>
  </si>
  <si>
    <t>+1.4</t>
  </si>
  <si>
    <t>肩宽</t>
  </si>
  <si>
    <t>-0.2/+0</t>
  </si>
  <si>
    <t>-0.2</t>
  </si>
  <si>
    <t>肩点短袖长</t>
  </si>
  <si>
    <t>袖肥/2（参考值）</t>
  </si>
  <si>
    <t>-0.2/-0.7</t>
  </si>
  <si>
    <t>短袖口/2</t>
  </si>
  <si>
    <t>+1.1/-0.3</t>
  </si>
  <si>
    <t>+1.1</t>
  </si>
  <si>
    <t xml:space="preserve">     初期请洗测2-3件，有问题的另加测量数量。</t>
  </si>
  <si>
    <t>验货时间：</t>
  </si>
  <si>
    <t>跟单QC:陈雪萍</t>
  </si>
  <si>
    <t>工厂负责人：</t>
  </si>
  <si>
    <t>QC出货报告书</t>
  </si>
  <si>
    <t>款polo短袖T恤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</si>
  <si>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</si>
  <si>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</si>
  <si>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</si>
  <si>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</si>
  <si>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</si>
  <si>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</si>
  <si>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</si>
  <si>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</si>
  <si>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</si>
  <si>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</si>
  <si>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</si>
  <si>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</si>
  <si>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</si>
  <si>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</si>
  <si>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</si>
  <si>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</si>
  <si>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</si>
  <si>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</si>
  <si>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</si>
  <si>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</si>
  <si>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</si>
  <si>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</si>
  <si>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</si>
  <si>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</si>
  <si>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</si>
  <si>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</si>
  <si>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</si>
  <si>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</si>
  <si>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</si>
  <si>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</si>
  <si>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</si>
  <si>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</si>
  <si>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</si>
  <si>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</si>
  <si>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①成品完成比例（%）：90%</t>
  </si>
  <si>
    <t>②检验明细：S/20  M/10  L/15  XL/15  XXL/10  XXXL/10</t>
  </si>
  <si>
    <t>情况说明：</t>
  </si>
  <si>
    <t xml:space="preserve">【问题点描述】  </t>
  </si>
  <si>
    <t>1.底筒外露、面筒布顺直（2件）</t>
  </si>
  <si>
    <t>2.下摆欠缺顺直（3件)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</si>
  <si>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</si>
  <si>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</si>
  <si>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</si>
  <si>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</si>
  <si>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</si>
  <si>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</si>
  <si>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请按照以上提出的问题点筛选出来安排返修好方可发货。</t>
  </si>
  <si>
    <t>服装QC部门</t>
  </si>
  <si>
    <t>检验人</t>
  </si>
  <si>
    <t>+0/+0.5</t>
  </si>
  <si>
    <t>+1.5/+1</t>
  </si>
  <si>
    <t>+1.5/1.5</t>
  </si>
  <si>
    <t>+1/+1.2</t>
  </si>
  <si>
    <t>+0.8/+1</t>
  </si>
  <si>
    <t>+1/+1</t>
  </si>
  <si>
    <t>+1/+0</t>
  </si>
  <si>
    <t>+0/+1</t>
  </si>
  <si>
    <t>+1/+0.7</t>
  </si>
  <si>
    <t>+1/+1.5</t>
  </si>
  <si>
    <t>+0.7/+1</t>
  </si>
  <si>
    <t>-1/-0.8</t>
  </si>
  <si>
    <t>-1.5/-1</t>
  </si>
  <si>
    <t>+0/+0.7</t>
  </si>
  <si>
    <t>+0.5/+0.5</t>
  </si>
  <si>
    <t>-1/-0.7</t>
  </si>
  <si>
    <t>+2/+1.5</t>
  </si>
  <si>
    <t>+1/+0.6</t>
  </si>
  <si>
    <t>+1.4/+1</t>
  </si>
  <si>
    <t>+0.7/+0.5</t>
  </si>
  <si>
    <t>-0.3/-0.5</t>
  </si>
  <si>
    <t>-0.5/+0</t>
  </si>
  <si>
    <t>-0.2/-0.6</t>
  </si>
  <si>
    <t>+0.2/+0.5</t>
  </si>
  <si>
    <t>+0/+0.3</t>
  </si>
  <si>
    <t>+0/-0.5</t>
  </si>
  <si>
    <t>+0/+0.6</t>
  </si>
  <si>
    <t>-0.6/+0</t>
  </si>
  <si>
    <t>-0.8/-0.6</t>
  </si>
  <si>
    <t>-0.5/-0.5</t>
  </si>
  <si>
    <t>-0.7/-0.5</t>
  </si>
  <si>
    <t>+1/+0.8</t>
  </si>
  <si>
    <t>+1.1/+1</t>
  </si>
  <si>
    <t>+0.3/+0.7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</si>
  <si>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</si>
  <si>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</si>
  <si>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</si>
  <si>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</si>
  <si>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</si>
  <si>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</si>
  <si>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</si>
  <si>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</si>
  <si>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</si>
  <si>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</si>
  <si>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</si>
  <si>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</si>
  <si>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</si>
  <si>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</si>
  <si>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</si>
  <si>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</si>
  <si>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</si>
  <si>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</si>
  <si>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FK07910</t>
  </si>
  <si>
    <t>福建隆盛</t>
  </si>
  <si>
    <t>YES</t>
  </si>
  <si>
    <t>制表时间：2022年8月1日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</si>
  <si>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</si>
  <si>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</si>
  <si>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</si>
  <si>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</si>
  <si>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</si>
  <si>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</si>
  <si>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</si>
  <si>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</si>
  <si>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</si>
  <si>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</si>
  <si>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</si>
  <si>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</si>
  <si>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</si>
  <si>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</si>
  <si>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</si>
  <si>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</si>
  <si>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</si>
  <si>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</si>
  <si>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</si>
  <si>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</si>
  <si>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</si>
  <si>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</si>
  <si>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</si>
  <si>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</si>
  <si>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</si>
  <si>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</si>
  <si>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</si>
  <si>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</si>
  <si>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</si>
  <si>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</si>
  <si>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</si>
  <si>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制表时间：2022年8月2日</t>
  </si>
  <si>
    <t>测试人签名：陈雪萍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</si>
  <si>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</si>
  <si>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</si>
  <si>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</si>
  <si>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</si>
  <si>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</si>
  <si>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</si>
  <si>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</si>
  <si>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</si>
  <si>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</si>
  <si>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</si>
  <si>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</si>
  <si>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</si>
  <si>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</si>
  <si>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</si>
  <si>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</si>
  <si>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</si>
  <si>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</t>
  </si>
  <si>
    <t>热转印标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</si>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</sst>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2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5" fillId="0" borderId="0">
      <alignment vertical="center"/>
    </xf>
    <xf numFmtId="0" fontId="15" fillId="0" borderId="0">
      <alignment vertical="center"/>
    </xf>
    <xf numFmtId="0" fontId="15" fillId="0" borderId="0"/>
    <xf numFmtId="0" fontId="25" fillId="0" borderId="0">
      <alignment vertical="center"/>
    </xf>
  </cellStyleXfs>
  <cellXfs count="3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shrinkToFit="1"/>
    </xf>
    <xf numFmtId="0" fontId="14" fillId="3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0" fillId="3" borderId="11" xfId="3" applyFont="1" applyFill="1" applyBorder="1" applyAlignment="1"/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right" vertical="center"/>
    </xf>
    <xf numFmtId="0" fontId="10" fillId="3" borderId="12" xfId="3" applyFont="1" applyFill="1" applyBorder="1" applyAlignment="1"/>
    <xf numFmtId="49" fontId="10" fillId="3" borderId="3" xfId="3" applyNumberFormat="1" applyFont="1" applyFill="1" applyBorder="1" applyAlignment="1">
      <alignment horizontal="center"/>
    </xf>
    <xf numFmtId="49" fontId="10" fillId="3" borderId="3" xfId="3" applyNumberFormat="1" applyFont="1" applyFill="1" applyBorder="1" applyAlignment="1">
      <alignment horizontal="right"/>
    </xf>
    <xf numFmtId="49" fontId="10" fillId="3" borderId="3" xfId="3" applyNumberFormat="1" applyFont="1" applyFill="1" applyBorder="1" applyAlignment="1">
      <alignment horizontal="right" vertical="center"/>
    </xf>
    <xf numFmtId="49" fontId="10" fillId="3" borderId="3" xfId="4" applyNumberFormat="1" applyFont="1" applyFill="1" applyBorder="1" applyAlignment="1">
      <alignment horizontal="center" vertical="center"/>
    </xf>
    <xf numFmtId="0" fontId="9" fillId="3" borderId="14" xfId="3" applyFont="1" applyFill="1" applyBorder="1"/>
    <xf numFmtId="0" fontId="10" fillId="3" borderId="14" xfId="3" applyFont="1" applyFill="1" applyBorder="1"/>
    <xf numFmtId="0" fontId="0" fillId="3" borderId="14" xfId="4" applyFont="1" applyFill="1" applyBorder="1">
      <alignment vertical="center"/>
    </xf>
    <xf numFmtId="0" fontId="0" fillId="3" borderId="0" xfId="4" applyFont="1" applyFill="1">
      <alignment vertical="center"/>
    </xf>
    <xf numFmtId="0" fontId="10" fillId="3" borderId="0" xfId="3" applyFont="1" applyFill="1"/>
    <xf numFmtId="0" fontId="9" fillId="3" borderId="10" xfId="2" applyFont="1" applyFill="1" applyBorder="1" applyAlignment="1">
      <alignment horizontal="left" vertical="center"/>
    </xf>
    <xf numFmtId="178" fontId="0" fillId="3" borderId="16" xfId="0" applyNumberFormat="1" applyFont="1" applyFill="1" applyBorder="1" applyAlignment="1">
      <alignment horizont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>
      <alignment horizontal="center"/>
    </xf>
    <xf numFmtId="49" fontId="10" fillId="3" borderId="18" xfId="4" applyNumberFormat="1" applyFont="1" applyFill="1" applyBorder="1" applyAlignment="1">
      <alignment horizontal="center" vertical="center"/>
    </xf>
    <xf numFmtId="49" fontId="10" fillId="3" borderId="19" xfId="3" applyNumberFormat="1" applyFont="1" applyFill="1" applyBorder="1" applyAlignment="1">
      <alignment horizontal="center"/>
    </xf>
    <xf numFmtId="0" fontId="9" fillId="3" borderId="0" xfId="3" applyFont="1" applyFill="1"/>
    <xf numFmtId="14" fontId="9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9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7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righ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9" fillId="0" borderId="26" xfId="2" applyFont="1" applyFill="1" applyBorder="1" applyAlignment="1">
      <alignment vertical="center"/>
    </xf>
    <xf numFmtId="0" fontId="19" fillId="0" borderId="2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7" fillId="0" borderId="21" xfId="2" applyFont="1" applyFill="1" applyBorder="1" applyAlignment="1">
      <alignment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58" fontId="19" fillId="0" borderId="26" xfId="2" applyNumberFormat="1" applyFont="1" applyFill="1" applyBorder="1" applyAlignment="1">
      <alignment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 shrinkToFit="1"/>
    </xf>
    <xf numFmtId="0" fontId="9" fillId="3" borderId="14" xfId="3" applyFont="1" applyFill="1" applyBorder="1"/>
    <xf numFmtId="0" fontId="10" fillId="3" borderId="14" xfId="3" applyFont="1" applyFill="1" applyBorder="1"/>
    <xf numFmtId="0" fontId="0" fillId="3" borderId="14" xfId="4" applyFont="1" applyFill="1" applyBorder="1">
      <alignment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44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3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8" fillId="0" borderId="24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5" fillId="0" borderId="24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5" fillId="0" borderId="5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5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5" fillId="0" borderId="24" xfId="2" applyFont="1" applyBorder="1" applyAlignment="1">
      <alignment horizontal="left" vertical="center"/>
    </xf>
    <xf numFmtId="0" fontId="11" fillId="0" borderId="53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/>
    </xf>
    <xf numFmtId="9" fontId="18" fillId="0" borderId="24" xfId="2" applyNumberFormat="1" applyFont="1" applyBorder="1" applyAlignment="1">
      <alignment horizontal="center" vertical="center"/>
    </xf>
    <xf numFmtId="0" fontId="20" fillId="0" borderId="48" xfId="2" applyFont="1" applyBorder="1" applyAlignment="1">
      <alignment vertical="center"/>
    </xf>
    <xf numFmtId="0" fontId="20" fillId="0" borderId="4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0" fontId="20" fillId="0" borderId="59" xfId="2" applyFont="1" applyBorder="1" applyAlignment="1">
      <alignment vertical="center"/>
    </xf>
    <xf numFmtId="58" fontId="15" fillId="0" borderId="49" xfId="2" applyNumberFormat="1" applyFont="1" applyBorder="1" applyAlignment="1">
      <alignment vertical="center"/>
    </xf>
    <xf numFmtId="0" fontId="15" fillId="0" borderId="59" xfId="2" applyFont="1" applyBorder="1" applyAlignment="1">
      <alignment vertical="center"/>
    </xf>
    <xf numFmtId="0" fontId="18" fillId="0" borderId="2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1" fillId="0" borderId="20" xfId="2" applyFont="1" applyBorder="1" applyAlignment="1">
      <alignment horizontal="center" vertical="top"/>
    </xf>
    <xf numFmtId="0" fontId="18" fillId="0" borderId="49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8" fillId="0" borderId="24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8" fillId="0" borderId="26" xfId="2" applyNumberFormat="1" applyFont="1" applyBorder="1" applyAlignment="1">
      <alignment horizontal="center" vertical="center"/>
    </xf>
    <xf numFmtId="14" fontId="18" fillId="0" borderId="39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6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2" xfId="2" applyNumberFormat="1" applyFont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8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23" fillId="0" borderId="52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61" xfId="2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16" xfId="3" applyFont="1" applyFill="1" applyBorder="1" applyAlignment="1" applyProtection="1">
      <alignment horizontal="center" vertical="center"/>
    </xf>
    <xf numFmtId="0" fontId="9" fillId="3" borderId="11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16" fillId="0" borderId="20" xfId="2" applyFont="1" applyFill="1" applyBorder="1" applyAlignment="1">
      <alignment horizontal="center" vertical="top"/>
    </xf>
    <xf numFmtId="0" fontId="18" fillId="0" borderId="22" xfId="2" applyFont="1" applyFill="1" applyBorder="1" applyAlignment="1">
      <alignment horizontal="center" vertical="center"/>
    </xf>
    <xf numFmtId="0" fontId="19" fillId="0" borderId="22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58" fontId="19" fillId="0" borderId="24" xfId="2" applyNumberFormat="1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 wrapText="1"/>
    </xf>
    <xf numFmtId="0" fontId="19" fillId="0" borderId="24" xfId="2" applyFont="1" applyFill="1" applyBorder="1" applyAlignment="1">
      <alignment horizontal="left" vertical="center" wrapText="1"/>
    </xf>
    <xf numFmtId="0" fontId="19" fillId="0" borderId="38" xfId="2" applyFont="1" applyFill="1" applyBorder="1" applyAlignment="1">
      <alignment horizontal="left" vertical="center" wrapText="1"/>
    </xf>
    <xf numFmtId="0" fontId="15" fillId="0" borderId="26" xfId="2" applyFill="1" applyBorder="1" applyAlignment="1">
      <alignment horizontal="center" vertical="center"/>
    </xf>
    <xf numFmtId="0" fontId="15" fillId="0" borderId="39" xfId="2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0" fillId="3" borderId="13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3" Type="http://www.wps.cn/officeDocument/2020/jdeControlExtension" Target="../jdecontrols/jdecontrol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www.wps.cn/officeDocument/2020/jdeControlExtension" Target="../jdecontrols/jdecontrol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361950</xdr:colOff>
          <xdr:row>12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266700</xdr:colOff>
          <xdr:row>12</xdr:row>
          <xdr:rowOff>76200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11</xdr:row>
          <xdr:rowOff>142875</xdr:rowOff>
        </xdr:from>
        <xdr:to>
          <xdr:col>7</xdr:col>
          <xdr:colOff>276225</xdr:colOff>
          <xdr:row>13</xdr:row>
          <xdr:rowOff>47625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114300</xdr:rowOff>
        </xdr:from>
        <xdr:to>
          <xdr:col>10</xdr:col>
          <xdr:colOff>695325</xdr:colOff>
          <xdr:row>12</xdr:row>
          <xdr:rowOff>76200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161925</xdr:rowOff>
        </xdr:from>
        <xdr:to>
          <xdr:col>10</xdr:col>
          <xdr:colOff>628650</xdr:colOff>
          <xdr:row>13</xdr:row>
          <xdr:rowOff>9525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95250</xdr:colOff>
          <xdr:row>11</xdr:row>
          <xdr:rowOff>161925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95250</xdr:colOff>
          <xdr:row>12</xdr:row>
          <xdr:rowOff>161925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11</xdr:row>
          <xdr:rowOff>152400</xdr:rowOff>
        </xdr:from>
        <xdr:to>
          <xdr:col>2</xdr:col>
          <xdr:colOff>133350</xdr:colOff>
          <xdr:row>13</xdr:row>
          <xdr:rowOff>47625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361950</xdr:colOff>
          <xdr:row>13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238125</xdr:colOff>
          <xdr:row>12</xdr:row>
          <xdr:rowOff>28575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12</xdr:row>
          <xdr:rowOff>19050</xdr:rowOff>
        </xdr:from>
        <xdr:to>
          <xdr:col>6</xdr:col>
          <xdr:colOff>19050</xdr:colOff>
          <xdr:row>13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361950</xdr:colOff>
          <xdr:row>12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95250</xdr:colOff>
          <xdr:row>11</xdr:row>
          <xdr:rowOff>161925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95250</xdr:colOff>
          <xdr:row>12</xdr:row>
          <xdr:rowOff>161925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361950</xdr:colOff>
          <xdr:row>13</xdr:row>
          <xdr:rowOff>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238125</xdr:colOff>
          <xdr:row>12</xdr:row>
          <xdr:rowOff>28575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0</xdr:rowOff>
        </xdr:from>
        <xdr:to>
          <xdr:col>3</xdr:col>
          <xdr:colOff>19050</xdr:colOff>
          <xdr:row>11</xdr:row>
          <xdr:rowOff>28575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10</xdr:row>
          <xdr:rowOff>0</xdr:rowOff>
        </xdr:from>
        <xdr:to>
          <xdr:col>6</xdr:col>
          <xdr:colOff>19050</xdr:colOff>
          <xdr:row>11</xdr:row>
          <xdr:rowOff>28575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9</xdr:row>
          <xdr:rowOff>180975</xdr:rowOff>
        </xdr:from>
        <xdr:to>
          <xdr:col>7</xdr:col>
          <xdr:colOff>238125</xdr:colOff>
          <xdr:row>11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10</xdr:row>
          <xdr:rowOff>0</xdr:rowOff>
        </xdr:from>
        <xdr:to>
          <xdr:col>2</xdr:col>
          <xdr:colOff>47625</xdr:colOff>
          <xdr:row>11</xdr:row>
          <xdr:rowOff>28575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10</xdr:row>
          <xdr:rowOff>0</xdr:rowOff>
        </xdr:from>
        <xdr:to>
          <xdr:col>10</xdr:col>
          <xdr:colOff>133350</xdr:colOff>
          <xdr:row>11</xdr:row>
          <xdr:rowOff>28575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333" name="Check Box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334" name="Check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336" name="Check Box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339" name="Check Box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142875</xdr:rowOff>
        </xdr:from>
        <xdr:to>
          <xdr:col>3</xdr:col>
          <xdr:colOff>666750</xdr:colOff>
          <xdr:row>24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11</xdr:row>
          <xdr:rowOff>133350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142875</xdr:rowOff>
        </xdr:from>
        <xdr:to>
          <xdr:col>2</xdr:col>
          <xdr:colOff>609600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161925</xdr:rowOff>
        </xdr:from>
        <xdr:to>
          <xdr:col>6</xdr:col>
          <xdr:colOff>123825</xdr:colOff>
          <xdr:row>10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369570</xdr:colOff>
      <xdr:row>7</xdr:row>
      <xdr:rowOff>12700</xdr:rowOff>
    </xdr:from>
    <xdr:to>
      <xdr:col>2</xdr:col>
      <xdr:colOff>528320</xdr:colOff>
      <xdr:row>7</xdr:row>
      <xdr:rowOff>155575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0720" y="1431925"/>
          <a:ext cx="158750" cy="142875"/>
        </a:xfrm>
        <a:prstGeom prst="rect">
          <a:avLst/>
        </a:prstGeom>
      </xdr:spPr>
    </xdr:pic>
    <xdr:clientData/>
  </xdr:twoCellAnchor>
  <xdr:twoCellAnchor editAs="oneCell">
    <xdr:from>
      <xdr:col>2</xdr:col>
      <xdr:colOff>354330</xdr:colOff>
      <xdr:row>9</xdr:row>
      <xdr:rowOff>17780</xdr:rowOff>
    </xdr:from>
    <xdr:to>
      <xdr:col>2</xdr:col>
      <xdr:colOff>534035</xdr:colOff>
      <xdr:row>9</xdr:row>
      <xdr:rowOff>157480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480" y="1798955"/>
          <a:ext cx="179705" cy="139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7</xdr:row>
          <xdr:rowOff>0</xdr:rowOff>
        </xdr:from>
        <xdr:to>
          <xdr:col>7</xdr:col>
          <xdr:colOff>371475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89D3FECD-700B-DF43-BACE-BB0B84AD1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1038225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209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1038225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701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1038225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939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1038225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209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1038225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209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CheckBox1</caption>
      <name>CheckBox1</name>
      <back_color>4292401368</back_color>
      <fore_color>4278190080</fore_color>
      <visible>true</visible>
      <back_style>true</back_style>
      <value>true</value>
    </property>
    <property type="geometry">
      <left>1950720</left>
      <top>1431925</top>
      <width>158750</width>
      <height>142875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CheckBox2</caption>
      <name>CheckBox2</name>
      <back_color>4292401368</back_color>
      <fore_color>4278190080</fore_color>
      <visible>true</visible>
      <back_style>true</back_style>
      <value>true</value>
    </property>
    <property type="geometry">
      <left>1935480</left>
      <top>1798955</top>
      <width>179705</width>
      <height>139700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9.xml"/><Relationship Id="rId18" Type="http://schemas.openxmlformats.org/officeDocument/2006/relationships/ctrlProp" Target="../ctrlProps/ctrlProp154.xml"/><Relationship Id="rId26" Type="http://schemas.openxmlformats.org/officeDocument/2006/relationships/ctrlProp" Target="../ctrlProps/ctrlProp162.xml"/><Relationship Id="rId39" Type="http://schemas.openxmlformats.org/officeDocument/2006/relationships/ctrlProp" Target="../ctrlProps/ctrlProp175.xml"/><Relationship Id="rId21" Type="http://schemas.openxmlformats.org/officeDocument/2006/relationships/ctrlProp" Target="../ctrlProps/ctrlProp157.xml"/><Relationship Id="rId34" Type="http://schemas.openxmlformats.org/officeDocument/2006/relationships/ctrlProp" Target="../ctrlProps/ctrlProp170.xml"/><Relationship Id="rId7" Type="http://schemas.openxmlformats.org/officeDocument/2006/relationships/ctrlProp" Target="../ctrlProps/ctrlProp14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52.xml"/><Relationship Id="rId20" Type="http://schemas.openxmlformats.org/officeDocument/2006/relationships/ctrlProp" Target="../ctrlProps/ctrlProp156.xml"/><Relationship Id="rId29" Type="http://schemas.openxmlformats.org/officeDocument/2006/relationships/ctrlProp" Target="../ctrlProps/ctrlProp165.xml"/><Relationship Id="rId41" Type="http://schemas.openxmlformats.org/officeDocument/2006/relationships/ctrlProp" Target="../ctrlProps/ctrlProp17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2.xml"/><Relationship Id="rId11" Type="http://schemas.openxmlformats.org/officeDocument/2006/relationships/ctrlProp" Target="../ctrlProps/ctrlProp147.xml"/><Relationship Id="rId24" Type="http://schemas.openxmlformats.org/officeDocument/2006/relationships/ctrlProp" Target="../ctrlProps/ctrlProp160.xml"/><Relationship Id="rId32" Type="http://schemas.openxmlformats.org/officeDocument/2006/relationships/ctrlProp" Target="../ctrlProps/ctrlProp168.xml"/><Relationship Id="rId37" Type="http://schemas.openxmlformats.org/officeDocument/2006/relationships/ctrlProp" Target="../ctrlProps/ctrlProp173.xml"/><Relationship Id="rId40" Type="http://schemas.openxmlformats.org/officeDocument/2006/relationships/ctrlProp" Target="../ctrlProps/ctrlProp176.xml"/><Relationship Id="rId5" Type="http://schemas.openxmlformats.org/officeDocument/2006/relationships/ctrlProp" Target="../ctrlProps/ctrlProp141.xml"/><Relationship Id="rId15" Type="http://schemas.openxmlformats.org/officeDocument/2006/relationships/ctrlProp" Target="../ctrlProps/ctrlProp151.xml"/><Relationship Id="rId23" Type="http://schemas.openxmlformats.org/officeDocument/2006/relationships/ctrlProp" Target="../ctrlProps/ctrlProp159.xml"/><Relationship Id="rId28" Type="http://schemas.openxmlformats.org/officeDocument/2006/relationships/ctrlProp" Target="../ctrlProps/ctrlProp164.xml"/><Relationship Id="rId36" Type="http://schemas.openxmlformats.org/officeDocument/2006/relationships/ctrlProp" Target="../ctrlProps/ctrlProp172.xml"/><Relationship Id="rId10" Type="http://schemas.openxmlformats.org/officeDocument/2006/relationships/ctrlProp" Target="../ctrlProps/ctrlProp146.xml"/><Relationship Id="rId19" Type="http://schemas.openxmlformats.org/officeDocument/2006/relationships/ctrlProp" Target="../ctrlProps/ctrlProp155.xml"/><Relationship Id="rId31" Type="http://schemas.openxmlformats.org/officeDocument/2006/relationships/ctrlProp" Target="../ctrlProps/ctrlProp167.xml"/><Relationship Id="rId4" Type="http://schemas.openxmlformats.org/officeDocument/2006/relationships/ctrlProp" Target="../ctrlProps/ctrlProp140.xml"/><Relationship Id="rId9" Type="http://schemas.openxmlformats.org/officeDocument/2006/relationships/ctrlProp" Target="../ctrlProps/ctrlProp145.xml"/><Relationship Id="rId14" Type="http://schemas.openxmlformats.org/officeDocument/2006/relationships/ctrlProp" Target="../ctrlProps/ctrlProp150.xml"/><Relationship Id="rId22" Type="http://schemas.openxmlformats.org/officeDocument/2006/relationships/ctrlProp" Target="../ctrlProps/ctrlProp158.xml"/><Relationship Id="rId27" Type="http://schemas.openxmlformats.org/officeDocument/2006/relationships/ctrlProp" Target="../ctrlProps/ctrlProp163.xml"/><Relationship Id="rId30" Type="http://schemas.openxmlformats.org/officeDocument/2006/relationships/ctrlProp" Target="../ctrlProps/ctrlProp166.xml"/><Relationship Id="rId35" Type="http://schemas.openxmlformats.org/officeDocument/2006/relationships/ctrlProp" Target="../ctrlProps/ctrlProp171.xml"/><Relationship Id="rId8" Type="http://schemas.openxmlformats.org/officeDocument/2006/relationships/ctrlProp" Target="../ctrlProps/ctrlProp144.xml"/><Relationship Id="rId3" Type="http://schemas.openxmlformats.org/officeDocument/2006/relationships/ctrlProp" Target="../ctrlProps/ctrlProp139.xml"/><Relationship Id="rId12" Type="http://schemas.openxmlformats.org/officeDocument/2006/relationships/ctrlProp" Target="../ctrlProps/ctrlProp148.xml"/><Relationship Id="rId17" Type="http://schemas.openxmlformats.org/officeDocument/2006/relationships/ctrlProp" Target="../ctrlProps/ctrlProp153.xml"/><Relationship Id="rId25" Type="http://schemas.openxmlformats.org/officeDocument/2006/relationships/ctrlProp" Target="../ctrlProps/ctrlProp161.xml"/><Relationship Id="rId33" Type="http://schemas.openxmlformats.org/officeDocument/2006/relationships/ctrlProp" Target="../ctrlProps/ctrlProp169.xml"/><Relationship Id="rId38" Type="http://schemas.openxmlformats.org/officeDocument/2006/relationships/ctrlProp" Target="../ctrlProps/ctrlProp17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zoomScale="125" zoomScaleNormal="125" zoomScalePageLayoutView="125" workbookViewId="0">
      <selection activeCell="A39" sqref="A39:K39"/>
    </sheetView>
  </sheetViews>
  <sheetFormatPr defaultColWidth="10.375" defaultRowHeight="16.5" customHeight="1" x14ac:dyDescent="0.15"/>
  <cols>
    <col min="1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 x14ac:dyDescent="0.1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4.25" x14ac:dyDescent="0.15">
      <c r="A2" s="95" t="s">
        <v>1</v>
      </c>
      <c r="B2" s="138" t="s">
        <v>2</v>
      </c>
      <c r="C2" s="138"/>
      <c r="D2" s="139" t="s">
        <v>3</v>
      </c>
      <c r="E2" s="139"/>
      <c r="F2" s="138" t="s">
        <v>4</v>
      </c>
      <c r="G2" s="138"/>
      <c r="H2" s="96" t="s">
        <v>5</v>
      </c>
      <c r="I2" s="140" t="s">
        <v>6</v>
      </c>
      <c r="J2" s="140"/>
      <c r="K2" s="141"/>
    </row>
    <row r="3" spans="1:11" ht="14.25" x14ac:dyDescent="0.15">
      <c r="A3" s="142" t="s">
        <v>7</v>
      </c>
      <c r="B3" s="143"/>
      <c r="C3" s="144"/>
      <c r="D3" s="145" t="s">
        <v>8</v>
      </c>
      <c r="E3" s="146"/>
      <c r="F3" s="146"/>
      <c r="G3" s="147"/>
      <c r="H3" s="145" t="s">
        <v>9</v>
      </c>
      <c r="I3" s="146"/>
      <c r="J3" s="146"/>
      <c r="K3" s="147"/>
    </row>
    <row r="4" spans="1:11" ht="14.25" x14ac:dyDescent="0.15">
      <c r="A4" s="97" t="s">
        <v>10</v>
      </c>
      <c r="B4" s="148" t="s">
        <v>11</v>
      </c>
      <c r="C4" s="149"/>
      <c r="D4" s="150" t="s">
        <v>12</v>
      </c>
      <c r="E4" s="151"/>
      <c r="F4" s="152">
        <v>44793</v>
      </c>
      <c r="G4" s="153"/>
      <c r="H4" s="150" t="s">
        <v>13</v>
      </c>
      <c r="I4" s="151"/>
      <c r="J4" s="98" t="s">
        <v>14</v>
      </c>
      <c r="K4" s="99" t="s">
        <v>15</v>
      </c>
    </row>
    <row r="5" spans="1:11" ht="14.25" x14ac:dyDescent="0.15">
      <c r="A5" s="100" t="s">
        <v>16</v>
      </c>
      <c r="B5" s="148" t="s">
        <v>2</v>
      </c>
      <c r="C5" s="149"/>
      <c r="D5" s="150" t="s">
        <v>17</v>
      </c>
      <c r="E5" s="151"/>
      <c r="F5" s="152">
        <v>44793</v>
      </c>
      <c r="G5" s="153"/>
      <c r="H5" s="150" t="s">
        <v>18</v>
      </c>
      <c r="I5" s="151"/>
      <c r="J5" s="98" t="s">
        <v>14</v>
      </c>
      <c r="K5" s="99" t="s">
        <v>15</v>
      </c>
    </row>
    <row r="6" spans="1:11" ht="14.25" x14ac:dyDescent="0.15">
      <c r="A6" s="97" t="s">
        <v>19</v>
      </c>
      <c r="B6" s="101">
        <v>1</v>
      </c>
      <c r="C6" s="102">
        <v>4</v>
      </c>
      <c r="D6" s="100" t="s">
        <v>20</v>
      </c>
      <c r="E6" s="103"/>
      <c r="F6" s="152">
        <v>44797</v>
      </c>
      <c r="G6" s="153"/>
      <c r="H6" s="150" t="s">
        <v>21</v>
      </c>
      <c r="I6" s="151"/>
      <c r="J6" s="98" t="s">
        <v>14</v>
      </c>
      <c r="K6" s="99" t="s">
        <v>15</v>
      </c>
    </row>
    <row r="7" spans="1:11" ht="14.25" x14ac:dyDescent="0.15">
      <c r="A7" s="97" t="s">
        <v>22</v>
      </c>
      <c r="B7" s="154">
        <v>1200</v>
      </c>
      <c r="C7" s="155"/>
      <c r="D7" s="100" t="s">
        <v>23</v>
      </c>
      <c r="E7" s="104"/>
      <c r="F7" s="152">
        <v>44797</v>
      </c>
      <c r="G7" s="153"/>
      <c r="H7" s="150" t="s">
        <v>24</v>
      </c>
      <c r="I7" s="151"/>
      <c r="J7" s="98" t="s">
        <v>14</v>
      </c>
      <c r="K7" s="99" t="s">
        <v>15</v>
      </c>
    </row>
    <row r="8" spans="1:11" ht="14.25" x14ac:dyDescent="0.15">
      <c r="A8" s="105"/>
      <c r="B8" s="156"/>
      <c r="C8" s="157"/>
      <c r="D8" s="158" t="s">
        <v>25</v>
      </c>
      <c r="E8" s="159"/>
      <c r="F8" s="160">
        <v>44797</v>
      </c>
      <c r="G8" s="161"/>
      <c r="H8" s="158" t="s">
        <v>26</v>
      </c>
      <c r="I8" s="159"/>
      <c r="J8" s="129" t="s">
        <v>14</v>
      </c>
      <c r="K8" s="130" t="s">
        <v>15</v>
      </c>
    </row>
    <row r="9" spans="1:11" ht="14.25" x14ac:dyDescent="0.15">
      <c r="A9" s="162" t="s">
        <v>27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</row>
    <row r="10" spans="1:11" ht="14.25" x14ac:dyDescent="0.15">
      <c r="A10" s="165" t="s">
        <v>28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7"/>
    </row>
    <row r="11" spans="1:11" ht="14.25" x14ac:dyDescent="0.15">
      <c r="A11" s="106" t="s">
        <v>29</v>
      </c>
      <c r="B11" s="107" t="s">
        <v>30</v>
      </c>
      <c r="C11" s="108" t="s">
        <v>31</v>
      </c>
      <c r="D11" s="109"/>
      <c r="E11" s="110" t="s">
        <v>32</v>
      </c>
      <c r="F11" s="107" t="s">
        <v>30</v>
      </c>
      <c r="G11" s="108" t="s">
        <v>31</v>
      </c>
      <c r="H11" s="108" t="s">
        <v>33</v>
      </c>
      <c r="I11" s="110" t="s">
        <v>34</v>
      </c>
      <c r="J11" s="107" t="s">
        <v>30</v>
      </c>
      <c r="K11" s="131" t="s">
        <v>31</v>
      </c>
    </row>
    <row r="12" spans="1:11" ht="14.25" x14ac:dyDescent="0.15">
      <c r="A12" s="100" t="s">
        <v>35</v>
      </c>
      <c r="B12" s="111" t="s">
        <v>30</v>
      </c>
      <c r="C12" s="98" t="s">
        <v>31</v>
      </c>
      <c r="D12" s="104"/>
      <c r="E12" s="103" t="s">
        <v>36</v>
      </c>
      <c r="F12" s="111" t="s">
        <v>30</v>
      </c>
      <c r="G12" s="98" t="s">
        <v>31</v>
      </c>
      <c r="H12" s="98" t="s">
        <v>33</v>
      </c>
      <c r="I12" s="103" t="s">
        <v>37</v>
      </c>
      <c r="J12" s="111" t="s">
        <v>30</v>
      </c>
      <c r="K12" s="99" t="s">
        <v>31</v>
      </c>
    </row>
    <row r="13" spans="1:11" ht="14.25" x14ac:dyDescent="0.15">
      <c r="A13" s="100" t="s">
        <v>38</v>
      </c>
      <c r="B13" s="111" t="s">
        <v>30</v>
      </c>
      <c r="C13" s="98" t="s">
        <v>31</v>
      </c>
      <c r="D13" s="104"/>
      <c r="E13" s="103" t="s">
        <v>39</v>
      </c>
      <c r="F13" s="98" t="s">
        <v>40</v>
      </c>
      <c r="G13" s="98" t="s">
        <v>41</v>
      </c>
      <c r="H13" s="98" t="s">
        <v>33</v>
      </c>
      <c r="I13" s="103" t="s">
        <v>42</v>
      </c>
      <c r="J13" s="111" t="s">
        <v>30</v>
      </c>
      <c r="K13" s="99" t="s">
        <v>31</v>
      </c>
    </row>
    <row r="14" spans="1:11" ht="14.25" x14ac:dyDescent="0.15">
      <c r="A14" s="158" t="s">
        <v>43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68"/>
    </row>
    <row r="15" spans="1:11" ht="14.25" x14ac:dyDescent="0.15">
      <c r="A15" s="165" t="s">
        <v>44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7"/>
    </row>
    <row r="16" spans="1:11" ht="14.25" x14ac:dyDescent="0.15">
      <c r="A16" s="112" t="s">
        <v>45</v>
      </c>
      <c r="B16" s="108" t="s">
        <v>40</v>
      </c>
      <c r="C16" s="108" t="s">
        <v>41</v>
      </c>
      <c r="D16" s="113"/>
      <c r="E16" s="114" t="s">
        <v>46</v>
      </c>
      <c r="F16" s="108" t="s">
        <v>40</v>
      </c>
      <c r="G16" s="108" t="s">
        <v>41</v>
      </c>
      <c r="H16" s="115"/>
      <c r="I16" s="114" t="s">
        <v>47</v>
      </c>
      <c r="J16" s="108" t="s">
        <v>40</v>
      </c>
      <c r="K16" s="131" t="s">
        <v>41</v>
      </c>
    </row>
    <row r="17" spans="1:22" ht="16.5" customHeight="1" x14ac:dyDescent="0.15">
      <c r="A17" s="116" t="s">
        <v>48</v>
      </c>
      <c r="B17" s="98" t="s">
        <v>40</v>
      </c>
      <c r="C17" s="98" t="s">
        <v>41</v>
      </c>
      <c r="D17" s="117"/>
      <c r="E17" s="118" t="s">
        <v>49</v>
      </c>
      <c r="F17" s="98" t="s">
        <v>40</v>
      </c>
      <c r="G17" s="98" t="s">
        <v>41</v>
      </c>
      <c r="H17" s="119"/>
      <c r="I17" s="118" t="s">
        <v>50</v>
      </c>
      <c r="J17" s="98" t="s">
        <v>40</v>
      </c>
      <c r="K17" s="99" t="s">
        <v>41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 x14ac:dyDescent="0.15">
      <c r="A18" s="169" t="s">
        <v>51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1"/>
    </row>
    <row r="19" spans="1:22" s="93" customFormat="1" ht="18" customHeight="1" x14ac:dyDescent="0.15">
      <c r="A19" s="165" t="s">
        <v>52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spans="1:22" ht="16.5" customHeight="1" x14ac:dyDescent="0.15">
      <c r="A20" s="172" t="s">
        <v>53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22" ht="21.75" customHeight="1" x14ac:dyDescent="0.15">
      <c r="A21" s="120" t="s">
        <v>54</v>
      </c>
      <c r="B21" s="118" t="s">
        <v>55</v>
      </c>
      <c r="C21" s="118" t="s">
        <v>56</v>
      </c>
      <c r="D21" s="118" t="s">
        <v>57</v>
      </c>
      <c r="E21" s="118" t="s">
        <v>58</v>
      </c>
      <c r="F21" s="118" t="s">
        <v>59</v>
      </c>
      <c r="G21" s="118" t="s">
        <v>60</v>
      </c>
      <c r="H21" s="118" t="s">
        <v>61</v>
      </c>
      <c r="I21" s="118" t="s">
        <v>62</v>
      </c>
      <c r="J21" s="118" t="s">
        <v>63</v>
      </c>
      <c r="K21" s="133" t="s">
        <v>64</v>
      </c>
    </row>
    <row r="22" spans="1:22" ht="16.5" customHeight="1" x14ac:dyDescent="0.15">
      <c r="A22" s="121"/>
      <c r="B22" s="122"/>
      <c r="C22" s="122"/>
      <c r="D22" s="122">
        <v>1</v>
      </c>
      <c r="E22" s="122">
        <v>1</v>
      </c>
      <c r="F22" s="122">
        <v>1</v>
      </c>
      <c r="G22" s="122">
        <v>1</v>
      </c>
      <c r="H22" s="122">
        <v>1</v>
      </c>
      <c r="I22" s="122">
        <v>1</v>
      </c>
      <c r="J22" s="122"/>
      <c r="K22" s="134"/>
    </row>
    <row r="23" spans="1:22" ht="16.5" customHeight="1" x14ac:dyDescent="0.15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35"/>
    </row>
    <row r="24" spans="1:22" ht="16.5" customHeight="1" x14ac:dyDescent="0.1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35"/>
    </row>
    <row r="25" spans="1:22" ht="16.5" customHeight="1" x14ac:dyDescent="0.1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36"/>
    </row>
    <row r="26" spans="1:22" ht="16.5" customHeight="1" x14ac:dyDescent="0.15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36"/>
    </row>
    <row r="27" spans="1:22" ht="16.5" customHeight="1" x14ac:dyDescent="0.15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36"/>
    </row>
    <row r="28" spans="1:22" ht="16.5" customHeight="1" x14ac:dyDescent="0.15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36"/>
    </row>
    <row r="29" spans="1:22" ht="18" customHeight="1" x14ac:dyDescent="0.15">
      <c r="A29" s="175" t="s">
        <v>65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1:22" ht="18.75" customHeight="1" x14ac:dyDescent="0.15">
      <c r="A30" s="178" t="s">
        <v>66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22" ht="18.75" customHeight="1" x14ac:dyDescent="0.15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spans="1:22" ht="18" customHeight="1" x14ac:dyDescent="0.15">
      <c r="A32" s="175" t="s">
        <v>67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7"/>
    </row>
    <row r="33" spans="1:11" ht="14.25" x14ac:dyDescent="0.15">
      <c r="A33" s="184" t="s">
        <v>68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4.25" x14ac:dyDescent="0.15">
      <c r="A34" s="187" t="s">
        <v>69</v>
      </c>
      <c r="B34" s="188"/>
      <c r="C34" s="98" t="s">
        <v>14</v>
      </c>
      <c r="D34" s="98" t="s">
        <v>15</v>
      </c>
      <c r="E34" s="189" t="s">
        <v>70</v>
      </c>
      <c r="F34" s="190"/>
      <c r="G34" s="190"/>
      <c r="H34" s="190"/>
      <c r="I34" s="190"/>
      <c r="J34" s="190"/>
      <c r="K34" s="191"/>
    </row>
    <row r="35" spans="1:11" ht="14.25" x14ac:dyDescent="0.15">
      <c r="A35" s="192" t="s">
        <v>71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 x14ac:dyDescent="0.15">
      <c r="A36" s="193" t="s">
        <v>72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4.25" x14ac:dyDescent="0.15">
      <c r="A37" s="196" t="s">
        <v>73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4.25" x14ac:dyDescent="0.15">
      <c r="A38" s="196" t="s">
        <v>74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4.25" x14ac:dyDescent="0.1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4.25" x14ac:dyDescent="0.1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4.25" x14ac:dyDescent="0.1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4.25" x14ac:dyDescent="0.1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4.25" x14ac:dyDescent="0.15">
      <c r="A43" s="199" t="s">
        <v>75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4.25" x14ac:dyDescent="0.15">
      <c r="A44" s="165" t="s">
        <v>76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7"/>
    </row>
    <row r="45" spans="1:11" ht="14.25" x14ac:dyDescent="0.15">
      <c r="A45" s="112" t="s">
        <v>77</v>
      </c>
      <c r="B45" s="108" t="s">
        <v>40</v>
      </c>
      <c r="C45" s="108" t="s">
        <v>41</v>
      </c>
      <c r="D45" s="108" t="s">
        <v>33</v>
      </c>
      <c r="E45" s="114" t="s">
        <v>78</v>
      </c>
      <c r="F45" s="108" t="s">
        <v>40</v>
      </c>
      <c r="G45" s="108" t="s">
        <v>41</v>
      </c>
      <c r="H45" s="108" t="s">
        <v>33</v>
      </c>
      <c r="I45" s="114" t="s">
        <v>79</v>
      </c>
      <c r="J45" s="108" t="s">
        <v>40</v>
      </c>
      <c r="K45" s="131" t="s">
        <v>41</v>
      </c>
    </row>
    <row r="46" spans="1:11" ht="14.25" x14ac:dyDescent="0.15">
      <c r="A46" s="116" t="s">
        <v>32</v>
      </c>
      <c r="B46" s="98" t="s">
        <v>40</v>
      </c>
      <c r="C46" s="98" t="s">
        <v>41</v>
      </c>
      <c r="D46" s="98" t="s">
        <v>33</v>
      </c>
      <c r="E46" s="118" t="s">
        <v>39</v>
      </c>
      <c r="F46" s="98" t="s">
        <v>40</v>
      </c>
      <c r="G46" s="98" t="s">
        <v>41</v>
      </c>
      <c r="H46" s="98" t="s">
        <v>33</v>
      </c>
      <c r="I46" s="118" t="s">
        <v>50</v>
      </c>
      <c r="J46" s="98" t="s">
        <v>40</v>
      </c>
      <c r="K46" s="99" t="s">
        <v>41</v>
      </c>
    </row>
    <row r="47" spans="1:11" ht="14.25" x14ac:dyDescent="0.15">
      <c r="A47" s="158" t="s">
        <v>43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68"/>
    </row>
    <row r="48" spans="1:11" ht="14.25" x14ac:dyDescent="0.15">
      <c r="A48" s="192" t="s">
        <v>80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 x14ac:dyDescent="0.1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4.25" x14ac:dyDescent="0.15">
      <c r="A50" s="123" t="s">
        <v>81</v>
      </c>
      <c r="B50" s="202" t="s">
        <v>82</v>
      </c>
      <c r="C50" s="202"/>
      <c r="D50" s="124" t="s">
        <v>83</v>
      </c>
      <c r="E50" s="125" t="s">
        <v>84</v>
      </c>
      <c r="F50" s="126" t="s">
        <v>85</v>
      </c>
      <c r="G50" s="127">
        <v>44795</v>
      </c>
      <c r="H50" s="203" t="s">
        <v>86</v>
      </c>
      <c r="I50" s="204"/>
      <c r="J50" s="205" t="s">
        <v>87</v>
      </c>
      <c r="K50" s="206"/>
    </row>
    <row r="51" spans="1:11" ht="14.25" x14ac:dyDescent="0.15">
      <c r="A51" s="192" t="s">
        <v>88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 x14ac:dyDescent="0.15">
      <c r="A52" s="207"/>
      <c r="B52" s="208"/>
      <c r="C52" s="208"/>
      <c r="D52" s="208"/>
      <c r="E52" s="208"/>
      <c r="F52" s="208"/>
      <c r="G52" s="208"/>
      <c r="H52" s="208"/>
      <c r="I52" s="208"/>
      <c r="J52" s="208"/>
      <c r="K52" s="209"/>
    </row>
    <row r="53" spans="1:11" ht="14.25" x14ac:dyDescent="0.15">
      <c r="A53" s="123" t="s">
        <v>81</v>
      </c>
      <c r="B53" s="202" t="s">
        <v>82</v>
      </c>
      <c r="C53" s="202"/>
      <c r="D53" s="124" t="s">
        <v>83</v>
      </c>
      <c r="E53" s="128"/>
      <c r="F53" s="126" t="s">
        <v>89</v>
      </c>
      <c r="G53" s="127"/>
      <c r="H53" s="203" t="s">
        <v>86</v>
      </c>
      <c r="I53" s="204"/>
      <c r="J53" s="205"/>
      <c r="K53" s="20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4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5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6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7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8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9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0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2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2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7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8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9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0" name="Check Box 65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1" name="Check Box 6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2" name="Check Box 6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266700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3" name="Check Box 70">
              <controlPr defaultSize="0" autoPict="0">
                <anchor moveWithCells="1">
                  <from>
                    <xdr:col>6</xdr:col>
                    <xdr:colOff>428625</xdr:colOff>
                    <xdr:row>11</xdr:row>
                    <xdr:rowOff>142875</xdr:rowOff>
                  </from>
                  <to>
                    <xdr:col>7</xdr:col>
                    <xdr:colOff>276225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4" name="Check Box 73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114300</xdr:rowOff>
                  </from>
                  <to>
                    <xdr:col>10</xdr:col>
                    <xdr:colOff>695325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5" name="Check Box 74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161925</xdr:rowOff>
                  </from>
                  <to>
                    <xdr:col>10</xdr:col>
                    <xdr:colOff>628650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6" name="Check Box 8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95250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7" name="Check Box 8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95250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8" name="Check Box 8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9" name="Check Box 92">
              <controlPr defaultSize="0" autoPict="0">
                <anchor moveWithCells="1">
                  <from>
                    <xdr:col>1</xdr:col>
                    <xdr:colOff>381000</xdr:colOff>
                    <xdr:row>11</xdr:row>
                    <xdr:rowOff>152400</xdr:rowOff>
                  </from>
                  <to>
                    <xdr:col>2</xdr:col>
                    <xdr:colOff>133350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0" name="Check Box 9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41" name="Check Box 9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42" name="Check Box 97">
              <controlPr defaultSize="0" autoPict="0">
                <anchor moveWithCells="1">
                  <from>
                    <xdr:col>5</xdr:col>
                    <xdr:colOff>381000</xdr:colOff>
                    <xdr:row>12</xdr:row>
                    <xdr:rowOff>19050</xdr:rowOff>
                  </from>
                  <to>
                    <xdr:col>6</xdr:col>
                    <xdr:colOff>19050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43" name="Check Box 9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44" name="Check Box 101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45" name="Check Box 119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95250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46" name="Check Box 12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95250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47" name="Check Box 12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48" name="Check Box 12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49" name="Check Box 136">
              <controlPr defaultSize="0" autoPict="0">
                <anchor moveWithCells="1">
                  <from>
                    <xdr:col>2</xdr:col>
                    <xdr:colOff>381000</xdr:colOff>
                    <xdr:row>10</xdr:row>
                    <xdr:rowOff>0</xdr:rowOff>
                  </from>
                  <to>
                    <xdr:col>3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50" name="Check Box 142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51" name="Check Box 144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52" name="Check Box 145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53" name="Check Box 146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4" name="Check Box 147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55" name="Check Box 148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56" name="Check Box 149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57" name="Check Box 150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58" name="Check Box 151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59" name="Check Box 152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60" name="Check Box 153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61" name="Check Box 154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62" name="Check Box 155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63" name="Check Box 156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64" name="Check Box 157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65" name="Check Box 158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66" name="Check Box 159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67" name="Check Box 160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68" name="Check Box 161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69" name="Check Box 162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70" name="Check Box 163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71" name="Check Box 164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72" name="Check Box 165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73" name="Check Box 170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74" name="Check Box 171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75" name="Check Box 17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76" name="Check Box 173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77" name="Check Box 17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78" name="Check Box 175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79" name="Check Box 176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80" name="Check Box 177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81" name="Check Box 17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82" name="Check Box 179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83" name="Check Box 180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84" name="Check Box 181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85" name="Check Box 182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86" name="Check Box 183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87" name="Check Box 18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88" name="Check Box 185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89" name="Check Box 18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90" name="Check Box 189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91" name="Check Box 190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92" name="Check Box 191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93" name="Check Box 192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94" name="Check Box 193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95" name="Check Box 199">
              <controlPr defaultSize="0" autoPict="0">
                <anchor moveWithCells="1">
                  <from>
                    <xdr:col>5</xdr:col>
                    <xdr:colOff>390525</xdr:colOff>
                    <xdr:row>10</xdr:row>
                    <xdr:rowOff>0</xdr:rowOff>
                  </from>
                  <to>
                    <xdr:col>6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96" name="Check Box 200">
              <controlPr defaultSize="0" autoPict="0">
                <anchor moveWithCells="1">
                  <from>
                    <xdr:col>6</xdr:col>
                    <xdr:colOff>419100</xdr:colOff>
                    <xdr:row>9</xdr:row>
                    <xdr:rowOff>180975</xdr:rowOff>
                  </from>
                  <to>
                    <xdr:col>7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97" name="Check Box 202">
              <controlPr defaultSize="0" autoPict="0">
                <anchor moveWithCells="1">
                  <from>
                    <xdr:col>1</xdr:col>
                    <xdr:colOff>409575</xdr:colOff>
                    <xdr:row>10</xdr:row>
                    <xdr:rowOff>0</xdr:rowOff>
                  </from>
                  <to>
                    <xdr:col>2</xdr:col>
                    <xdr:colOff>47625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98" name="Check Box 203">
              <controlPr defaultSize="0" autoPict="0">
                <anchor moveWithCells="1">
                  <from>
                    <xdr:col>9</xdr:col>
                    <xdr:colOff>381000</xdr:colOff>
                    <xdr:row>10</xdr:row>
                    <xdr:rowOff>0</xdr:rowOff>
                  </from>
                  <to>
                    <xdr:col>10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99" name="Check Box 206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100" name="Check Box 207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101" name="Check Box 208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02" name="Check Box 209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103" name="Check Box 210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104" name="Check Box 211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105" name="Check Box 212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106" name="Check Box 213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107" name="Check Box 214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108" name="Check Box 215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109" name="Check Box 216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110" name="Check Box 217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111" name="Check Box 21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112" name="Check Box 21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113" name="Check Box 22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114" name="Check Box 221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115" name="Check Box 222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116" name="Check Box 223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117" name="Check Box 224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118" name="Check Box 225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119" name="Check Box 230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120" name="Check Box 231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121" name="Check Box 23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122" name="Check Box 233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123" name="Check Box 23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124" name="Check Box 235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125" name="Check Box 236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126" name="Check Box 237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127" name="Check Box 23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128" name="Check Box 239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129" name="Check Box 240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130" name="Check Box 241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131" name="Check Box 242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132" name="Check Box 243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133" name="Check Box 24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134" name="Check Box 245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135" name="Check Box 24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136" name="Check Box 249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137" name="Check Box 250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138" name="Check Box 251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139" name="Check Box 252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140" name="Check Box 253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76" t="s">
        <v>286</v>
      </c>
      <c r="B1" s="276"/>
      <c r="C1" s="276"/>
      <c r="D1" s="276"/>
      <c r="E1" s="276"/>
      <c r="F1" s="276"/>
      <c r="G1" s="276"/>
      <c r="H1" s="276"/>
      <c r="I1" s="276"/>
    </row>
    <row r="2" spans="1:9" s="1" customFormat="1" ht="16.5" x14ac:dyDescent="0.3">
      <c r="A2" s="288" t="s">
        <v>213</v>
      </c>
      <c r="B2" s="289" t="s">
        <v>218</v>
      </c>
      <c r="C2" s="289" t="s">
        <v>253</v>
      </c>
      <c r="D2" s="289" t="s">
        <v>216</v>
      </c>
      <c r="E2" s="289" t="s">
        <v>217</v>
      </c>
      <c r="F2" s="3" t="s">
        <v>287</v>
      </c>
      <c r="G2" s="3" t="s">
        <v>237</v>
      </c>
      <c r="H2" s="294" t="s">
        <v>238</v>
      </c>
      <c r="I2" s="298" t="s">
        <v>240</v>
      </c>
    </row>
    <row r="3" spans="1:9" s="1" customFormat="1" ht="16.5" x14ac:dyDescent="0.3">
      <c r="A3" s="288"/>
      <c r="B3" s="290"/>
      <c r="C3" s="290"/>
      <c r="D3" s="290"/>
      <c r="E3" s="290"/>
      <c r="F3" s="3" t="s">
        <v>288</v>
      </c>
      <c r="G3" s="3" t="s">
        <v>241</v>
      </c>
      <c r="H3" s="295"/>
      <c r="I3" s="299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231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277" t="s">
        <v>274</v>
      </c>
      <c r="B12" s="278"/>
      <c r="C12" s="278"/>
      <c r="D12" s="279"/>
      <c r="E12" s="8"/>
      <c r="F12" s="277" t="s">
        <v>275</v>
      </c>
      <c r="G12" s="278"/>
      <c r="H12" s="279"/>
      <c r="I12" s="9"/>
    </row>
    <row r="13" spans="1:9" ht="45.75" customHeight="1" x14ac:dyDescent="0.15">
      <c r="A13" s="286" t="s">
        <v>289</v>
      </c>
      <c r="B13" s="286"/>
      <c r="C13" s="287"/>
      <c r="D13" s="287"/>
      <c r="E13" s="287"/>
      <c r="F13" s="287"/>
      <c r="G13" s="287"/>
      <c r="H13" s="287"/>
      <c r="I13" s="2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 xr:uid="{00000000-0002-0000-09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4.25" x14ac:dyDescent="0.15"/>
  <sheetData/>
  <phoneticPr fontId="2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I5" sqref="I5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9" width="17.75" style="38" customWidth="1"/>
    <col min="10" max="15" width="12.625" style="38" customWidth="1"/>
    <col min="16" max="16384" width="9" style="38"/>
  </cols>
  <sheetData>
    <row r="1" spans="1:15" ht="30" customHeight="1" x14ac:dyDescent="0.15">
      <c r="A1" s="210" t="s">
        <v>90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5" ht="29.1" customHeight="1" x14ac:dyDescent="0.15">
      <c r="A2" s="16" t="s">
        <v>10</v>
      </c>
      <c r="B2" s="212" t="s">
        <v>11</v>
      </c>
      <c r="C2" s="212"/>
      <c r="D2" s="17" t="s">
        <v>16</v>
      </c>
      <c r="E2" s="212" t="s">
        <v>2</v>
      </c>
      <c r="F2" s="212"/>
      <c r="G2" s="212"/>
      <c r="H2" s="218"/>
      <c r="I2" s="39" t="s">
        <v>5</v>
      </c>
      <c r="J2" s="212" t="s">
        <v>6</v>
      </c>
      <c r="K2" s="212"/>
      <c r="L2" s="212"/>
      <c r="M2" s="212"/>
      <c r="N2" s="212"/>
      <c r="O2" s="213"/>
    </row>
    <row r="3" spans="1:15" ht="29.1" customHeight="1" x14ac:dyDescent="0.15">
      <c r="A3" s="217" t="s">
        <v>91</v>
      </c>
      <c r="B3" s="214" t="s">
        <v>92</v>
      </c>
      <c r="C3" s="214"/>
      <c r="D3" s="214"/>
      <c r="E3" s="214"/>
      <c r="F3" s="214"/>
      <c r="G3" s="214"/>
      <c r="H3" s="219"/>
      <c r="I3" s="215" t="s">
        <v>93</v>
      </c>
      <c r="J3" s="215"/>
      <c r="K3" s="215"/>
      <c r="L3" s="215"/>
      <c r="M3" s="215"/>
      <c r="N3" s="215"/>
      <c r="O3" s="216"/>
    </row>
    <row r="4" spans="1:15" ht="29.1" customHeight="1" x14ac:dyDescent="0.15">
      <c r="A4" s="217"/>
      <c r="B4" s="18" t="s">
        <v>57</v>
      </c>
      <c r="C4" s="18" t="s">
        <v>58</v>
      </c>
      <c r="D4" s="19" t="s">
        <v>59</v>
      </c>
      <c r="E4" s="18" t="s">
        <v>60</v>
      </c>
      <c r="F4" s="18" t="s">
        <v>61</v>
      </c>
      <c r="G4" s="18" t="s">
        <v>62</v>
      </c>
      <c r="H4" s="219"/>
      <c r="I4" s="83" t="s">
        <v>94</v>
      </c>
      <c r="J4" s="18" t="s">
        <v>57</v>
      </c>
      <c r="K4" s="18" t="s">
        <v>58</v>
      </c>
      <c r="L4" s="19" t="s">
        <v>59</v>
      </c>
      <c r="M4" s="18" t="s">
        <v>60</v>
      </c>
      <c r="N4" s="18" t="s">
        <v>61</v>
      </c>
      <c r="O4" s="40" t="s">
        <v>62</v>
      </c>
    </row>
    <row r="5" spans="1:15" ht="29.1" customHeight="1" x14ac:dyDescent="0.15">
      <c r="A5" s="217"/>
      <c r="B5" s="20" t="s">
        <v>95</v>
      </c>
      <c r="C5" s="20" t="s">
        <v>96</v>
      </c>
      <c r="D5" s="21" t="s">
        <v>97</v>
      </c>
      <c r="E5" s="20" t="s">
        <v>98</v>
      </c>
      <c r="F5" s="20" t="s">
        <v>99</v>
      </c>
      <c r="G5" s="20" t="s">
        <v>100</v>
      </c>
      <c r="H5" s="219"/>
      <c r="I5" s="41" t="s">
        <v>101</v>
      </c>
      <c r="J5" s="84"/>
      <c r="K5" s="84"/>
      <c r="L5" s="84"/>
      <c r="M5" s="84"/>
      <c r="N5" s="84"/>
      <c r="O5" s="85"/>
    </row>
    <row r="6" spans="1:15" ht="29.1" customHeight="1" x14ac:dyDescent="0.15">
      <c r="A6" s="79" t="s">
        <v>102</v>
      </c>
      <c r="B6" s="23">
        <v>65</v>
      </c>
      <c r="C6" s="24">
        <f>D6-2</f>
        <v>67</v>
      </c>
      <c r="D6" s="25">
        <v>69</v>
      </c>
      <c r="E6" s="24">
        <f>D6+2</f>
        <v>71</v>
      </c>
      <c r="F6" s="24">
        <f>E6+2</f>
        <v>73</v>
      </c>
      <c r="G6" s="24">
        <f>F6+1</f>
        <v>74</v>
      </c>
      <c r="H6" s="219"/>
      <c r="I6" s="27" t="s">
        <v>103</v>
      </c>
      <c r="J6" s="86"/>
      <c r="K6" s="86"/>
      <c r="L6" s="27" t="s">
        <v>104</v>
      </c>
      <c r="M6" s="86"/>
      <c r="N6" s="86"/>
      <c r="O6" s="87"/>
    </row>
    <row r="7" spans="1:15" ht="29.1" customHeight="1" x14ac:dyDescent="0.15">
      <c r="A7" s="79" t="s">
        <v>105</v>
      </c>
      <c r="B7" s="24">
        <f t="shared" ref="B7:B9" si="0">C7-4</f>
        <v>100</v>
      </c>
      <c r="C7" s="24">
        <f t="shared" ref="C7:C9" si="1">D7-4</f>
        <v>104</v>
      </c>
      <c r="D7" s="25">
        <v>108</v>
      </c>
      <c r="E7" s="24">
        <f t="shared" ref="E7:E9" si="2">D7+4</f>
        <v>112</v>
      </c>
      <c r="F7" s="24">
        <f>E7+4</f>
        <v>116</v>
      </c>
      <c r="G7" s="24">
        <f t="shared" ref="G7:G9" si="3">F7+6</f>
        <v>122</v>
      </c>
      <c r="H7" s="219"/>
      <c r="I7" s="27" t="s">
        <v>106</v>
      </c>
      <c r="J7" s="27"/>
      <c r="K7" s="27"/>
      <c r="L7" s="27" t="s">
        <v>107</v>
      </c>
      <c r="M7" s="27"/>
      <c r="N7" s="27"/>
      <c r="O7" s="88"/>
    </row>
    <row r="8" spans="1:15" ht="29.1" customHeight="1" x14ac:dyDescent="0.15">
      <c r="A8" s="79" t="s">
        <v>108</v>
      </c>
      <c r="B8" s="24">
        <f t="shared" si="0"/>
        <v>98</v>
      </c>
      <c r="C8" s="24">
        <f t="shared" si="1"/>
        <v>102</v>
      </c>
      <c r="D8" s="25">
        <v>106</v>
      </c>
      <c r="E8" s="24">
        <f t="shared" si="2"/>
        <v>110</v>
      </c>
      <c r="F8" s="24">
        <f>E8+5</f>
        <v>115</v>
      </c>
      <c r="G8" s="24">
        <f t="shared" si="3"/>
        <v>121</v>
      </c>
      <c r="H8" s="219"/>
      <c r="I8" s="27" t="s">
        <v>109</v>
      </c>
      <c r="J8" s="27"/>
      <c r="K8" s="27"/>
      <c r="L8" s="27" t="s">
        <v>107</v>
      </c>
      <c r="M8" s="27"/>
      <c r="N8" s="27"/>
      <c r="O8" s="88"/>
    </row>
    <row r="9" spans="1:15" ht="29.1" customHeight="1" x14ac:dyDescent="0.15">
      <c r="A9" s="79" t="s">
        <v>110</v>
      </c>
      <c r="B9" s="24">
        <f t="shared" si="0"/>
        <v>98</v>
      </c>
      <c r="C9" s="24">
        <f t="shared" si="1"/>
        <v>102</v>
      </c>
      <c r="D9" s="25">
        <v>106</v>
      </c>
      <c r="E9" s="24">
        <f t="shared" si="2"/>
        <v>110</v>
      </c>
      <c r="F9" s="24">
        <f>E9+5</f>
        <v>115</v>
      </c>
      <c r="G9" s="24">
        <f t="shared" si="3"/>
        <v>121</v>
      </c>
      <c r="H9" s="219"/>
      <c r="I9" s="27" t="s">
        <v>111</v>
      </c>
      <c r="J9" s="86"/>
      <c r="K9" s="86"/>
      <c r="L9" s="27" t="s">
        <v>112</v>
      </c>
      <c r="M9" s="86"/>
      <c r="N9" s="86"/>
      <c r="O9" s="89"/>
    </row>
    <row r="10" spans="1:15" ht="29.1" customHeight="1" x14ac:dyDescent="0.15">
      <c r="A10" s="79" t="s">
        <v>113</v>
      </c>
      <c r="B10" s="24">
        <f>C10-1.2</f>
        <v>43.599999999999994</v>
      </c>
      <c r="C10" s="24">
        <f>D10-1.2</f>
        <v>44.8</v>
      </c>
      <c r="D10" s="25">
        <v>46</v>
      </c>
      <c r="E10" s="24">
        <f>D10+1.2</f>
        <v>47.2</v>
      </c>
      <c r="F10" s="24">
        <f>E10+1.2</f>
        <v>48.400000000000006</v>
      </c>
      <c r="G10" s="24">
        <f>F10+1.4</f>
        <v>49.800000000000004</v>
      </c>
      <c r="H10" s="219"/>
      <c r="I10" s="27" t="s">
        <v>114</v>
      </c>
      <c r="J10" s="27"/>
      <c r="K10" s="27"/>
      <c r="L10" s="27" t="s">
        <v>115</v>
      </c>
      <c r="M10" s="27"/>
      <c r="N10" s="27"/>
      <c r="O10" s="90"/>
    </row>
    <row r="11" spans="1:15" ht="29.1" customHeight="1" x14ac:dyDescent="0.15">
      <c r="A11" s="79" t="s">
        <v>116</v>
      </c>
      <c r="B11" s="24">
        <f>C11-0.5</f>
        <v>19</v>
      </c>
      <c r="C11" s="24">
        <f>D11-0.5</f>
        <v>19.5</v>
      </c>
      <c r="D11" s="25">
        <v>20</v>
      </c>
      <c r="E11" s="24">
        <f t="shared" ref="E11:G11" si="4">D11+0.5</f>
        <v>20.5</v>
      </c>
      <c r="F11" s="24">
        <f t="shared" si="4"/>
        <v>21</v>
      </c>
      <c r="G11" s="24">
        <f t="shared" si="4"/>
        <v>21.5</v>
      </c>
      <c r="H11" s="219"/>
      <c r="I11" s="27" t="s">
        <v>106</v>
      </c>
      <c r="J11" s="27"/>
      <c r="K11" s="27"/>
      <c r="L11" s="27" t="s">
        <v>107</v>
      </c>
      <c r="M11" s="27"/>
      <c r="N11" s="27"/>
      <c r="O11" s="88"/>
    </row>
    <row r="12" spans="1:15" ht="29.1" customHeight="1" x14ac:dyDescent="0.15">
      <c r="A12" s="79" t="s">
        <v>117</v>
      </c>
      <c r="B12" s="25">
        <f>C12-0.7</f>
        <v>18.100000000000001</v>
      </c>
      <c r="C12" s="25">
        <f>D12-0.7</f>
        <v>18.8</v>
      </c>
      <c r="D12" s="25">
        <v>19.5</v>
      </c>
      <c r="E12" s="25">
        <f>D12+0.7</f>
        <v>20.2</v>
      </c>
      <c r="F12" s="25">
        <f>E12+0.7</f>
        <v>20.9</v>
      </c>
      <c r="G12" s="25">
        <f>F12+0.95</f>
        <v>21.849999999999998</v>
      </c>
      <c r="H12" s="219"/>
      <c r="I12" s="27" t="s">
        <v>118</v>
      </c>
      <c r="J12" s="27"/>
      <c r="K12" s="27"/>
      <c r="L12" s="27" t="s">
        <v>115</v>
      </c>
      <c r="M12" s="27"/>
      <c r="N12" s="27"/>
      <c r="O12" s="88"/>
    </row>
    <row r="13" spans="1:15" ht="29.1" customHeight="1" x14ac:dyDescent="0.15">
      <c r="A13" s="79" t="s">
        <v>119</v>
      </c>
      <c r="B13" s="24">
        <f>C13-0.7</f>
        <v>15.600000000000001</v>
      </c>
      <c r="C13" s="24">
        <f>D13-0.7</f>
        <v>16.3</v>
      </c>
      <c r="D13" s="25">
        <v>17</v>
      </c>
      <c r="E13" s="24">
        <f>D13+0.7</f>
        <v>17.7</v>
      </c>
      <c r="F13" s="24">
        <f>E13+0.7</f>
        <v>18.399999999999999</v>
      </c>
      <c r="G13" s="24">
        <f>F13+0.95</f>
        <v>19.349999999999998</v>
      </c>
      <c r="H13" s="219"/>
      <c r="I13" s="27" t="s">
        <v>120</v>
      </c>
      <c r="J13" s="27"/>
      <c r="K13" s="27"/>
      <c r="L13" s="27" t="s">
        <v>121</v>
      </c>
      <c r="M13" s="27"/>
      <c r="N13" s="27"/>
      <c r="O13" s="45"/>
    </row>
    <row r="14" spans="1:15" ht="29.1" customHeight="1" x14ac:dyDescent="0.15">
      <c r="A14" s="26"/>
      <c r="B14" s="27"/>
      <c r="C14" s="28"/>
      <c r="D14" s="28"/>
      <c r="E14" s="28"/>
      <c r="F14" s="28"/>
      <c r="G14" s="27"/>
      <c r="H14" s="219"/>
      <c r="I14" s="27"/>
      <c r="J14" s="27"/>
      <c r="K14" s="27"/>
      <c r="L14" s="27"/>
      <c r="M14" s="27"/>
      <c r="N14" s="27"/>
      <c r="O14" s="91"/>
    </row>
    <row r="15" spans="1:15" ht="29.1" customHeight="1" x14ac:dyDescent="0.15">
      <c r="A15" s="29"/>
      <c r="B15" s="30"/>
      <c r="C15" s="31"/>
      <c r="D15" s="31"/>
      <c r="E15" s="32"/>
      <c r="F15" s="32"/>
      <c r="G15" s="30"/>
      <c r="H15" s="220"/>
      <c r="I15" s="46"/>
      <c r="J15" s="46"/>
      <c r="K15" s="46"/>
      <c r="L15" s="46"/>
      <c r="M15" s="46"/>
      <c r="N15" s="46"/>
      <c r="O15" s="92"/>
    </row>
    <row r="16" spans="1:15" ht="14.25" x14ac:dyDescent="0.15">
      <c r="A16" s="80" t="s">
        <v>70</v>
      </c>
      <c r="B16" s="81"/>
      <c r="C16" s="81"/>
      <c r="D16" s="82"/>
      <c r="E16" s="82"/>
      <c r="F16" s="82"/>
      <c r="G16" s="82"/>
      <c r="H16" s="37"/>
      <c r="I16" s="37"/>
      <c r="J16" s="37"/>
      <c r="K16" s="37"/>
      <c r="L16" s="37"/>
      <c r="M16" s="37"/>
      <c r="N16" s="37"/>
      <c r="O16" s="37"/>
    </row>
    <row r="17" spans="1:15" ht="14.25" x14ac:dyDescent="0.15">
      <c r="A17" s="38" t="s">
        <v>122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25" x14ac:dyDescent="0.15">
      <c r="A18" s="37"/>
      <c r="B18" s="37"/>
      <c r="C18" s="37"/>
      <c r="D18" s="37"/>
      <c r="E18" s="37"/>
      <c r="F18" s="37"/>
      <c r="G18" s="37"/>
      <c r="H18" s="37"/>
      <c r="I18" s="49" t="s">
        <v>123</v>
      </c>
      <c r="J18" s="50"/>
      <c r="K18" s="49" t="s">
        <v>124</v>
      </c>
      <c r="L18" s="49"/>
      <c r="M18" s="49"/>
      <c r="N18" s="49" t="s">
        <v>125</v>
      </c>
      <c r="O18" s="38" t="s">
        <v>87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2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="125" zoomScaleNormal="125" zoomScalePageLayoutView="125" workbookViewId="0">
      <selection activeCell="G10" sqref="G10:K10"/>
    </sheetView>
  </sheetViews>
  <sheetFormatPr defaultColWidth="10.125" defaultRowHeight="14.25" x14ac:dyDescent="0.1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11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 x14ac:dyDescent="0.15">
      <c r="A1" s="221" t="s">
        <v>126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15">
      <c r="A2" s="54" t="s">
        <v>1</v>
      </c>
      <c r="B2" s="222" t="s">
        <v>127</v>
      </c>
      <c r="C2" s="222"/>
      <c r="D2" s="55" t="s">
        <v>10</v>
      </c>
      <c r="E2" s="56" t="s">
        <v>11</v>
      </c>
      <c r="F2" s="57" t="s">
        <v>128</v>
      </c>
      <c r="G2" s="223" t="s">
        <v>127</v>
      </c>
      <c r="H2" s="223"/>
      <c r="I2" s="74" t="s">
        <v>5</v>
      </c>
      <c r="J2" s="223" t="s">
        <v>6</v>
      </c>
      <c r="K2" s="224"/>
    </row>
    <row r="3" spans="1:11" x14ac:dyDescent="0.15">
      <c r="A3" s="58" t="s">
        <v>22</v>
      </c>
      <c r="B3" s="225">
        <v>700</v>
      </c>
      <c r="C3" s="225"/>
      <c r="D3" s="59" t="s">
        <v>129</v>
      </c>
      <c r="E3" s="226">
        <v>44793</v>
      </c>
      <c r="F3" s="227"/>
      <c r="G3" s="227"/>
      <c r="H3" s="228" t="s">
        <v>130</v>
      </c>
      <c r="I3" s="228"/>
      <c r="J3" s="228"/>
      <c r="K3" s="229"/>
    </row>
    <row r="4" spans="1:11" x14ac:dyDescent="0.15">
      <c r="A4" s="60" t="s">
        <v>19</v>
      </c>
      <c r="B4" s="61">
        <v>1</v>
      </c>
      <c r="C4" s="61">
        <v>6</v>
      </c>
      <c r="D4" s="62" t="s">
        <v>131</v>
      </c>
      <c r="E4" s="227" t="s">
        <v>132</v>
      </c>
      <c r="F4" s="227"/>
      <c r="G4" s="227"/>
      <c r="H4" s="188" t="s">
        <v>133</v>
      </c>
      <c r="I4" s="188"/>
      <c r="J4" s="71" t="s">
        <v>14</v>
      </c>
      <c r="K4" s="77" t="s">
        <v>15</v>
      </c>
    </row>
    <row r="5" spans="1:11" x14ac:dyDescent="0.15">
      <c r="A5" s="60" t="s">
        <v>134</v>
      </c>
      <c r="B5" s="225">
        <v>1</v>
      </c>
      <c r="C5" s="225"/>
      <c r="D5" s="59" t="s">
        <v>135</v>
      </c>
      <c r="E5" s="59" t="s">
        <v>136</v>
      </c>
      <c r="F5" s="59" t="s">
        <v>137</v>
      </c>
      <c r="G5" s="59" t="s">
        <v>132</v>
      </c>
      <c r="H5" s="188" t="s">
        <v>138</v>
      </c>
      <c r="I5" s="188"/>
      <c r="J5" s="71" t="s">
        <v>14</v>
      </c>
      <c r="K5" s="77" t="s">
        <v>15</v>
      </c>
    </row>
    <row r="6" spans="1:11" x14ac:dyDescent="0.15">
      <c r="A6" s="63" t="s">
        <v>139</v>
      </c>
      <c r="B6" s="230">
        <v>80</v>
      </c>
      <c r="C6" s="230"/>
      <c r="D6" s="64" t="s">
        <v>140</v>
      </c>
      <c r="E6" s="65"/>
      <c r="F6" s="66"/>
      <c r="G6" s="64"/>
      <c r="H6" s="231" t="s">
        <v>141</v>
      </c>
      <c r="I6" s="231"/>
      <c r="J6" s="66" t="s">
        <v>14</v>
      </c>
      <c r="K6" s="78" t="s">
        <v>15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142</v>
      </c>
      <c r="B8" s="57" t="s">
        <v>143</v>
      </c>
      <c r="C8" s="57" t="s">
        <v>144</v>
      </c>
      <c r="D8" s="57" t="s">
        <v>145</v>
      </c>
      <c r="E8" s="57" t="s">
        <v>146</v>
      </c>
      <c r="F8" s="57" t="s">
        <v>147</v>
      </c>
      <c r="G8" s="232"/>
      <c r="H8" s="233"/>
      <c r="I8" s="233"/>
      <c r="J8" s="233"/>
      <c r="K8" s="234"/>
    </row>
    <row r="9" spans="1:11" x14ac:dyDescent="0.15">
      <c r="A9" s="187" t="s">
        <v>148</v>
      </c>
      <c r="B9" s="188"/>
      <c r="C9" s="71" t="s">
        <v>14</v>
      </c>
      <c r="D9" s="71" t="s">
        <v>15</v>
      </c>
      <c r="E9" s="59" t="s">
        <v>149</v>
      </c>
      <c r="F9" s="72" t="s">
        <v>150</v>
      </c>
      <c r="G9" s="235"/>
      <c r="H9" s="236"/>
      <c r="I9" s="236"/>
      <c r="J9" s="236"/>
      <c r="K9" s="237"/>
    </row>
    <row r="10" spans="1:11" x14ac:dyDescent="0.15">
      <c r="A10" s="187" t="s">
        <v>151</v>
      </c>
      <c r="B10" s="188"/>
      <c r="C10" s="71" t="s">
        <v>14</v>
      </c>
      <c r="D10" s="71" t="s">
        <v>15</v>
      </c>
      <c r="E10" s="59" t="s">
        <v>152</v>
      </c>
      <c r="F10" s="72" t="s">
        <v>153</v>
      </c>
      <c r="G10" s="235" t="s">
        <v>154</v>
      </c>
      <c r="H10" s="236"/>
      <c r="I10" s="236"/>
      <c r="J10" s="236"/>
      <c r="K10" s="237"/>
    </row>
    <row r="11" spans="1:11" x14ac:dyDescent="0.15">
      <c r="A11" s="238" t="s">
        <v>155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40"/>
    </row>
    <row r="12" spans="1:11" x14ac:dyDescent="0.15">
      <c r="A12" s="58" t="s">
        <v>34</v>
      </c>
      <c r="B12" s="71" t="s">
        <v>30</v>
      </c>
      <c r="C12" s="71" t="s">
        <v>31</v>
      </c>
      <c r="D12" s="72"/>
      <c r="E12" s="59" t="s">
        <v>32</v>
      </c>
      <c r="F12" s="71" t="s">
        <v>30</v>
      </c>
      <c r="G12" s="71" t="s">
        <v>31</v>
      </c>
      <c r="H12" s="71"/>
      <c r="I12" s="59" t="s">
        <v>156</v>
      </c>
      <c r="J12" s="71" t="s">
        <v>30</v>
      </c>
      <c r="K12" s="77" t="s">
        <v>31</v>
      </c>
    </row>
    <row r="13" spans="1:11" x14ac:dyDescent="0.15">
      <c r="A13" s="58" t="s">
        <v>37</v>
      </c>
      <c r="B13" s="71" t="s">
        <v>30</v>
      </c>
      <c r="C13" s="71" t="s">
        <v>31</v>
      </c>
      <c r="D13" s="72"/>
      <c r="E13" s="59" t="s">
        <v>42</v>
      </c>
      <c r="F13" s="71" t="s">
        <v>30</v>
      </c>
      <c r="G13" s="71" t="s">
        <v>31</v>
      </c>
      <c r="H13" s="71"/>
      <c r="I13" s="59" t="s">
        <v>157</v>
      </c>
      <c r="J13" s="71" t="s">
        <v>30</v>
      </c>
      <c r="K13" s="77" t="s">
        <v>31</v>
      </c>
    </row>
    <row r="14" spans="1:11" x14ac:dyDescent="0.15">
      <c r="A14" s="63" t="s">
        <v>158</v>
      </c>
      <c r="B14" s="66" t="s">
        <v>30</v>
      </c>
      <c r="C14" s="66" t="s">
        <v>31</v>
      </c>
      <c r="D14" s="65"/>
      <c r="E14" s="64" t="s">
        <v>159</v>
      </c>
      <c r="F14" s="66" t="s">
        <v>30</v>
      </c>
      <c r="G14" s="66" t="s">
        <v>31</v>
      </c>
      <c r="H14" s="66"/>
      <c r="I14" s="64" t="s">
        <v>160</v>
      </c>
      <c r="J14" s="66" t="s">
        <v>30</v>
      </c>
      <c r="K14" s="78" t="s">
        <v>31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1" customFormat="1" x14ac:dyDescent="0.15">
      <c r="A16" s="241" t="s">
        <v>161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spans="1:11" x14ac:dyDescent="0.15">
      <c r="A17" s="187" t="s">
        <v>162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pans="1:11" x14ac:dyDescent="0.15">
      <c r="A18" s="187" t="s">
        <v>163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pans="1:11" x14ac:dyDescent="0.15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spans="1:11" x14ac:dyDescent="0.15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x14ac:dyDescent="0.15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50"/>
    </row>
    <row r="22" spans="1:11" x14ac:dyDescent="0.15">
      <c r="A22" s="248"/>
      <c r="B22" s="249"/>
      <c r="C22" s="249"/>
      <c r="D22" s="249"/>
      <c r="E22" s="249"/>
      <c r="F22" s="249"/>
      <c r="G22" s="249"/>
      <c r="H22" s="249"/>
      <c r="I22" s="249"/>
      <c r="J22" s="249"/>
      <c r="K22" s="250"/>
    </row>
    <row r="23" spans="1:11" x14ac:dyDescent="0.15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3"/>
    </row>
    <row r="24" spans="1:11" x14ac:dyDescent="0.15">
      <c r="A24" s="187" t="s">
        <v>69</v>
      </c>
      <c r="B24" s="188"/>
      <c r="C24" s="71" t="s">
        <v>14</v>
      </c>
      <c r="D24" s="71" t="s">
        <v>15</v>
      </c>
      <c r="E24" s="228"/>
      <c r="F24" s="228"/>
      <c r="G24" s="228"/>
      <c r="H24" s="228"/>
      <c r="I24" s="228"/>
      <c r="J24" s="228"/>
      <c r="K24" s="229"/>
    </row>
    <row r="25" spans="1:11" x14ac:dyDescent="0.15">
      <c r="A25" s="75" t="s">
        <v>164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pans="1:11" x14ac:dyDescent="0.15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 x14ac:dyDescent="0.15">
      <c r="A27" s="257" t="s">
        <v>165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9"/>
    </row>
    <row r="28" spans="1:11" x14ac:dyDescent="0.15">
      <c r="A28" s="260" t="s">
        <v>166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2"/>
    </row>
    <row r="29" spans="1:11" x14ac:dyDescent="0.15">
      <c r="A29" s="260" t="s">
        <v>167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11" x14ac:dyDescent="0.15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x14ac:dyDescent="0.15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1:11" x14ac:dyDescent="0.15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3" ht="23.1" customHeight="1" x14ac:dyDescent="0.15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3" ht="23.1" customHeight="1" x14ac:dyDescent="0.15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3" ht="23.1" customHeight="1" x14ac:dyDescent="0.15">
      <c r="A35" s="263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3" ht="23.1" customHeight="1" x14ac:dyDescent="0.15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3" ht="18.75" customHeight="1" x14ac:dyDescent="0.15">
      <c r="A37" s="267" t="s">
        <v>168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spans="1:13" s="52" customFormat="1" ht="18.75" customHeight="1" x14ac:dyDescent="0.15">
      <c r="A38" s="187" t="s">
        <v>169</v>
      </c>
      <c r="B38" s="188"/>
      <c r="C38" s="188"/>
      <c r="D38" s="228" t="s">
        <v>170</v>
      </c>
      <c r="E38" s="228"/>
      <c r="F38" s="270" t="s">
        <v>171</v>
      </c>
      <c r="G38" s="271"/>
      <c r="H38" s="188" t="s">
        <v>172</v>
      </c>
      <c r="I38" s="188"/>
      <c r="J38" s="188" t="s">
        <v>173</v>
      </c>
      <c r="K38" s="244"/>
    </row>
    <row r="39" spans="1:13" ht="18.75" customHeight="1" x14ac:dyDescent="0.15">
      <c r="A39" s="60" t="s">
        <v>70</v>
      </c>
      <c r="B39" s="188" t="s">
        <v>174</v>
      </c>
      <c r="C39" s="188"/>
      <c r="D39" s="188"/>
      <c r="E39" s="188"/>
      <c r="F39" s="188"/>
      <c r="G39" s="188"/>
      <c r="H39" s="188"/>
      <c r="I39" s="188"/>
      <c r="J39" s="188"/>
      <c r="K39" s="244"/>
      <c r="M39" s="52"/>
    </row>
    <row r="40" spans="1:13" ht="30.95" customHeight="1" x14ac:dyDescent="0.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44"/>
    </row>
    <row r="41" spans="1:13" ht="18.75" customHeight="1" x14ac:dyDescent="0.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44"/>
    </row>
    <row r="42" spans="1:13" ht="32.1" customHeight="1" x14ac:dyDescent="0.15">
      <c r="A42" s="63" t="s">
        <v>81</v>
      </c>
      <c r="B42" s="272" t="s">
        <v>175</v>
      </c>
      <c r="C42" s="272"/>
      <c r="D42" s="64" t="s">
        <v>176</v>
      </c>
      <c r="E42" s="65" t="s">
        <v>84</v>
      </c>
      <c r="F42" s="64" t="s">
        <v>85</v>
      </c>
      <c r="G42" s="76">
        <v>44797</v>
      </c>
      <c r="H42" s="273" t="s">
        <v>86</v>
      </c>
      <c r="I42" s="273"/>
      <c r="J42" s="272" t="s">
        <v>87</v>
      </c>
      <c r="K42" s="27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142875</xdr:rowOff>
                  </from>
                  <to>
                    <xdr:col>3</xdr:col>
                    <xdr:colOff>666750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381000</xdr:colOff>
                    <xdr:row>11</xdr:row>
                    <xdr:rowOff>133350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22</xdr:row>
                    <xdr:rowOff>142875</xdr:rowOff>
                  </from>
                  <to>
                    <xdr:col>2</xdr:col>
                    <xdr:colOff>609600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5</xdr:col>
                    <xdr:colOff>485775</xdr:colOff>
                    <xdr:row>8</xdr:row>
                    <xdr:rowOff>161925</xdr:rowOff>
                  </from>
                  <to>
                    <xdr:col>6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6</xdr:col>
                    <xdr:colOff>428625</xdr:colOff>
                    <xdr:row>7</xdr:row>
                    <xdr:rowOff>0</xdr:rowOff>
                  </from>
                  <to>
                    <xdr:col>7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K9" sqref="K9"/>
    </sheetView>
  </sheetViews>
  <sheetFormatPr defaultColWidth="9" defaultRowHeight="14.25" x14ac:dyDescent="0.15"/>
  <cols>
    <col min="1" max="1" width="14.75" customWidth="1"/>
    <col min="2" max="7" width="9.375" customWidth="1"/>
    <col min="8" max="8" width="2.75" customWidth="1"/>
    <col min="9" max="14" width="15.625" customWidth="1"/>
  </cols>
  <sheetData>
    <row r="1" spans="1:14" ht="30" customHeight="1" x14ac:dyDescent="0.15">
      <c r="A1" s="210" t="s">
        <v>90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8.5" customHeight="1" x14ac:dyDescent="0.15">
      <c r="A2" s="16" t="s">
        <v>10</v>
      </c>
      <c r="B2" s="212" t="s">
        <v>11</v>
      </c>
      <c r="C2" s="212"/>
      <c r="D2" s="17" t="s">
        <v>16</v>
      </c>
      <c r="E2" s="212" t="s">
        <v>2</v>
      </c>
      <c r="F2" s="212"/>
      <c r="G2" s="212"/>
      <c r="H2" s="218"/>
      <c r="I2" s="39" t="s">
        <v>5</v>
      </c>
      <c r="J2" s="212"/>
      <c r="K2" s="212"/>
      <c r="L2" s="212"/>
      <c r="M2" s="212"/>
      <c r="N2" s="213"/>
    </row>
    <row r="3" spans="1:14" ht="28.5" customHeight="1" x14ac:dyDescent="0.15">
      <c r="A3" s="217" t="s">
        <v>91</v>
      </c>
      <c r="B3" s="214" t="s">
        <v>92</v>
      </c>
      <c r="C3" s="214"/>
      <c r="D3" s="214"/>
      <c r="E3" s="214"/>
      <c r="F3" s="214"/>
      <c r="G3" s="214"/>
      <c r="H3" s="219"/>
      <c r="I3" s="215" t="s">
        <v>93</v>
      </c>
      <c r="J3" s="215"/>
      <c r="K3" s="215"/>
      <c r="L3" s="215"/>
      <c r="M3" s="215"/>
      <c r="N3" s="216"/>
    </row>
    <row r="4" spans="1:14" ht="28.5" customHeight="1" x14ac:dyDescent="0.15">
      <c r="A4" s="217"/>
      <c r="B4" s="18" t="s">
        <v>57</v>
      </c>
      <c r="C4" s="18" t="s">
        <v>58</v>
      </c>
      <c r="D4" s="19" t="s">
        <v>59</v>
      </c>
      <c r="E4" s="18" t="s">
        <v>60</v>
      </c>
      <c r="F4" s="18" t="s">
        <v>61</v>
      </c>
      <c r="G4" s="18" t="s">
        <v>62</v>
      </c>
      <c r="H4" s="219"/>
      <c r="I4" s="18" t="s">
        <v>57</v>
      </c>
      <c r="J4" s="18" t="s">
        <v>58</v>
      </c>
      <c r="K4" s="19" t="s">
        <v>59</v>
      </c>
      <c r="L4" s="18" t="s">
        <v>60</v>
      </c>
      <c r="M4" s="18" t="s">
        <v>61</v>
      </c>
      <c r="N4" s="40" t="s">
        <v>62</v>
      </c>
    </row>
    <row r="5" spans="1:14" ht="28.5" customHeight="1" x14ac:dyDescent="0.15">
      <c r="A5" s="217"/>
      <c r="B5" s="20" t="s">
        <v>95</v>
      </c>
      <c r="C5" s="20" t="s">
        <v>96</v>
      </c>
      <c r="D5" s="21" t="s">
        <v>97</v>
      </c>
      <c r="E5" s="20" t="s">
        <v>98</v>
      </c>
      <c r="F5" s="20" t="s">
        <v>99</v>
      </c>
      <c r="G5" s="20" t="s">
        <v>100</v>
      </c>
      <c r="H5" s="219"/>
      <c r="I5" s="41" t="s">
        <v>101</v>
      </c>
      <c r="J5" s="41" t="s">
        <v>101</v>
      </c>
      <c r="K5" s="41" t="s">
        <v>101</v>
      </c>
      <c r="L5" s="41" t="s">
        <v>101</v>
      </c>
      <c r="M5" s="41" t="s">
        <v>101</v>
      </c>
      <c r="N5" s="42" t="s">
        <v>101</v>
      </c>
    </row>
    <row r="6" spans="1:14" ht="28.5" customHeight="1" x14ac:dyDescent="0.15">
      <c r="A6" s="22" t="s">
        <v>102</v>
      </c>
      <c r="B6" s="23">
        <v>65</v>
      </c>
      <c r="C6" s="24">
        <f>D6-2</f>
        <v>67</v>
      </c>
      <c r="D6" s="25">
        <v>69</v>
      </c>
      <c r="E6" s="24">
        <f>D6+2</f>
        <v>71</v>
      </c>
      <c r="F6" s="24">
        <f>E6+2</f>
        <v>73</v>
      </c>
      <c r="G6" s="24">
        <f>F6+1</f>
        <v>74</v>
      </c>
      <c r="H6" s="219"/>
      <c r="I6" s="27" t="s">
        <v>177</v>
      </c>
      <c r="J6" s="27" t="s">
        <v>178</v>
      </c>
      <c r="K6" s="27" t="s">
        <v>179</v>
      </c>
      <c r="L6" s="27" t="s">
        <v>180</v>
      </c>
      <c r="M6" s="27" t="s">
        <v>181</v>
      </c>
      <c r="N6" s="43" t="s">
        <v>182</v>
      </c>
    </row>
    <row r="7" spans="1:14" ht="28.5" customHeight="1" x14ac:dyDescent="0.15">
      <c r="A7" s="22" t="s">
        <v>105</v>
      </c>
      <c r="B7" s="24">
        <f t="shared" ref="B7:B9" si="0">C7-4</f>
        <v>100</v>
      </c>
      <c r="C7" s="24">
        <f t="shared" ref="C7:C9" si="1">D7-4</f>
        <v>104</v>
      </c>
      <c r="D7" s="25">
        <v>108</v>
      </c>
      <c r="E7" s="24">
        <f t="shared" ref="E7:E9" si="2">D7+4</f>
        <v>112</v>
      </c>
      <c r="F7" s="24">
        <f>E7+4</f>
        <v>116</v>
      </c>
      <c r="G7" s="24">
        <f t="shared" ref="G7:G9" si="3">F7+6</f>
        <v>122</v>
      </c>
      <c r="H7" s="219"/>
      <c r="I7" s="27" t="s">
        <v>183</v>
      </c>
      <c r="J7" s="27" t="s">
        <v>184</v>
      </c>
      <c r="K7" s="27" t="s">
        <v>177</v>
      </c>
      <c r="L7" s="27" t="s">
        <v>106</v>
      </c>
      <c r="M7" s="44" t="s">
        <v>185</v>
      </c>
      <c r="N7" s="45" t="s">
        <v>186</v>
      </c>
    </row>
    <row r="8" spans="1:14" ht="28.5" customHeight="1" x14ac:dyDescent="0.15">
      <c r="A8" s="22" t="s">
        <v>108</v>
      </c>
      <c r="B8" s="24">
        <f t="shared" si="0"/>
        <v>98</v>
      </c>
      <c r="C8" s="24">
        <f t="shared" si="1"/>
        <v>102</v>
      </c>
      <c r="D8" s="25">
        <v>106</v>
      </c>
      <c r="E8" s="24">
        <f t="shared" si="2"/>
        <v>110</v>
      </c>
      <c r="F8" s="24">
        <f>E8+5</f>
        <v>115</v>
      </c>
      <c r="G8" s="24">
        <f t="shared" si="3"/>
        <v>121</v>
      </c>
      <c r="H8" s="219"/>
      <c r="I8" s="27" t="s">
        <v>187</v>
      </c>
      <c r="J8" s="27" t="s">
        <v>188</v>
      </c>
      <c r="K8" s="27" t="s">
        <v>189</v>
      </c>
      <c r="L8" s="27" t="s">
        <v>190</v>
      </c>
      <c r="M8" s="44" t="s">
        <v>191</v>
      </c>
      <c r="N8" s="45" t="s">
        <v>192</v>
      </c>
    </row>
    <row r="9" spans="1:14" ht="28.5" customHeight="1" x14ac:dyDescent="0.15">
      <c r="A9" s="22" t="s">
        <v>110</v>
      </c>
      <c r="B9" s="24">
        <f t="shared" si="0"/>
        <v>98</v>
      </c>
      <c r="C9" s="24">
        <f t="shared" si="1"/>
        <v>102</v>
      </c>
      <c r="D9" s="25">
        <v>106</v>
      </c>
      <c r="E9" s="24">
        <f t="shared" si="2"/>
        <v>110</v>
      </c>
      <c r="F9" s="24">
        <f>E9+5</f>
        <v>115</v>
      </c>
      <c r="G9" s="24">
        <f t="shared" si="3"/>
        <v>121</v>
      </c>
      <c r="H9" s="219"/>
      <c r="I9" s="27" t="s">
        <v>193</v>
      </c>
      <c r="J9" s="27" t="s">
        <v>194</v>
      </c>
      <c r="K9" s="27" t="s">
        <v>182</v>
      </c>
      <c r="L9" s="27" t="s">
        <v>195</v>
      </c>
      <c r="M9" s="44" t="s">
        <v>194</v>
      </c>
      <c r="N9" s="45" t="s">
        <v>196</v>
      </c>
    </row>
    <row r="10" spans="1:14" ht="28.5" customHeight="1" x14ac:dyDescent="0.15">
      <c r="A10" s="22" t="s">
        <v>113</v>
      </c>
      <c r="B10" s="24">
        <f>C10-1.2</f>
        <v>43.599999999999994</v>
      </c>
      <c r="C10" s="24">
        <f>D10-1.2</f>
        <v>44.8</v>
      </c>
      <c r="D10" s="25">
        <v>46</v>
      </c>
      <c r="E10" s="24">
        <f>D10+1.2</f>
        <v>47.2</v>
      </c>
      <c r="F10" s="24">
        <f>E10+1.2</f>
        <v>48.400000000000006</v>
      </c>
      <c r="G10" s="24">
        <f>F10+1.4</f>
        <v>49.800000000000004</v>
      </c>
      <c r="H10" s="219"/>
      <c r="I10" s="27" t="s">
        <v>181</v>
      </c>
      <c r="J10" s="27" t="s">
        <v>197</v>
      </c>
      <c r="K10" s="27" t="s">
        <v>198</v>
      </c>
      <c r="L10" s="27" t="s">
        <v>199</v>
      </c>
      <c r="M10" s="44" t="s">
        <v>187</v>
      </c>
      <c r="N10" s="45" t="s">
        <v>200</v>
      </c>
    </row>
    <row r="11" spans="1:14" ht="28.5" customHeight="1" x14ac:dyDescent="0.15">
      <c r="A11" s="22" t="s">
        <v>116</v>
      </c>
      <c r="B11" s="24">
        <f>C11-0.5</f>
        <v>19</v>
      </c>
      <c r="C11" s="24">
        <f>D11-0.5</f>
        <v>19.5</v>
      </c>
      <c r="D11" s="25">
        <v>20</v>
      </c>
      <c r="E11" s="24">
        <f t="shared" ref="E11:G11" si="4">D11+0.5</f>
        <v>20.5</v>
      </c>
      <c r="F11" s="24">
        <f t="shared" si="4"/>
        <v>21</v>
      </c>
      <c r="G11" s="24">
        <f t="shared" si="4"/>
        <v>21.5</v>
      </c>
      <c r="H11" s="219"/>
      <c r="I11" s="27" t="s">
        <v>177</v>
      </c>
      <c r="J11" s="27" t="s">
        <v>198</v>
      </c>
      <c r="K11" s="27" t="s">
        <v>201</v>
      </c>
      <c r="L11" s="27" t="s">
        <v>114</v>
      </c>
      <c r="M11" s="44" t="s">
        <v>202</v>
      </c>
      <c r="N11" s="45" t="s">
        <v>203</v>
      </c>
    </row>
    <row r="12" spans="1:14" ht="28.5" customHeight="1" x14ac:dyDescent="0.15">
      <c r="A12" s="22" t="s">
        <v>117</v>
      </c>
      <c r="B12" s="25">
        <f>C12-0.7</f>
        <v>18.100000000000001</v>
      </c>
      <c r="C12" s="25">
        <f>D12-0.7</f>
        <v>18.8</v>
      </c>
      <c r="D12" s="25">
        <v>19.5</v>
      </c>
      <c r="E12" s="25">
        <f>D12+0.7</f>
        <v>20.2</v>
      </c>
      <c r="F12" s="25">
        <f>E12+0.7</f>
        <v>20.9</v>
      </c>
      <c r="G12" s="25">
        <f>F12+0.95</f>
        <v>21.849999999999998</v>
      </c>
      <c r="H12" s="219"/>
      <c r="I12" s="27" t="s">
        <v>204</v>
      </c>
      <c r="J12" s="27" t="s">
        <v>205</v>
      </c>
      <c r="K12" s="27" t="s">
        <v>206</v>
      </c>
      <c r="L12" s="27" t="s">
        <v>201</v>
      </c>
      <c r="M12" s="44" t="s">
        <v>207</v>
      </c>
      <c r="N12" s="45" t="s">
        <v>198</v>
      </c>
    </row>
    <row r="13" spans="1:14" ht="28.5" customHeight="1" x14ac:dyDescent="0.15">
      <c r="A13" s="22" t="s">
        <v>119</v>
      </c>
      <c r="B13" s="24">
        <f>C13-0.7</f>
        <v>15.600000000000001</v>
      </c>
      <c r="C13" s="24">
        <f>D13-0.7</f>
        <v>16.3</v>
      </c>
      <c r="D13" s="25">
        <v>17</v>
      </c>
      <c r="E13" s="24">
        <f>D13+0.7</f>
        <v>17.7</v>
      </c>
      <c r="F13" s="24">
        <f>E13+0.7</f>
        <v>18.399999999999999</v>
      </c>
      <c r="G13" s="24">
        <f>F13+0.95</f>
        <v>19.349999999999998</v>
      </c>
      <c r="H13" s="219"/>
      <c r="I13" s="27" t="s">
        <v>190</v>
      </c>
      <c r="J13" s="27" t="s">
        <v>187</v>
      </c>
      <c r="K13" s="27" t="s">
        <v>208</v>
      </c>
      <c r="L13" s="27" t="s">
        <v>209</v>
      </c>
      <c r="M13" s="44" t="s">
        <v>191</v>
      </c>
      <c r="N13" s="45" t="s">
        <v>210</v>
      </c>
    </row>
    <row r="14" spans="1:14" ht="28.5" customHeight="1" x14ac:dyDescent="0.15">
      <c r="A14" s="26"/>
      <c r="B14" s="27"/>
      <c r="C14" s="28"/>
      <c r="D14" s="28"/>
      <c r="E14" s="28"/>
      <c r="F14" s="28"/>
      <c r="G14" s="27"/>
      <c r="H14" s="219"/>
      <c r="I14" s="27"/>
      <c r="J14" s="27"/>
      <c r="K14" s="27"/>
      <c r="L14" s="27"/>
      <c r="M14" s="44"/>
      <c r="N14" s="45"/>
    </row>
    <row r="15" spans="1:14" ht="28.5" customHeight="1" x14ac:dyDescent="0.15">
      <c r="A15" s="29"/>
      <c r="B15" s="30"/>
      <c r="C15" s="31"/>
      <c r="D15" s="31"/>
      <c r="E15" s="32"/>
      <c r="F15" s="32"/>
      <c r="G15" s="33"/>
      <c r="H15" s="275"/>
      <c r="I15" s="46"/>
      <c r="J15" s="46"/>
      <c r="K15" s="47"/>
      <c r="L15" s="46"/>
      <c r="M15" s="46"/>
      <c r="N15" s="48"/>
    </row>
    <row r="16" spans="1:14" x14ac:dyDescent="0.15">
      <c r="A16" s="34" t="s">
        <v>70</v>
      </c>
      <c r="B16" s="35"/>
      <c r="C16" s="35"/>
      <c r="D16" s="36"/>
      <c r="E16" s="36"/>
      <c r="F16" s="36"/>
      <c r="G16" s="36"/>
      <c r="H16" s="37"/>
      <c r="I16" s="37"/>
      <c r="J16" s="37"/>
      <c r="K16" s="37"/>
      <c r="L16" s="37"/>
      <c r="M16" s="37"/>
      <c r="N16" s="37"/>
    </row>
    <row r="17" spans="1:14" x14ac:dyDescent="0.15">
      <c r="A17" s="38" t="s">
        <v>122</v>
      </c>
      <c r="B17" s="38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x14ac:dyDescent="0.15">
      <c r="A18" s="37"/>
      <c r="B18" s="37"/>
      <c r="C18" s="37"/>
      <c r="D18" s="37"/>
      <c r="E18" s="37"/>
      <c r="F18" s="37"/>
      <c r="G18" s="37"/>
      <c r="H18" s="37"/>
      <c r="I18" s="49" t="s">
        <v>123</v>
      </c>
      <c r="J18" s="50"/>
      <c r="K18" s="49" t="s">
        <v>211</v>
      </c>
      <c r="L18" s="49"/>
      <c r="M18" s="49" t="s">
        <v>125</v>
      </c>
      <c r="N18" s="38"/>
    </row>
    <row r="19" spans="1:14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7" type="noConversion"/>
  <pageMargins left="0.118055555555556" right="0.118055555555556" top="1" bottom="1" header="0.5" footer="0.5"/>
  <pageSetup paperSize="9" scale="8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zoomScalePageLayoutView="125" workbookViewId="0">
      <selection activeCell="F4" sqref="F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76" t="s">
        <v>212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s="1" customFormat="1" ht="16.5" x14ac:dyDescent="0.3">
      <c r="A2" s="288" t="s">
        <v>213</v>
      </c>
      <c r="B2" s="289" t="s">
        <v>214</v>
      </c>
      <c r="C2" s="289" t="s">
        <v>215</v>
      </c>
      <c r="D2" s="289" t="s">
        <v>216</v>
      </c>
      <c r="E2" s="289" t="s">
        <v>217</v>
      </c>
      <c r="F2" s="289" t="s">
        <v>218</v>
      </c>
      <c r="G2" s="289" t="s">
        <v>219</v>
      </c>
      <c r="H2" s="289" t="s">
        <v>220</v>
      </c>
      <c r="I2" s="3" t="s">
        <v>221</v>
      </c>
      <c r="J2" s="3" t="s">
        <v>222</v>
      </c>
      <c r="K2" s="3" t="s">
        <v>223</v>
      </c>
      <c r="L2" s="3" t="s">
        <v>224</v>
      </c>
      <c r="M2" s="3" t="s">
        <v>225</v>
      </c>
      <c r="N2" s="289" t="s">
        <v>226</v>
      </c>
      <c r="O2" s="289" t="s">
        <v>227</v>
      </c>
    </row>
    <row r="3" spans="1:15" s="1" customFormat="1" ht="16.5" x14ac:dyDescent="0.3">
      <c r="A3" s="288"/>
      <c r="B3" s="290"/>
      <c r="C3" s="290"/>
      <c r="D3" s="290"/>
      <c r="E3" s="290"/>
      <c r="F3" s="290"/>
      <c r="G3" s="290"/>
      <c r="H3" s="290"/>
      <c r="I3" s="3" t="s">
        <v>228</v>
      </c>
      <c r="J3" s="3" t="s">
        <v>228</v>
      </c>
      <c r="K3" s="3" t="s">
        <v>228</v>
      </c>
      <c r="L3" s="3" t="s">
        <v>228</v>
      </c>
      <c r="M3" s="3" t="s">
        <v>228</v>
      </c>
      <c r="N3" s="290"/>
      <c r="O3" s="290"/>
    </row>
    <row r="4" spans="1:15" x14ac:dyDescent="0.15">
      <c r="A4" s="6">
        <v>1</v>
      </c>
      <c r="B4" s="6">
        <v>22072844</v>
      </c>
      <c r="C4" s="6" t="s">
        <v>229</v>
      </c>
      <c r="D4" s="6" t="s">
        <v>101</v>
      </c>
      <c r="E4" s="6" t="s">
        <v>11</v>
      </c>
      <c r="F4" s="6" t="s">
        <v>230</v>
      </c>
      <c r="G4" s="6"/>
      <c r="H4" s="6"/>
      <c r="I4" s="6">
        <v>1</v>
      </c>
      <c r="J4" s="6"/>
      <c r="K4" s="6">
        <v>2</v>
      </c>
      <c r="L4" s="6"/>
      <c r="M4" s="6">
        <v>1</v>
      </c>
      <c r="N4" s="6">
        <v>4</v>
      </c>
      <c r="O4" s="6" t="s">
        <v>231</v>
      </c>
    </row>
    <row r="5" spans="1:15" x14ac:dyDescent="0.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277" t="s">
        <v>232</v>
      </c>
      <c r="B12" s="278"/>
      <c r="C12" s="278"/>
      <c r="D12" s="279"/>
      <c r="E12" s="280"/>
      <c r="F12" s="281"/>
      <c r="G12" s="281"/>
      <c r="H12" s="281"/>
      <c r="I12" s="282"/>
      <c r="J12" s="283" t="s">
        <v>233</v>
      </c>
      <c r="K12" s="284"/>
      <c r="L12" s="284"/>
      <c r="M12" s="285"/>
      <c r="N12" s="7"/>
      <c r="O12" s="9"/>
    </row>
    <row r="13" spans="1:15" ht="16.5" x14ac:dyDescent="0.15">
      <c r="A13" s="286" t="s">
        <v>234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7" type="noConversion"/>
  <dataValidations count="1">
    <dataValidation type="list" allowBlank="1" showInputMessage="1" showErrorMessage="1" sqref="O1 O3 O4:O5 O6:O1048576" xr:uid="{00000000-0002-0000-04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zoomScalePageLayoutView="125" workbookViewId="0">
      <selection activeCell="A12" sqref="A12:E12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76" t="s">
        <v>235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s="1" customFormat="1" ht="16.5" x14ac:dyDescent="0.3">
      <c r="A2" s="288" t="s">
        <v>213</v>
      </c>
      <c r="B2" s="289" t="s">
        <v>218</v>
      </c>
      <c r="C2" s="289" t="s">
        <v>214</v>
      </c>
      <c r="D2" s="289" t="s">
        <v>215</v>
      </c>
      <c r="E2" s="289" t="s">
        <v>216</v>
      </c>
      <c r="F2" s="289" t="s">
        <v>217</v>
      </c>
      <c r="G2" s="288" t="s">
        <v>236</v>
      </c>
      <c r="H2" s="288"/>
      <c r="I2" s="288" t="s">
        <v>237</v>
      </c>
      <c r="J2" s="288"/>
      <c r="K2" s="294" t="s">
        <v>238</v>
      </c>
      <c r="L2" s="296" t="s">
        <v>239</v>
      </c>
      <c r="M2" s="298" t="s">
        <v>240</v>
      </c>
    </row>
    <row r="3" spans="1:13" s="1" customFormat="1" ht="16.5" x14ac:dyDescent="0.3">
      <c r="A3" s="288"/>
      <c r="B3" s="290"/>
      <c r="C3" s="290"/>
      <c r="D3" s="290"/>
      <c r="E3" s="290"/>
      <c r="F3" s="290"/>
      <c r="G3" s="3" t="s">
        <v>241</v>
      </c>
      <c r="H3" s="3" t="s">
        <v>242</v>
      </c>
      <c r="I3" s="3" t="s">
        <v>241</v>
      </c>
      <c r="J3" s="3" t="s">
        <v>242</v>
      </c>
      <c r="K3" s="295"/>
      <c r="L3" s="297"/>
      <c r="M3" s="299"/>
    </row>
    <row r="4" spans="1:13" x14ac:dyDescent="0.15">
      <c r="A4" s="5"/>
      <c r="B4" s="6" t="s">
        <v>230</v>
      </c>
      <c r="C4" s="6">
        <v>22072844</v>
      </c>
      <c r="D4" s="6" t="s">
        <v>229</v>
      </c>
      <c r="E4" s="6" t="s">
        <v>101</v>
      </c>
      <c r="F4" s="6" t="s">
        <v>11</v>
      </c>
      <c r="G4" s="6">
        <v>0</v>
      </c>
      <c r="H4" s="6">
        <v>0.6</v>
      </c>
      <c r="I4" s="6">
        <v>0.8</v>
      </c>
      <c r="J4" s="6">
        <v>1.3</v>
      </c>
      <c r="K4" s="6">
        <v>2.1</v>
      </c>
      <c r="L4" s="6"/>
      <c r="M4" s="6" t="s">
        <v>231</v>
      </c>
    </row>
    <row r="5" spans="1:13" x14ac:dyDescent="0.15">
      <c r="A5" s="5"/>
      <c r="B5" s="6"/>
      <c r="C5" s="15"/>
      <c r="D5" s="15"/>
      <c r="E5" s="15"/>
      <c r="F5" s="15"/>
      <c r="G5" s="6"/>
      <c r="H5" s="6"/>
      <c r="I5" s="6"/>
      <c r="J5" s="6"/>
      <c r="K5" s="6"/>
      <c r="L5" s="6"/>
      <c r="M5" s="6"/>
    </row>
    <row r="6" spans="1:13" x14ac:dyDescent="0.1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277" t="s">
        <v>232</v>
      </c>
      <c r="B12" s="278"/>
      <c r="C12" s="278"/>
      <c r="D12" s="278"/>
      <c r="E12" s="279"/>
      <c r="F12" s="280"/>
      <c r="G12" s="282"/>
      <c r="H12" s="277" t="s">
        <v>243</v>
      </c>
      <c r="I12" s="278"/>
      <c r="J12" s="278"/>
      <c r="K12" s="279"/>
      <c r="L12" s="291"/>
      <c r="M12" s="292"/>
    </row>
    <row r="13" spans="1:13" ht="16.5" x14ac:dyDescent="0.15">
      <c r="A13" s="293" t="s">
        <v>244</v>
      </c>
      <c r="B13" s="293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7" type="noConversion"/>
  <dataValidations count="1">
    <dataValidation type="list" allowBlank="1" showInputMessage="1" showErrorMessage="1" sqref="M1:M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8"/>
  <sheetViews>
    <sheetView topLeftCell="E1" zoomScalePageLayoutView="125" workbookViewId="0">
      <selection activeCell="B4" sqref="B4:I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76" t="s">
        <v>245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</row>
    <row r="2" spans="1:23" s="1" customFormat="1" ht="15.95" customHeight="1" x14ac:dyDescent="0.3">
      <c r="A2" s="289" t="s">
        <v>246</v>
      </c>
      <c r="B2" s="289" t="s">
        <v>218</v>
      </c>
      <c r="C2" s="289" t="s">
        <v>214</v>
      </c>
      <c r="D2" s="289" t="s">
        <v>215</v>
      </c>
      <c r="E2" s="289" t="s">
        <v>216</v>
      </c>
      <c r="F2" s="289" t="s">
        <v>217</v>
      </c>
      <c r="G2" s="300" t="s">
        <v>247</v>
      </c>
      <c r="H2" s="301"/>
      <c r="I2" s="302"/>
      <c r="J2" s="300" t="s">
        <v>248</v>
      </c>
      <c r="K2" s="301"/>
      <c r="L2" s="302"/>
      <c r="M2" s="300" t="s">
        <v>249</v>
      </c>
      <c r="N2" s="301"/>
      <c r="O2" s="302"/>
      <c r="P2" s="300" t="s">
        <v>250</v>
      </c>
      <c r="Q2" s="301"/>
      <c r="R2" s="302"/>
      <c r="S2" s="301" t="s">
        <v>251</v>
      </c>
      <c r="T2" s="301"/>
      <c r="U2" s="302"/>
      <c r="V2" s="309" t="s">
        <v>252</v>
      </c>
      <c r="W2" s="309" t="s">
        <v>227</v>
      </c>
    </row>
    <row r="3" spans="1:23" s="1" customFormat="1" ht="16.5" x14ac:dyDescent="0.3">
      <c r="A3" s="290"/>
      <c r="B3" s="308"/>
      <c r="C3" s="308"/>
      <c r="D3" s="308"/>
      <c r="E3" s="308"/>
      <c r="F3" s="308"/>
      <c r="G3" s="3" t="s">
        <v>253</v>
      </c>
      <c r="H3" s="3" t="s">
        <v>16</v>
      </c>
      <c r="I3" s="3" t="s">
        <v>218</v>
      </c>
      <c r="J3" s="3" t="s">
        <v>253</v>
      </c>
      <c r="K3" s="3" t="s">
        <v>16</v>
      </c>
      <c r="L3" s="3" t="s">
        <v>218</v>
      </c>
      <c r="M3" s="3" t="s">
        <v>253</v>
      </c>
      <c r="N3" s="3" t="s">
        <v>16</v>
      </c>
      <c r="O3" s="3" t="s">
        <v>218</v>
      </c>
      <c r="P3" s="3" t="s">
        <v>253</v>
      </c>
      <c r="Q3" s="3" t="s">
        <v>16</v>
      </c>
      <c r="R3" s="3" t="s">
        <v>218</v>
      </c>
      <c r="S3" s="3" t="s">
        <v>253</v>
      </c>
      <c r="T3" s="3" t="s">
        <v>16</v>
      </c>
      <c r="U3" s="3" t="s">
        <v>218</v>
      </c>
      <c r="V3" s="310"/>
      <c r="W3" s="310"/>
    </row>
    <row r="4" spans="1:23" x14ac:dyDescent="0.15">
      <c r="A4" s="303" t="s">
        <v>254</v>
      </c>
      <c r="B4" s="6"/>
      <c r="C4" s="15"/>
      <c r="D4" s="15"/>
      <c r="E4" s="15"/>
      <c r="F4" s="1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04"/>
      <c r="B5" s="6"/>
      <c r="C5" s="15"/>
      <c r="D5" s="15"/>
      <c r="E5" s="15"/>
      <c r="F5" s="15"/>
      <c r="G5" s="300" t="s">
        <v>255</v>
      </c>
      <c r="H5" s="301"/>
      <c r="I5" s="302"/>
      <c r="J5" s="300" t="s">
        <v>256</v>
      </c>
      <c r="K5" s="301"/>
      <c r="L5" s="302"/>
      <c r="M5" s="300" t="s">
        <v>257</v>
      </c>
      <c r="N5" s="301"/>
      <c r="O5" s="302"/>
      <c r="P5" s="300" t="s">
        <v>258</v>
      </c>
      <c r="Q5" s="301"/>
      <c r="R5" s="302"/>
      <c r="S5" s="301" t="s">
        <v>259</v>
      </c>
      <c r="T5" s="301"/>
      <c r="U5" s="302"/>
      <c r="V5" s="6"/>
      <c r="W5" s="6"/>
    </row>
    <row r="6" spans="1:23" ht="16.5" x14ac:dyDescent="0.15">
      <c r="A6" s="304"/>
      <c r="B6" s="6"/>
      <c r="C6" s="15"/>
      <c r="D6" s="15"/>
      <c r="E6" s="15"/>
      <c r="F6" s="15"/>
      <c r="G6" s="3" t="s">
        <v>253</v>
      </c>
      <c r="H6" s="3" t="s">
        <v>16</v>
      </c>
      <c r="I6" s="3" t="s">
        <v>218</v>
      </c>
      <c r="J6" s="3" t="s">
        <v>253</v>
      </c>
      <c r="K6" s="3" t="s">
        <v>16</v>
      </c>
      <c r="L6" s="3" t="s">
        <v>218</v>
      </c>
      <c r="M6" s="3" t="s">
        <v>253</v>
      </c>
      <c r="N6" s="3" t="s">
        <v>16</v>
      </c>
      <c r="O6" s="3" t="s">
        <v>218</v>
      </c>
      <c r="P6" s="3" t="s">
        <v>253</v>
      </c>
      <c r="Q6" s="3" t="s">
        <v>16</v>
      </c>
      <c r="R6" s="3" t="s">
        <v>218</v>
      </c>
      <c r="S6" s="3" t="s">
        <v>253</v>
      </c>
      <c r="T6" s="3" t="s">
        <v>16</v>
      </c>
      <c r="U6" s="3" t="s">
        <v>218</v>
      </c>
      <c r="V6" s="6"/>
      <c r="W6" s="6"/>
    </row>
    <row r="7" spans="1:23" x14ac:dyDescent="0.15">
      <c r="A7" s="305"/>
      <c r="B7" s="6"/>
      <c r="C7" s="15"/>
      <c r="D7" s="15"/>
      <c r="E7" s="15"/>
      <c r="F7" s="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06" t="s">
        <v>260</v>
      </c>
      <c r="B8" s="306"/>
      <c r="C8" s="306"/>
      <c r="D8" s="306"/>
      <c r="E8" s="306"/>
      <c r="F8" s="3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07"/>
      <c r="B9" s="307"/>
      <c r="C9" s="307"/>
      <c r="D9" s="307"/>
      <c r="E9" s="307"/>
      <c r="F9" s="3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06" t="s">
        <v>261</v>
      </c>
      <c r="B10" s="306"/>
      <c r="C10" s="306"/>
      <c r="D10" s="306"/>
      <c r="E10" s="306"/>
      <c r="F10" s="3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07"/>
      <c r="B11" s="307"/>
      <c r="C11" s="307"/>
      <c r="D11" s="307"/>
      <c r="E11" s="307"/>
      <c r="F11" s="3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06" t="s">
        <v>262</v>
      </c>
      <c r="B12" s="306"/>
      <c r="C12" s="306"/>
      <c r="D12" s="306"/>
      <c r="E12" s="306"/>
      <c r="F12" s="3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07"/>
      <c r="B13" s="307"/>
      <c r="C13" s="307"/>
      <c r="D13" s="307"/>
      <c r="E13" s="307"/>
      <c r="F13" s="3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06" t="s">
        <v>263</v>
      </c>
      <c r="B14" s="306"/>
      <c r="C14" s="306"/>
      <c r="D14" s="306"/>
      <c r="E14" s="306"/>
      <c r="F14" s="3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07"/>
      <c r="B15" s="307"/>
      <c r="C15" s="307"/>
      <c r="D15" s="307"/>
      <c r="E15" s="307"/>
      <c r="F15" s="3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77" t="s">
        <v>264</v>
      </c>
      <c r="B17" s="278"/>
      <c r="C17" s="278"/>
      <c r="D17" s="278"/>
      <c r="E17" s="279"/>
      <c r="F17" s="280"/>
      <c r="G17" s="282"/>
      <c r="H17" s="14"/>
      <c r="I17" s="14"/>
      <c r="J17" s="277" t="s">
        <v>265</v>
      </c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9"/>
      <c r="V17" s="7"/>
      <c r="W17" s="9"/>
    </row>
    <row r="18" spans="1:23" ht="56.25" customHeight="1" x14ac:dyDescent="0.15">
      <c r="A18" s="286" t="s">
        <v>266</v>
      </c>
      <c r="B18" s="286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7" type="noConversion"/>
  <dataValidations count="1">
    <dataValidation type="list" allowBlank="1" showInputMessage="1" showErrorMessage="1" sqref="W1 W4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76" t="s">
        <v>267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s="1" customFormat="1" ht="16.5" x14ac:dyDescent="0.3">
      <c r="A2" s="10" t="s">
        <v>268</v>
      </c>
      <c r="B2" s="11" t="s">
        <v>214</v>
      </c>
      <c r="C2" s="11" t="s">
        <v>215</v>
      </c>
      <c r="D2" s="11" t="s">
        <v>216</v>
      </c>
      <c r="E2" s="11" t="s">
        <v>217</v>
      </c>
      <c r="F2" s="11" t="s">
        <v>218</v>
      </c>
      <c r="G2" s="10" t="s">
        <v>269</v>
      </c>
      <c r="H2" s="10" t="s">
        <v>270</v>
      </c>
      <c r="I2" s="10" t="s">
        <v>271</v>
      </c>
      <c r="J2" s="10" t="s">
        <v>270</v>
      </c>
      <c r="K2" s="10" t="s">
        <v>272</v>
      </c>
      <c r="L2" s="10" t="s">
        <v>270</v>
      </c>
      <c r="M2" s="11" t="s">
        <v>252</v>
      </c>
      <c r="N2" s="11" t="s">
        <v>227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268</v>
      </c>
      <c r="B4" s="13" t="s">
        <v>273</v>
      </c>
      <c r="C4" s="13" t="s">
        <v>253</v>
      </c>
      <c r="D4" s="13" t="s">
        <v>216</v>
      </c>
      <c r="E4" s="11" t="s">
        <v>217</v>
      </c>
      <c r="F4" s="11" t="s">
        <v>218</v>
      </c>
      <c r="G4" s="10" t="s">
        <v>269</v>
      </c>
      <c r="H4" s="10" t="s">
        <v>270</v>
      </c>
      <c r="I4" s="10" t="s">
        <v>271</v>
      </c>
      <c r="J4" s="10" t="s">
        <v>270</v>
      </c>
      <c r="K4" s="10" t="s">
        <v>272</v>
      </c>
      <c r="L4" s="10" t="s">
        <v>270</v>
      </c>
      <c r="M4" s="11" t="s">
        <v>252</v>
      </c>
      <c r="N4" s="11" t="s">
        <v>227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77" t="s">
        <v>274</v>
      </c>
      <c r="B11" s="278"/>
      <c r="C11" s="278"/>
      <c r="D11" s="279"/>
      <c r="E11" s="280"/>
      <c r="F11" s="281"/>
      <c r="G11" s="282"/>
      <c r="H11" s="14"/>
      <c r="I11" s="277" t="s">
        <v>275</v>
      </c>
      <c r="J11" s="278"/>
      <c r="K11" s="278"/>
      <c r="L11" s="7"/>
      <c r="M11" s="7"/>
      <c r="N11" s="9"/>
    </row>
    <row r="12" spans="1:14" ht="16.5" x14ac:dyDescent="0.15">
      <c r="A12" s="286" t="s">
        <v>276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zoomScalePageLayoutView="125" workbookViewId="0">
      <selection activeCell="A11" sqref="A11:E11"/>
    </sheetView>
  </sheetViews>
  <sheetFormatPr defaultColWidth="9" defaultRowHeight="14.25" x14ac:dyDescent="0.15"/>
  <cols>
    <col min="1" max="1" width="10.125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276" t="s">
        <v>277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2" s="1" customFormat="1" ht="16.5" x14ac:dyDescent="0.3">
      <c r="A2" s="3" t="s">
        <v>246</v>
      </c>
      <c r="B2" s="4" t="s">
        <v>218</v>
      </c>
      <c r="C2" s="4" t="s">
        <v>214</v>
      </c>
      <c r="D2" s="4" t="s">
        <v>215</v>
      </c>
      <c r="E2" s="4" t="s">
        <v>216</v>
      </c>
      <c r="F2" s="4" t="s">
        <v>217</v>
      </c>
      <c r="G2" s="3" t="s">
        <v>278</v>
      </c>
      <c r="H2" s="3" t="s">
        <v>279</v>
      </c>
      <c r="I2" s="3" t="s">
        <v>280</v>
      </c>
      <c r="J2" s="3" t="s">
        <v>281</v>
      </c>
      <c r="K2" s="4" t="s">
        <v>252</v>
      </c>
      <c r="L2" s="4" t="s">
        <v>227</v>
      </c>
    </row>
    <row r="3" spans="1:12" x14ac:dyDescent="0.15">
      <c r="A3" s="5" t="s">
        <v>254</v>
      </c>
      <c r="B3" s="6" t="s">
        <v>230</v>
      </c>
      <c r="C3" s="6">
        <v>22072844</v>
      </c>
      <c r="D3" s="6" t="s">
        <v>229</v>
      </c>
      <c r="E3" s="6" t="s">
        <v>101</v>
      </c>
      <c r="F3" s="6" t="s">
        <v>11</v>
      </c>
      <c r="G3" s="6" t="s">
        <v>282</v>
      </c>
      <c r="H3" s="6" t="s">
        <v>283</v>
      </c>
      <c r="I3" s="6"/>
      <c r="J3" s="6"/>
      <c r="K3" s="6" t="s">
        <v>284</v>
      </c>
      <c r="L3" s="6"/>
    </row>
    <row r="4" spans="1:12" x14ac:dyDescent="0.15">
      <c r="A4" s="5" t="s">
        <v>260</v>
      </c>
      <c r="B4" s="6" t="s">
        <v>230</v>
      </c>
      <c r="C4" s="6">
        <v>22072844</v>
      </c>
      <c r="D4" s="6" t="s">
        <v>229</v>
      </c>
      <c r="E4" s="6" t="s">
        <v>101</v>
      </c>
      <c r="F4" s="6" t="s">
        <v>11</v>
      </c>
      <c r="G4" s="6" t="s">
        <v>282</v>
      </c>
      <c r="H4" s="6" t="s">
        <v>283</v>
      </c>
      <c r="I4" s="6"/>
      <c r="J4" s="6"/>
      <c r="K4" s="6" t="s">
        <v>284</v>
      </c>
      <c r="L4" s="6"/>
    </row>
    <row r="5" spans="1:12" x14ac:dyDescent="0.15">
      <c r="A5" s="5" t="s">
        <v>261</v>
      </c>
      <c r="B5" s="6" t="s">
        <v>230</v>
      </c>
      <c r="C5" s="6">
        <v>22072844</v>
      </c>
      <c r="D5" s="6" t="s">
        <v>229</v>
      </c>
      <c r="E5" s="6" t="s">
        <v>101</v>
      </c>
      <c r="F5" s="6" t="s">
        <v>11</v>
      </c>
      <c r="G5" s="6" t="s">
        <v>282</v>
      </c>
      <c r="H5" s="6" t="s">
        <v>283</v>
      </c>
      <c r="I5" s="6"/>
      <c r="J5" s="6"/>
      <c r="K5" s="6" t="s">
        <v>284</v>
      </c>
      <c r="L5" s="6"/>
    </row>
    <row r="6" spans="1:12" x14ac:dyDescent="0.15">
      <c r="A6" s="5" t="s">
        <v>262</v>
      </c>
      <c r="B6" s="6" t="s">
        <v>230</v>
      </c>
      <c r="C6" s="6">
        <v>22072844</v>
      </c>
      <c r="D6" s="6" t="s">
        <v>229</v>
      </c>
      <c r="E6" s="6" t="s">
        <v>101</v>
      </c>
      <c r="F6" s="6" t="s">
        <v>11</v>
      </c>
      <c r="G6" s="6" t="s">
        <v>282</v>
      </c>
      <c r="H6" s="6" t="s">
        <v>283</v>
      </c>
      <c r="I6" s="6"/>
      <c r="J6" s="6"/>
      <c r="K6" s="6" t="s">
        <v>284</v>
      </c>
      <c r="L6" s="6"/>
    </row>
    <row r="7" spans="1:12" x14ac:dyDescent="0.15">
      <c r="A7" s="5" t="s">
        <v>263</v>
      </c>
      <c r="B7" s="6" t="s">
        <v>230</v>
      </c>
      <c r="C7" s="6">
        <v>22072844</v>
      </c>
      <c r="D7" s="6" t="s">
        <v>229</v>
      </c>
      <c r="E7" s="6" t="s">
        <v>101</v>
      </c>
      <c r="F7" s="6" t="s">
        <v>11</v>
      </c>
      <c r="G7" s="6" t="s">
        <v>282</v>
      </c>
      <c r="H7" s="6" t="s">
        <v>283</v>
      </c>
      <c r="I7" s="6"/>
      <c r="J7" s="6"/>
      <c r="K7" s="6" t="s">
        <v>284</v>
      </c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277" t="s">
        <v>232</v>
      </c>
      <c r="B11" s="278"/>
      <c r="C11" s="278"/>
      <c r="D11" s="278"/>
      <c r="E11" s="279"/>
      <c r="F11" s="280"/>
      <c r="G11" s="282"/>
      <c r="H11" s="277" t="s">
        <v>265</v>
      </c>
      <c r="I11" s="278"/>
      <c r="J11" s="278"/>
      <c r="K11" s="7"/>
      <c r="L11" s="9"/>
    </row>
    <row r="12" spans="1:12" ht="72" customHeight="1" x14ac:dyDescent="0.15">
      <c r="A12" s="286" t="s">
        <v>285</v>
      </c>
      <c r="B12" s="286"/>
      <c r="C12" s="287"/>
      <c r="D12" s="287"/>
      <c r="E12" s="287"/>
      <c r="F12" s="287"/>
      <c r="G12" s="287"/>
      <c r="H12" s="287"/>
      <c r="I12" s="287"/>
      <c r="J12" s="287"/>
      <c r="K12" s="287"/>
      <c r="L12" s="287"/>
    </row>
  </sheetData>
  <mergeCells count="5">
    <mergeCell ref="A1:J1"/>
    <mergeCell ref="A11:E11"/>
    <mergeCell ref="F11:G11"/>
    <mergeCell ref="H11:J11"/>
    <mergeCell ref="A12:L12"/>
  </mergeCells>
  <phoneticPr fontId="27" type="noConversion"/>
  <dataValidations count="1">
    <dataValidation type="list" allowBlank="1" showInputMessage="1" showErrorMessage="1" sqref="L3:L12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2022-08-24T14:01:22Z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A44C1879291140729AF289593398690E</vt:lpwstr>
  </property>
  <property fmtid="{D5CDD505-2E9C-101B-9397-08002B2CF9AE}" pid="3" name="KSOProductBuildVer">
    <vt:lpwstr>2052-11.1.0.12313</vt:lpwstr>
  </property>
</Properties>
</file>