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jdecontrols/jdecontrol4.xml" ContentType="application/vnd.wps-officedocument.jdeControl+xml"/>
  <Override PartName="/xl/jdecontrols/jdecontrol1.xml" ContentType="application/vnd.wps-officedocument.jdeControl+xml"/>
  <Override PartName="/xl/jdecontrols/jdecontrol3.xml" ContentType="application/vnd.wps-officedocument.jdeControl+xml"/>
  <Override PartName="/xl/jdecontrols/jdecontrol5.xml" ContentType="application/vnd.wps-officedocument.jdeControl+xml"/>
  <Override PartName="/xl/jdecontrols/jdecontrol2.xml" ContentType="application/vnd.wps-officedocument.jdeContro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桌面文件\源莱美22FW\TAMMCK91369\8-22尾期\"/>
    </mc:Choice>
  </mc:AlternateContent>
  <xr:revisionPtr revIDLastSave="0" documentId="13_ncr:1_{6459A5D1-EB2B-4794-A488-18146D6C4B9B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首期" sheetId="3" r:id="rId1"/>
    <sheet name="首期尺寸表" sheetId="13" r:id="rId2"/>
    <sheet name="尾期" sheetId="5" r:id="rId3"/>
    <sheet name="尾期尺寸表" sheetId="15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<sst xmlns="http://schemas.openxmlformats.org/spreadsheetml/2006/main" count="595" uniqueCount="288">
  <si>
    <t>TOREAD-首件（首批）检验报告书</t>
  </si>
  <si>
    <t>订单类别</t>
  </si>
  <si>
    <t>男式旅行裤</t>
  </si>
  <si>
    <t>合同签订方</t>
  </si>
  <si>
    <t>佛山源莱美</t>
  </si>
  <si>
    <t>生产工厂</t>
  </si>
  <si>
    <t>源莱美</t>
  </si>
  <si>
    <t>订单基础信息</t>
  </si>
  <si>
    <t>生产•出货进度</t>
  </si>
  <si>
    <t>指示•确认资料</t>
  </si>
  <si>
    <t>款号</t>
  </si>
  <si>
    <t>TAMMCK91369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</si>
  <si>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</si>
  <si>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</si>
  <si>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</si>
  <si>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</si>
  <si>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</si>
  <si>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</si>
  <si>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</si>
  <si>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</si>
  <si>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</si>
  <si>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</si>
  <si>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</si>
  <si>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</si>
  <si>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</si>
  <si>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</si>
  <si>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</si>
  <si>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</si>
  <si>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</si>
  <si>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</si>
  <si>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</si>
  <si>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</si>
  <si>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</si>
  <si>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</si>
  <si>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</si>
  <si>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</si>
  <si>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</si>
  <si>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</si>
  <si>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</si>
  <si>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</si>
  <si>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</si>
  <si>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</si>
  <si>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</si>
  <si>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</si>
  <si>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</si>
  <si>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</si>
  <si>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</si>
  <si>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</si>
  <si>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</si>
  <si>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</si>
  <si>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</si>
  <si>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</si>
  <si>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</si>
  <si>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</si>
  <si>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</si>
  <si>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</si>
  <si>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</si>
  <si>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</si>
  <si>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</si>
  <si>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</si>
  <si>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</si>
  <si>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</si>
  <si>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</si>
  <si>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</si>
  <si>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</si>
  <si>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</si>
  <si>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19SS高级灰  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</si>
  <si>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</si>
  <si>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</si>
  <si>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</si>
  <si>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</si>
  <si>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</si>
  <si>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1.前袋、上裤腰溶位不均匀、吃皱。</t>
  </si>
  <si>
    <t>2.打“枣”线稀疏，须再调紧密点。</t>
  </si>
  <si>
    <t>3.整体裤型有轻微起扭现象。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</si>
  <si>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</si>
  <si>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</si>
  <si>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</si>
  <si>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</si>
  <si>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</si>
  <si>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</si>
  <si>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</si>
  <si>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</si>
  <si>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</si>
  <si>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</si>
  <si>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</si>
  <si>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陈雪萍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</si>
  <si>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</si>
  <si>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</si>
  <si>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</si>
  <si>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</si>
  <si>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</si>
  <si>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</si>
  <si>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洗前/洗后(M) </t>
  </si>
  <si>
    <t>165/80B</t>
  </si>
  <si>
    <t>170/84B</t>
  </si>
  <si>
    <t>175/88B</t>
  </si>
  <si>
    <t>180/92B</t>
  </si>
  <si>
    <t>185/96B</t>
  </si>
  <si>
    <t>190/100B</t>
  </si>
  <si>
    <t>19SS高级灰</t>
  </si>
  <si>
    <t>裤外侧长</t>
  </si>
  <si>
    <t>+0.6/-1</t>
  </si>
  <si>
    <t>+0.6</t>
  </si>
  <si>
    <t>内裆长</t>
  </si>
  <si>
    <t>+0.5/+0</t>
  </si>
  <si>
    <t>+0.5</t>
  </si>
  <si>
    <t>腰围 平量</t>
  </si>
  <si>
    <t>+1/-2</t>
  </si>
  <si>
    <t>+1</t>
  </si>
  <si>
    <t>臀围</t>
  </si>
  <si>
    <t>+3.6/-2</t>
  </si>
  <si>
    <t>+3.6</t>
  </si>
  <si>
    <t>腿围/2</t>
  </si>
  <si>
    <t>+1.1/+0</t>
  </si>
  <si>
    <t>+1.1</t>
  </si>
  <si>
    <t>膝围/2</t>
  </si>
  <si>
    <t>+0/-0.3</t>
  </si>
  <si>
    <t>+0</t>
  </si>
  <si>
    <t>脚口/2</t>
  </si>
  <si>
    <t>+1/-0.2</t>
  </si>
  <si>
    <t>首件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</si>
  <si>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</si>
  <si>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</si>
  <si>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</si>
  <si>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</si>
  <si>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</si>
  <si>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</si>
  <si>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</si>
  <si>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</si>
  <si>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</si>
  <si>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发仓库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</si>
  <si>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</si>
  <si>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</si>
  <si>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</si>
  <si>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</si>
  <si>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</si>
  <si>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</si>
  <si>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</si>
  <si>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</si>
  <si>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</si>
  <si>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</si>
  <si>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</si>
  <si>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</si>
  <si>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</si>
  <si>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</si>
  <si>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</si>
  <si>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</si>
  <si>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</si>
  <si>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</si>
  <si>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</si>
  <si>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</si>
  <si>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</si>
  <si>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</si>
  <si>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</si>
  <si>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</si>
  <si>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</si>
  <si>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</si>
  <si>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</si>
  <si>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</si>
  <si>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</si>
  <si>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</si>
  <si>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</si>
  <si>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②检验明细：S/5  M/20  L/20  XL/20  XXL/10  XXXL/5</t>
  </si>
  <si>
    <t>情况说明：</t>
  </si>
  <si>
    <t xml:space="preserve">【问题点描述】  </t>
  </si>
  <si>
    <t>1.面料有脏污现象（1件）</t>
  </si>
  <si>
    <t>2.前袋袋口有溶皱现象（3件）</t>
  </si>
  <si>
    <t>3.下摆冚线不顺直（2件）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</si>
  <si>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</si>
  <si>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</si>
  <si>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</si>
  <si>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</si>
  <si>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</si>
  <si>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</si>
  <si>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</si>
  <si>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</si>
  <si>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</si>
  <si>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包信俊</t>
  </si>
  <si>
    <t>+0.2/+0.5</t>
  </si>
  <si>
    <t>-0.4/+0</t>
  </si>
  <si>
    <t>+0/+0.7</t>
  </si>
  <si>
    <t>+0/+0.5</t>
  </si>
  <si>
    <t>+0.8/+0.5</t>
  </si>
  <si>
    <t>+0/+1</t>
  </si>
  <si>
    <t>+1/+1</t>
  </si>
  <si>
    <t>+1/+0</t>
  </si>
  <si>
    <t>+0.5/+1</t>
  </si>
  <si>
    <t>+0.5/+0.8</t>
  </si>
  <si>
    <t>+0/+1.2</t>
  </si>
  <si>
    <t>-1/+0</t>
  </si>
  <si>
    <t>+2/+2</t>
  </si>
  <si>
    <t>+2/+1</t>
  </si>
  <si>
    <t>+1/+0.6</t>
  </si>
  <si>
    <t>+0.3/+0.5</t>
  </si>
  <si>
    <t>+1/+0.5</t>
  </si>
  <si>
    <t>+1/+0.7</t>
  </si>
  <si>
    <t>+0.2/+0</t>
  </si>
  <si>
    <t>+1.2/+1</t>
  </si>
  <si>
    <t>-0.3/+0</t>
  </si>
  <si>
    <t>+0.2/+0.2</t>
  </si>
  <si>
    <t>+0.3/+0</t>
  </si>
  <si>
    <t>-0.7/+0</t>
  </si>
  <si>
    <t>+0.7/+1</t>
  </si>
  <si>
    <t>+0.5/+0.5</t>
  </si>
  <si>
    <t>+1/+0.8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</si>
  <si>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</si>
  <si>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</si>
  <si>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</si>
  <si>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</si>
  <si>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</si>
  <si>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</si>
  <si>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</si>
  <si>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</si>
  <si>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</si>
  <si>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</si>
  <si>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</si>
  <si>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</si>
  <si>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</si>
  <si>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</si>
  <si>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</si>
  <si>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</si>
  <si>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</si>
  <si>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F220621079</t>
  </si>
  <si>
    <t>FK07360</t>
  </si>
  <si>
    <t>高级灰</t>
  </si>
  <si>
    <t>福建宏港</t>
  </si>
  <si>
    <t>YES</t>
  </si>
  <si>
    <t>制表时间：2022年7月8日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</si>
  <si>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</si>
  <si>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</si>
  <si>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</si>
  <si>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</si>
  <si>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</si>
  <si>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</si>
  <si>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</si>
  <si>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</si>
  <si>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</si>
  <si>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</si>
  <si>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制表时间：2022年7月27日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</si>
  <si>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</si>
  <si>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</si>
  <si>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</si>
  <si>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</si>
  <si>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</si>
  <si>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</si>
  <si>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</si>
  <si>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</si>
  <si>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</si>
  <si>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</si>
  <si>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</si>
  <si>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</si>
  <si>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G22SSCS031</t>
  </si>
  <si>
    <t>遍抽绳</t>
  </si>
  <si>
    <t>伟 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</si>
  <si>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</si>
  <si>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</si>
  <si>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</si>
  <si>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</si>
  <si>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</si>
  <si>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</si>
  <si>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</si>
  <si>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</si>
  <si>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</si>
  <si>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制表时间：2022年8月2日</t>
  </si>
  <si>
    <t>测试人签名：陈雪萍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</si>
  <si>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</si>
  <si>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</si>
  <si>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</si>
  <si>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</si>
  <si>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</si>
  <si>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</si>
  <si>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</si>
  <si>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</si>
  <si>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</si>
  <si>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</si>
  <si>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</si>
  <si>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</si>
  <si>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</si>
  <si>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</si>
  <si>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</si>
  <si>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</si>
  <si>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</si>
  <si>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</si>
  <si>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</si>
  <si>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</si>
  <si>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</si>
  <si>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高级灰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</si>
</sst>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20" fillId="0" borderId="0">
      <alignment vertical="center"/>
    </xf>
    <xf numFmtId="0" fontId="13" fillId="0" borderId="0">
      <alignment vertical="center"/>
    </xf>
    <xf numFmtId="0" fontId="13" fillId="0" borderId="0"/>
    <xf numFmtId="0" fontId="20" fillId="0" borderId="0">
      <alignment vertical="center"/>
    </xf>
  </cellStyleXfs>
  <cellXfs count="3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11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0" fillId="3" borderId="11" xfId="3" applyFont="1" applyFill="1" applyBorder="1" applyAlignment="1"/>
    <xf numFmtId="49" fontId="10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right" vertical="center"/>
    </xf>
    <xf numFmtId="0" fontId="10" fillId="3" borderId="12" xfId="3" applyFont="1" applyFill="1" applyBorder="1" applyAlignment="1"/>
    <xf numFmtId="49" fontId="10" fillId="3" borderId="13" xfId="3" applyNumberFormat="1" applyFont="1" applyFill="1" applyBorder="1" applyAlignment="1">
      <alignment horizontal="center"/>
    </xf>
    <xf numFmtId="49" fontId="10" fillId="3" borderId="13" xfId="3" applyNumberFormat="1" applyFont="1" applyFill="1" applyBorder="1" applyAlignment="1">
      <alignment horizontal="right"/>
    </xf>
    <xf numFmtId="49" fontId="10" fillId="3" borderId="13" xfId="3" applyNumberFormat="1" applyFont="1" applyFill="1" applyBorder="1" applyAlignment="1">
      <alignment horizontal="right" vertical="center"/>
    </xf>
    <xf numFmtId="0" fontId="9" fillId="3" borderId="0" xfId="3" applyFont="1" applyFill="1"/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>
      <alignment horizont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righ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58" fontId="16" fillId="0" borderId="25" xfId="2" applyNumberFormat="1" applyFont="1" applyFill="1" applyBorder="1" applyAlignment="1">
      <alignment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9" fillId="3" borderId="42" xfId="2" applyFont="1" applyFill="1" applyBorder="1" applyAlignment="1">
      <alignment horizontal="left" vertical="center"/>
    </xf>
    <xf numFmtId="0" fontId="9" fillId="3" borderId="10" xfId="2" applyFont="1" applyFill="1" applyBorder="1" applyAlignment="1">
      <alignment vertical="center"/>
    </xf>
    <xf numFmtId="178" fontId="17" fillId="3" borderId="2" xfId="0" applyNumberFormat="1" applyFont="1" applyFill="1" applyBorder="1" applyAlignment="1">
      <alignment horizontal="center"/>
    </xf>
    <xf numFmtId="178" fontId="11" fillId="0" borderId="2" xfId="1" applyNumberFormat="1" applyFont="1" applyFill="1" applyBorder="1" applyAlignment="1">
      <alignment horizontal="center" vertical="center" shrinkToFit="1"/>
    </xf>
    <xf numFmtId="179" fontId="12" fillId="0" borderId="43" xfId="1" applyNumberFormat="1" applyFont="1" applyFill="1" applyBorder="1" applyAlignment="1">
      <alignment horizontal="center" shrinkToFit="1"/>
    </xf>
    <xf numFmtId="178" fontId="13" fillId="0" borderId="2" xfId="1" applyNumberFormat="1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1" fillId="0" borderId="2" xfId="1" applyNumberFormat="1" applyFont="1" applyFill="1" applyBorder="1" applyAlignment="1">
      <alignment horizontal="center" vertical="center"/>
    </xf>
    <xf numFmtId="179" fontId="19" fillId="0" borderId="44" xfId="0" applyNumberFormat="1" applyFont="1" applyFill="1" applyBorder="1" applyAlignment="1">
      <alignment horizontal="center" vertical="center" shrinkToFit="1"/>
    </xf>
    <xf numFmtId="0" fontId="12" fillId="3" borderId="43" xfId="0" applyFont="1" applyFill="1" applyBorder="1" applyAlignment="1">
      <alignment horizontal="left"/>
    </xf>
    <xf numFmtId="0" fontId="10" fillId="3" borderId="43" xfId="3" applyFont="1" applyFill="1" applyBorder="1" applyAlignment="1"/>
    <xf numFmtId="0" fontId="10" fillId="3" borderId="45" xfId="3" applyFont="1" applyFill="1" applyBorder="1" applyAlignment="1"/>
    <xf numFmtId="49" fontId="10" fillId="3" borderId="3" xfId="3" applyNumberFormat="1" applyFont="1" applyFill="1" applyBorder="1" applyAlignment="1">
      <alignment horizontal="center"/>
    </xf>
    <xf numFmtId="49" fontId="10" fillId="3" borderId="3" xfId="3" applyNumberFormat="1" applyFont="1" applyFill="1" applyBorder="1" applyAlignment="1">
      <alignment horizontal="right"/>
    </xf>
    <xf numFmtId="49" fontId="10" fillId="3" borderId="3" xfId="3" applyNumberFormat="1" applyFont="1" applyFill="1" applyBorder="1" applyAlignment="1">
      <alignment horizontal="right" vertical="center"/>
    </xf>
    <xf numFmtId="0" fontId="9" fillId="3" borderId="46" xfId="3" applyFont="1" applyFill="1" applyBorder="1"/>
    <xf numFmtId="0" fontId="10" fillId="3" borderId="46" xfId="3" applyFont="1" applyFill="1" applyBorder="1"/>
    <xf numFmtId="0" fontId="0" fillId="3" borderId="46" xfId="4" applyFont="1" applyFill="1" applyBorder="1">
      <alignment vertical="center"/>
    </xf>
    <xf numFmtId="0" fontId="9" fillId="3" borderId="10" xfId="2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/>
    </xf>
    <xf numFmtId="178" fontId="0" fillId="3" borderId="15" xfId="0" applyNumberFormat="1" applyFont="1" applyFill="1" applyBorder="1" applyAlignment="1">
      <alignment horizontal="center"/>
    </xf>
    <xf numFmtId="0" fontId="9" fillId="3" borderId="2" xfId="4" applyFont="1" applyFill="1" applyBorder="1" applyAlignment="1">
      <alignment horizontal="center" vertical="center"/>
    </xf>
    <xf numFmtId="0" fontId="9" fillId="3" borderId="16" xfId="4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9" fillId="3" borderId="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center" vertical="center"/>
    </xf>
    <xf numFmtId="49" fontId="10" fillId="3" borderId="48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center" vertical="center"/>
    </xf>
    <xf numFmtId="49" fontId="9" fillId="3" borderId="3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7" fillId="0" borderId="22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7" fillId="0" borderId="23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7" fillId="0" borderId="24" xfId="2" applyFont="1" applyBorder="1" applyAlignment="1">
      <alignment vertical="center"/>
    </xf>
    <xf numFmtId="0" fontId="17" fillId="0" borderId="54" xfId="2" applyFont="1" applyBorder="1" applyAlignment="1">
      <alignment vertical="center"/>
    </xf>
    <xf numFmtId="0" fontId="13" fillId="0" borderId="55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3" fillId="0" borderId="55" xfId="2" applyFont="1" applyBorder="1" applyAlignment="1">
      <alignment vertical="center"/>
    </xf>
    <xf numFmtId="0" fontId="17" fillId="0" borderId="55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7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22" fillId="0" borderId="56" xfId="2" applyFont="1" applyBorder="1" applyAlignment="1">
      <alignment horizontal="left" vertical="center" wrapText="1"/>
    </xf>
    <xf numFmtId="0" fontId="11" fillId="0" borderId="22" xfId="2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center" vertical="center"/>
    </xf>
    <xf numFmtId="0" fontId="18" fillId="0" borderId="49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0" fontId="11" fillId="0" borderId="60" xfId="2" applyFont="1" applyBorder="1" applyAlignment="1">
      <alignment vertical="center"/>
    </xf>
    <xf numFmtId="0" fontId="18" fillId="0" borderId="60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1" fillId="0" borderId="2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7" fillId="0" borderId="0" xfId="2" applyFont="1" applyBorder="1" applyAlignment="1">
      <alignment vertical="center"/>
    </xf>
    <xf numFmtId="0" fontId="15" fillId="0" borderId="37" xfId="2" applyFont="1" applyBorder="1" applyAlignment="1">
      <alignment horizontal="left"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1" fillId="0" borderId="19" xfId="2" applyFont="1" applyBorder="1" applyAlignment="1">
      <alignment horizontal="center" vertical="top"/>
    </xf>
    <xf numFmtId="0" fontId="11" fillId="0" borderId="50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61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14" fontId="11" fillId="0" borderId="23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14" fontId="11" fillId="0" borderId="25" xfId="2" applyNumberFormat="1" applyFont="1" applyBorder="1" applyAlignment="1">
      <alignment horizontal="center" vertical="center"/>
    </xf>
    <xf numFmtId="14" fontId="11" fillId="0" borderId="38" xfId="2" applyNumberFormat="1" applyFont="1" applyBorder="1" applyAlignment="1">
      <alignment horizontal="center" vertical="center"/>
    </xf>
    <xf numFmtId="0" fontId="17" fillId="0" borderId="51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63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 wrapText="1"/>
    </xf>
    <xf numFmtId="0" fontId="17" fillId="0" borderId="34" xfId="2" applyFont="1" applyBorder="1" applyAlignment="1">
      <alignment horizontal="left" vertical="center" wrapText="1"/>
    </xf>
    <xf numFmtId="0" fontId="17" fillId="0" borderId="41" xfId="2" applyFont="1" applyBorder="1" applyAlignment="1">
      <alignment horizontal="left" vertical="center" wrapText="1"/>
    </xf>
    <xf numFmtId="0" fontId="17" fillId="0" borderId="54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63" xfId="0" applyFont="1" applyBorder="1" applyAlignment="1">
      <alignment horizontal="left" vertical="center"/>
    </xf>
    <xf numFmtId="9" fontId="11" fillId="0" borderId="32" xfId="2" applyNumberFormat="1" applyFont="1" applyBorder="1" applyAlignment="1">
      <alignment horizontal="left" vertical="center"/>
    </xf>
    <xf numFmtId="9" fontId="11" fillId="0" borderId="27" xfId="2" applyNumberFormat="1" applyFont="1" applyBorder="1" applyAlignment="1">
      <alignment horizontal="left" vertical="center"/>
    </xf>
    <xf numFmtId="9" fontId="11" fillId="0" borderId="39" xfId="2" applyNumberFormat="1" applyFont="1" applyBorder="1" applyAlignment="1">
      <alignment horizontal="left" vertical="center"/>
    </xf>
    <xf numFmtId="9" fontId="11" fillId="0" borderId="33" xfId="2" applyNumberFormat="1" applyFont="1" applyBorder="1" applyAlignment="1">
      <alignment horizontal="left" vertical="center"/>
    </xf>
    <xf numFmtId="9" fontId="11" fillId="0" borderId="34" xfId="2" applyNumberFormat="1" applyFont="1" applyBorder="1" applyAlignment="1">
      <alignment horizontal="left" vertical="center"/>
    </xf>
    <xf numFmtId="9" fontId="11" fillId="0" borderId="41" xfId="2" applyNumberFormat="1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64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1" fillId="0" borderId="58" xfId="2" applyFont="1" applyFill="1" applyBorder="1" applyAlignment="1">
      <alignment horizontal="left" vertical="center"/>
    </xf>
    <xf numFmtId="0" fontId="11" fillId="0" borderId="59" xfId="2" applyFont="1" applyFill="1" applyBorder="1" applyAlignment="1">
      <alignment horizontal="left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51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center"/>
    </xf>
    <xf numFmtId="0" fontId="10" fillId="3" borderId="0" xfId="3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15" xfId="3" applyFont="1" applyFill="1" applyBorder="1" applyAlignment="1" applyProtection="1">
      <alignment horizontal="center" vertical="center"/>
    </xf>
    <xf numFmtId="0" fontId="9" fillId="3" borderId="43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14" fillId="0" borderId="19" xfId="2" applyFont="1" applyFill="1" applyBorder="1" applyAlignment="1">
      <alignment horizontal="center" vertical="top"/>
    </xf>
    <xf numFmtId="0" fontId="11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58" fontId="16" fillId="0" borderId="23" xfId="2" applyNumberFormat="1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 wrapText="1"/>
    </xf>
    <xf numFmtId="0" fontId="16" fillId="0" borderId="23" xfId="2" applyFont="1" applyFill="1" applyBorder="1" applyAlignment="1">
      <alignment horizontal="left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3" fillId="0" borderId="25" xfId="2" applyFill="1" applyBorder="1" applyAlignment="1">
      <alignment horizontal="center" vertical="center"/>
    </xf>
    <xf numFmtId="0" fontId="13" fillId="0" borderId="38" xfId="2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9" fillId="3" borderId="2" xfId="4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3.xml.rels><?xml version="1.0" encoding="UTF-8" standalone="yes"?>
<Relationships xmlns="http://schemas.openxmlformats.org/package/2006/relationships"><Relationship Id="rId8" Type="http://www.wps.cn/officeDocument/2020/jdeControlExtension" Target="../jdecontrols/jdecontrol4.xml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www.wps.cn/officeDocument/2020/jdeControlExtension" Target="../jdecontrols/jdecontrol3.xml"/><Relationship Id="rId11" Type="http://www.wps.cn/officeDocument/2020/jdeControlExtension" Target="../jdecontrols/jdecontrol2.xml"/><Relationship Id="rId5" Type="http://schemas.openxmlformats.org/officeDocument/2006/relationships/image" Target="../media/image5.png"/><Relationship Id="rId10" Type="http://www.wps.cn/officeDocument/2020/jdeControlExtension" Target="../jdecontrols/jdecontrol5.xml"/><Relationship Id="rId4" Type="http://schemas.openxmlformats.org/officeDocument/2006/relationships/image" Target="../media/image4.png"/><Relationship Id="rId9" Type="http://www.wps.cn/officeDocument/2020/jdeControlExtension" Target="../jdecontrols/jdecontrol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66675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66675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66675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66675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66675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476250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123825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476250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152400</xdr:rowOff>
        </xdr:from>
        <xdr:to>
          <xdr:col>3</xdr:col>
          <xdr:colOff>666750</xdr:colOff>
          <xdr:row>24</xdr:row>
          <xdr:rowOff>66675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11</xdr:row>
          <xdr:rowOff>66675</xdr:rowOff>
        </xdr:from>
        <xdr:to>
          <xdr:col>2</xdr:col>
          <xdr:colOff>123825</xdr:colOff>
          <xdr:row>13</xdr:row>
          <xdr:rowOff>114300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476250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171450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228600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379095</xdr:colOff>
      <xdr:row>7</xdr:row>
      <xdr:rowOff>18415</xdr:rowOff>
    </xdr:from>
    <xdr:to>
      <xdr:col>2</xdr:col>
      <xdr:colOff>533400</xdr:colOff>
      <xdr:row>8</xdr:row>
      <xdr:rowOff>19050</xdr:rowOff>
    </xdr:to>
    <xdr:pic>
      <xdr:nvPicPr>
        <xdr:cNvPr id="4" name="CheckBox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2620" y="1456690"/>
          <a:ext cx="154305" cy="181610"/>
        </a:xfrm>
        <a:prstGeom prst="rect">
          <a:avLst/>
        </a:prstGeom>
      </xdr:spPr>
    </xdr:pic>
    <xdr:clientData/>
  </xdr:twoCellAnchor>
  <xdr:twoCellAnchor editAs="oneCell">
    <xdr:from>
      <xdr:col>2</xdr:col>
      <xdr:colOff>356235</xdr:colOff>
      <xdr:row>9</xdr:row>
      <xdr:rowOff>21590</xdr:rowOff>
    </xdr:from>
    <xdr:to>
      <xdr:col>2</xdr:col>
      <xdr:colOff>541655</xdr:colOff>
      <xdr:row>9</xdr:row>
      <xdr:rowOff>151765</xdr:rowOff>
    </xdr:to>
    <xdr:pic>
      <xdr:nvPicPr>
        <xdr:cNvPr id="5" name="CheckBox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9760" y="1821815"/>
          <a:ext cx="185420" cy="130175"/>
        </a:xfrm>
        <a:prstGeom prst="rect">
          <a:avLst/>
        </a:prstGeom>
      </xdr:spPr>
    </xdr:pic>
    <xdr:clientData/>
  </xdr:twoCellAnchor>
  <xdr:twoCellAnchor editAs="oneCell">
    <xdr:from>
      <xdr:col>5</xdr:col>
      <xdr:colOff>474345</xdr:colOff>
      <xdr:row>8</xdr:row>
      <xdr:rowOff>27940</xdr:rowOff>
    </xdr:from>
    <xdr:to>
      <xdr:col>5</xdr:col>
      <xdr:colOff>636905</xdr:colOff>
      <xdr:row>8</xdr:row>
      <xdr:rowOff>143510</xdr:rowOff>
    </xdr:to>
    <xdr:pic>
      <xdr:nvPicPr>
        <xdr:cNvPr id="6" name="CheckBox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0530" y="1647190"/>
          <a:ext cx="162560" cy="115570"/>
        </a:xfrm>
        <a:prstGeom prst="rect">
          <a:avLst/>
        </a:prstGeom>
      </xdr:spPr>
    </xdr:pic>
    <xdr:clientData/>
  </xdr:twoCellAnchor>
  <xdr:twoCellAnchor editAs="oneCell">
    <xdr:from>
      <xdr:col>5</xdr:col>
      <xdr:colOff>474345</xdr:colOff>
      <xdr:row>9</xdr:row>
      <xdr:rowOff>29210</xdr:rowOff>
    </xdr:from>
    <xdr:to>
      <xdr:col>5</xdr:col>
      <xdr:colOff>636905</xdr:colOff>
      <xdr:row>9</xdr:row>
      <xdr:rowOff>160655</xdr:rowOff>
    </xdr:to>
    <xdr:pic>
      <xdr:nvPicPr>
        <xdr:cNvPr id="7" name="CheckBox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40530" y="1829435"/>
          <a:ext cx="162560" cy="131445"/>
        </a:xfrm>
        <a:prstGeom prst="rect">
          <a:avLst/>
        </a:prstGeom>
      </xdr:spPr>
    </xdr:pic>
    <xdr:clientData/>
  </xdr:twoCellAnchor>
  <xdr:twoCellAnchor editAs="oneCell">
    <xdr:from>
      <xdr:col>2</xdr:col>
      <xdr:colOff>203835</xdr:colOff>
      <xdr:row>23</xdr:row>
      <xdr:rowOff>8255</xdr:rowOff>
    </xdr:from>
    <xdr:to>
      <xdr:col>2</xdr:col>
      <xdr:colOff>388620</xdr:colOff>
      <xdr:row>23</xdr:row>
      <xdr:rowOff>170180</xdr:rowOff>
    </xdr:to>
    <xdr:pic>
      <xdr:nvPicPr>
        <xdr:cNvPr id="8" name="CheckBox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7360" y="4361180"/>
          <a:ext cx="184785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1038225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0828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1038225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0320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1038225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9558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1038225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0828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1038225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0828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jdecontrols/jdecontrol1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CheckBox1</caption>
      <name>CheckBox1</name>
      <back_color>4292401368</back_color>
      <fore_color>4278190080</fore_color>
      <visible>true</visible>
      <back_style>true</back_style>
      <value>true</value>
    </property>
    <property type="geometry">
      <left>1905000</left>
      <top>1456690</top>
      <width>161925</width>
      <height>181610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2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CheckBox2</caption>
      <name>CheckBox2</name>
      <back_color>4292401368</back_color>
      <fore_color>4278190080</fore_color>
      <visible>true</visible>
      <back_style>true</back_style>
      <value>true</value>
    </property>
    <property type="geometry">
      <left>1889760</left>
      <top>1821815</top>
      <width>185420</width>
      <height>130175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3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CheckBox3</caption>
      <name>CheckBox3</name>
      <back_color>4292401368</back_color>
      <fore_color>4278190080</fore_color>
      <visible>true</visible>
      <back_style>true</back_style>
      <value>true</value>
    </property>
    <property type="geometry">
      <left>4240530</left>
      <top>1647190</top>
      <width>162560</width>
      <height>115570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4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CheckBox4</caption>
      <name>CheckBox4</name>
      <back_color>4292401368</back_color>
      <fore_color>4278190080</fore_color>
      <visible>true</visible>
      <back_style>true</back_style>
      <value>true</value>
    </property>
    <property type="geometry">
      <left>4240530</left>
      <top>1829435</top>
      <width>162560</width>
      <height>131445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5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CheckBox5</caption>
      <name>CheckBox5</name>
      <back_color>4292401368</back_color>
      <fore_color>4278190080</fore_color>
      <visible>true</visible>
      <back_style>true</back_style>
      <value>false</value>
    </property>
    <property type="geometry">
      <left>1737360</left>
      <top>4361180</top>
      <width>184785</width>
      <height>161925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"/>
  <sheetViews>
    <sheetView topLeftCell="B1" zoomScale="125" zoomScaleNormal="125" zoomScalePageLayoutView="125" workbookViewId="0">
      <selection activeCell="B4" sqref="B4:C4"/>
    </sheetView>
  </sheetViews>
  <sheetFormatPr defaultColWidth="10.375" defaultRowHeight="16.5" customHeight="1"/>
  <cols>
    <col min="1" max="9" width="10.375" style="107"/>
    <col min="10" max="10" width="8.875" style="107" customWidth="1"/>
    <col min="11" max="11" width="12" style="107" customWidth="1"/>
    <col min="12" max="16384" width="10.375" style="107"/>
  </cols>
  <sheetData>
    <row r="1" spans="1:11" ht="2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14.25">
      <c r="A2" s="108" t="s">
        <v>1</v>
      </c>
      <c r="B2" s="151" t="s">
        <v>2</v>
      </c>
      <c r="C2" s="151"/>
      <c r="D2" s="152" t="s">
        <v>3</v>
      </c>
      <c r="E2" s="152"/>
      <c r="F2" s="151" t="s">
        <v>4</v>
      </c>
      <c r="G2" s="151"/>
      <c r="H2" s="109" t="s">
        <v>5</v>
      </c>
      <c r="I2" s="153" t="s">
        <v>6</v>
      </c>
      <c r="J2" s="153"/>
      <c r="K2" s="154"/>
    </row>
    <row r="3" spans="1:11" ht="14.25">
      <c r="A3" s="155" t="s">
        <v>7</v>
      </c>
      <c r="B3" s="156"/>
      <c r="C3" s="157"/>
      <c r="D3" s="158" t="s">
        <v>8</v>
      </c>
      <c r="E3" s="159"/>
      <c r="F3" s="159"/>
      <c r="G3" s="160"/>
      <c r="H3" s="158" t="s">
        <v>9</v>
      </c>
      <c r="I3" s="159"/>
      <c r="J3" s="159"/>
      <c r="K3" s="160"/>
    </row>
    <row r="4" spans="1:11" ht="14.25">
      <c r="A4" s="110" t="s">
        <v>10</v>
      </c>
      <c r="B4" s="161" t="s">
        <v>11</v>
      </c>
      <c r="C4" s="162"/>
      <c r="D4" s="163" t="s">
        <v>12</v>
      </c>
      <c r="E4" s="164"/>
      <c r="F4" s="165">
        <v>44791</v>
      </c>
      <c r="G4" s="166"/>
      <c r="H4" s="163" t="s">
        <v>13</v>
      </c>
      <c r="I4" s="164"/>
      <c r="J4" s="111" t="s">
        <v>14</v>
      </c>
      <c r="K4" s="112" t="s">
        <v>15</v>
      </c>
    </row>
    <row r="5" spans="1:11" ht="14.25">
      <c r="A5" s="113" t="s">
        <v>16</v>
      </c>
      <c r="B5" s="161" t="s">
        <v>2</v>
      </c>
      <c r="C5" s="162"/>
      <c r="D5" s="163" t="s">
        <v>17</v>
      </c>
      <c r="E5" s="164"/>
      <c r="F5" s="165">
        <v>44775</v>
      </c>
      <c r="G5" s="166"/>
      <c r="H5" s="163" t="s">
        <v>18</v>
      </c>
      <c r="I5" s="164"/>
      <c r="J5" s="111" t="s">
        <v>14</v>
      </c>
      <c r="K5" s="112" t="s">
        <v>15</v>
      </c>
    </row>
    <row r="6" spans="1:11" ht="14.25">
      <c r="A6" s="110" t="s">
        <v>19</v>
      </c>
      <c r="B6" s="114">
        <v>1</v>
      </c>
      <c r="C6" s="115">
        <v>6</v>
      </c>
      <c r="D6" s="113" t="s">
        <v>20</v>
      </c>
      <c r="E6" s="116"/>
      <c r="F6" s="165">
        <v>44785</v>
      </c>
      <c r="G6" s="166"/>
      <c r="H6" s="163" t="s">
        <v>21</v>
      </c>
      <c r="I6" s="164"/>
      <c r="J6" s="111" t="s">
        <v>14</v>
      </c>
      <c r="K6" s="112" t="s">
        <v>15</v>
      </c>
    </row>
    <row r="7" spans="1:11" ht="14.25">
      <c r="A7" s="110" t="s">
        <v>22</v>
      </c>
      <c r="B7" s="167"/>
      <c r="C7" s="168"/>
      <c r="D7" s="113" t="s">
        <v>23</v>
      </c>
      <c r="E7" s="117"/>
      <c r="F7" s="165">
        <v>44787</v>
      </c>
      <c r="G7" s="166"/>
      <c r="H7" s="163" t="s">
        <v>24</v>
      </c>
      <c r="I7" s="164"/>
      <c r="J7" s="111" t="s">
        <v>14</v>
      </c>
      <c r="K7" s="112" t="s">
        <v>15</v>
      </c>
    </row>
    <row r="8" spans="1:11" ht="14.25">
      <c r="A8" s="118"/>
      <c r="B8" s="169"/>
      <c r="C8" s="170"/>
      <c r="D8" s="171" t="s">
        <v>25</v>
      </c>
      <c r="E8" s="172"/>
      <c r="F8" s="173">
        <v>44787</v>
      </c>
      <c r="G8" s="174"/>
      <c r="H8" s="171" t="s">
        <v>26</v>
      </c>
      <c r="I8" s="172"/>
      <c r="J8" s="142" t="s">
        <v>14</v>
      </c>
      <c r="K8" s="143" t="s">
        <v>15</v>
      </c>
    </row>
    <row r="9" spans="1:11" ht="14.25">
      <c r="A9" s="175" t="s">
        <v>27</v>
      </c>
      <c r="B9" s="176"/>
      <c r="C9" s="176"/>
      <c r="D9" s="176"/>
      <c r="E9" s="176"/>
      <c r="F9" s="176"/>
      <c r="G9" s="176"/>
      <c r="H9" s="176"/>
      <c r="I9" s="176"/>
      <c r="J9" s="176"/>
      <c r="K9" s="177"/>
    </row>
    <row r="10" spans="1:11" ht="14.25">
      <c r="A10" s="178" t="s">
        <v>28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</row>
    <row r="11" spans="1:11" ht="14.25">
      <c r="A11" s="119" t="s">
        <v>29</v>
      </c>
      <c r="B11" s="120" t="s">
        <v>30</v>
      </c>
      <c r="C11" s="121" t="s">
        <v>31</v>
      </c>
      <c r="D11" s="122"/>
      <c r="E11" s="123" t="s">
        <v>32</v>
      </c>
      <c r="F11" s="120" t="s">
        <v>30</v>
      </c>
      <c r="G11" s="121" t="s">
        <v>31</v>
      </c>
      <c r="H11" s="121" t="s">
        <v>33</v>
      </c>
      <c r="I11" s="123" t="s">
        <v>34</v>
      </c>
      <c r="J11" s="120" t="s">
        <v>30</v>
      </c>
      <c r="K11" s="144" t="s">
        <v>31</v>
      </c>
    </row>
    <row r="12" spans="1:11" ht="14.25">
      <c r="A12" s="113" t="s">
        <v>35</v>
      </c>
      <c r="B12" s="124" t="s">
        <v>30</v>
      </c>
      <c r="C12" s="111" t="s">
        <v>31</v>
      </c>
      <c r="D12" s="117"/>
      <c r="E12" s="116" t="s">
        <v>36</v>
      </c>
      <c r="F12" s="124" t="s">
        <v>30</v>
      </c>
      <c r="G12" s="111" t="s">
        <v>31</v>
      </c>
      <c r="H12" s="111" t="s">
        <v>33</v>
      </c>
      <c r="I12" s="116" t="s">
        <v>37</v>
      </c>
      <c r="J12" s="124" t="s">
        <v>30</v>
      </c>
      <c r="K12" s="112" t="s">
        <v>31</v>
      </c>
    </row>
    <row r="13" spans="1:11" ht="14.25">
      <c r="A13" s="113" t="s">
        <v>38</v>
      </c>
      <c r="B13" s="124" t="s">
        <v>30</v>
      </c>
      <c r="C13" s="111" t="s">
        <v>31</v>
      </c>
      <c r="D13" s="117"/>
      <c r="E13" s="116" t="s">
        <v>39</v>
      </c>
      <c r="F13" s="111" t="s">
        <v>40</v>
      </c>
      <c r="G13" s="111" t="s">
        <v>41</v>
      </c>
      <c r="H13" s="111" t="s">
        <v>33</v>
      </c>
      <c r="I13" s="116" t="s">
        <v>42</v>
      </c>
      <c r="J13" s="124" t="s">
        <v>30</v>
      </c>
      <c r="K13" s="112" t="s">
        <v>31</v>
      </c>
    </row>
    <row r="14" spans="1:11" ht="14.25">
      <c r="A14" s="171" t="s">
        <v>43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81"/>
    </row>
    <row r="15" spans="1:11" ht="14.25">
      <c r="A15" s="178" t="s">
        <v>44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</row>
    <row r="16" spans="1:11" ht="14.25">
      <c r="A16" s="125" t="s">
        <v>45</v>
      </c>
      <c r="B16" s="121" t="s">
        <v>40</v>
      </c>
      <c r="C16" s="121" t="s">
        <v>41</v>
      </c>
      <c r="D16" s="126"/>
      <c r="E16" s="127" t="s">
        <v>46</v>
      </c>
      <c r="F16" s="121" t="s">
        <v>40</v>
      </c>
      <c r="G16" s="121" t="s">
        <v>41</v>
      </c>
      <c r="H16" s="128"/>
      <c r="I16" s="127" t="s">
        <v>47</v>
      </c>
      <c r="J16" s="121" t="s">
        <v>40</v>
      </c>
      <c r="K16" s="144" t="s">
        <v>41</v>
      </c>
    </row>
    <row r="17" spans="1:22" ht="16.5" customHeight="1">
      <c r="A17" s="129" t="s">
        <v>48</v>
      </c>
      <c r="B17" s="111" t="s">
        <v>40</v>
      </c>
      <c r="C17" s="111" t="s">
        <v>41</v>
      </c>
      <c r="D17" s="130"/>
      <c r="E17" s="131" t="s">
        <v>49</v>
      </c>
      <c r="F17" s="111" t="s">
        <v>40</v>
      </c>
      <c r="G17" s="111" t="s">
        <v>41</v>
      </c>
      <c r="H17" s="132"/>
      <c r="I17" s="131" t="s">
        <v>50</v>
      </c>
      <c r="J17" s="111" t="s">
        <v>40</v>
      </c>
      <c r="K17" s="112" t="s">
        <v>41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>
      <c r="A18" s="182" t="s">
        <v>51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4"/>
    </row>
    <row r="19" spans="1:22" s="106" customFormat="1" ht="18" customHeight="1">
      <c r="A19" s="178" t="s">
        <v>52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80"/>
    </row>
    <row r="20" spans="1:22" ht="16.5" customHeight="1">
      <c r="A20" s="185" t="s">
        <v>53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7"/>
    </row>
    <row r="21" spans="1:22" ht="21.75" customHeight="1">
      <c r="A21" s="133" t="s">
        <v>54</v>
      </c>
      <c r="B21" s="131" t="s">
        <v>55</v>
      </c>
      <c r="C21" s="131" t="s">
        <v>56</v>
      </c>
      <c r="D21" s="131" t="s">
        <v>57</v>
      </c>
      <c r="E21" s="131" t="s">
        <v>58</v>
      </c>
      <c r="F21" s="131" t="s">
        <v>59</v>
      </c>
      <c r="G21" s="131" t="s">
        <v>60</v>
      </c>
      <c r="H21" s="131" t="s">
        <v>61</v>
      </c>
      <c r="I21" s="131" t="s">
        <v>62</v>
      </c>
      <c r="J21" s="131" t="s">
        <v>63</v>
      </c>
      <c r="K21" s="146" t="s">
        <v>64</v>
      </c>
    </row>
    <row r="22" spans="1:22" ht="16.5" customHeight="1">
      <c r="A22" s="134"/>
      <c r="B22" s="135"/>
      <c r="C22" s="135"/>
      <c r="D22" s="135">
        <v>1</v>
      </c>
      <c r="E22" s="135">
        <v>1</v>
      </c>
      <c r="F22" s="135">
        <v>1</v>
      </c>
      <c r="G22" s="135">
        <v>1</v>
      </c>
      <c r="H22" s="135">
        <v>1</v>
      </c>
      <c r="I22" s="135">
        <v>1</v>
      </c>
      <c r="J22" s="135"/>
      <c r="K22" s="147"/>
    </row>
    <row r="23" spans="1:22" ht="16.5" customHeight="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48"/>
    </row>
    <row r="24" spans="1:22" ht="16.5" customHeight="1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48"/>
    </row>
    <row r="25" spans="1:22" ht="16.5" customHeight="1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49"/>
    </row>
    <row r="26" spans="1:22" ht="16.5" customHeight="1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49"/>
    </row>
    <row r="27" spans="1:22" ht="16.5" customHeight="1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49"/>
    </row>
    <row r="28" spans="1:22" ht="16.5" customHeight="1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49"/>
    </row>
    <row r="29" spans="1:22" ht="18" customHeight="1">
      <c r="A29" s="188" t="s">
        <v>65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90"/>
    </row>
    <row r="30" spans="1:22" ht="18.75" customHeight="1">
      <c r="A30" s="191" t="s">
        <v>66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22" ht="18.75" customHeight="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1:22" ht="18" customHeight="1">
      <c r="A32" s="188" t="s">
        <v>67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90"/>
    </row>
    <row r="33" spans="1:11" ht="14.25">
      <c r="A33" s="197" t="s">
        <v>68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4.25">
      <c r="A34" s="200" t="s">
        <v>69</v>
      </c>
      <c r="B34" s="201"/>
      <c r="C34" s="111" t="s">
        <v>14</v>
      </c>
      <c r="D34" s="111" t="s">
        <v>15</v>
      </c>
      <c r="E34" s="202" t="s">
        <v>70</v>
      </c>
      <c r="F34" s="203"/>
      <c r="G34" s="203"/>
      <c r="H34" s="203"/>
      <c r="I34" s="203"/>
      <c r="J34" s="203"/>
      <c r="K34" s="204"/>
    </row>
    <row r="35" spans="1:11" ht="14.25">
      <c r="A35" s="205" t="s">
        <v>71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</row>
    <row r="36" spans="1:11" ht="14.25">
      <c r="A36" s="206" t="s">
        <v>72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4.25">
      <c r="A37" s="209" t="s">
        <v>73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pans="1:11" ht="14.25">
      <c r="A38" s="209" t="s">
        <v>74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4.25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11"/>
    </row>
    <row r="40" spans="1:11" ht="14.2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4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1"/>
    </row>
    <row r="42" spans="1:11" ht="14.25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4.25">
      <c r="A43" s="212" t="s">
        <v>75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4"/>
    </row>
    <row r="44" spans="1:11" ht="14.25">
      <c r="A44" s="178" t="s">
        <v>76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80"/>
    </row>
    <row r="45" spans="1:11" ht="14.25">
      <c r="A45" s="125" t="s">
        <v>77</v>
      </c>
      <c r="B45" s="121" t="s">
        <v>40</v>
      </c>
      <c r="C45" s="121" t="s">
        <v>41</v>
      </c>
      <c r="D45" s="121" t="s">
        <v>33</v>
      </c>
      <c r="E45" s="127" t="s">
        <v>78</v>
      </c>
      <c r="F45" s="121" t="s">
        <v>40</v>
      </c>
      <c r="G45" s="121" t="s">
        <v>41</v>
      </c>
      <c r="H45" s="121" t="s">
        <v>33</v>
      </c>
      <c r="I45" s="127" t="s">
        <v>79</v>
      </c>
      <c r="J45" s="121" t="s">
        <v>40</v>
      </c>
      <c r="K45" s="144" t="s">
        <v>41</v>
      </c>
    </row>
    <row r="46" spans="1:11" ht="14.25">
      <c r="A46" s="129" t="s">
        <v>32</v>
      </c>
      <c r="B46" s="111" t="s">
        <v>40</v>
      </c>
      <c r="C46" s="111" t="s">
        <v>41</v>
      </c>
      <c r="D46" s="111" t="s">
        <v>33</v>
      </c>
      <c r="E46" s="131" t="s">
        <v>39</v>
      </c>
      <c r="F46" s="111" t="s">
        <v>40</v>
      </c>
      <c r="G46" s="111" t="s">
        <v>41</v>
      </c>
      <c r="H46" s="111" t="s">
        <v>33</v>
      </c>
      <c r="I46" s="131" t="s">
        <v>50</v>
      </c>
      <c r="J46" s="111" t="s">
        <v>40</v>
      </c>
      <c r="K46" s="112" t="s">
        <v>41</v>
      </c>
    </row>
    <row r="47" spans="1:11" ht="14.25">
      <c r="A47" s="171" t="s">
        <v>43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81"/>
    </row>
    <row r="48" spans="1:11" ht="14.25">
      <c r="A48" s="205" t="s">
        <v>80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</row>
    <row r="49" spans="1:11" ht="14.25">
      <c r="A49" s="206"/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4.25">
      <c r="A50" s="136" t="s">
        <v>81</v>
      </c>
      <c r="B50" s="215" t="s">
        <v>82</v>
      </c>
      <c r="C50" s="215"/>
      <c r="D50" s="137" t="s">
        <v>83</v>
      </c>
      <c r="E50" s="138"/>
      <c r="F50" s="139" t="s">
        <v>84</v>
      </c>
      <c r="G50" s="140">
        <v>44778</v>
      </c>
      <c r="H50" s="216" t="s">
        <v>85</v>
      </c>
      <c r="I50" s="217"/>
      <c r="J50" s="218" t="s">
        <v>86</v>
      </c>
      <c r="K50" s="219"/>
    </row>
    <row r="51" spans="1:11" ht="14.25">
      <c r="A51" s="205" t="s">
        <v>87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</row>
    <row r="52" spans="1:11" ht="14.25">
      <c r="A52" s="220"/>
      <c r="B52" s="221"/>
      <c r="C52" s="221"/>
      <c r="D52" s="221"/>
      <c r="E52" s="221"/>
      <c r="F52" s="221"/>
      <c r="G52" s="221"/>
      <c r="H52" s="221"/>
      <c r="I52" s="221"/>
      <c r="J52" s="221"/>
      <c r="K52" s="222"/>
    </row>
    <row r="53" spans="1:11" ht="14.25">
      <c r="A53" s="136" t="s">
        <v>81</v>
      </c>
      <c r="B53" s="215" t="s">
        <v>82</v>
      </c>
      <c r="C53" s="215"/>
      <c r="D53" s="137" t="s">
        <v>83</v>
      </c>
      <c r="E53" s="141"/>
      <c r="F53" s="139" t="s">
        <v>88</v>
      </c>
      <c r="G53" s="140">
        <v>44782</v>
      </c>
      <c r="H53" s="216" t="s">
        <v>85</v>
      </c>
      <c r="I53" s="217"/>
      <c r="J53" s="218" t="s">
        <v>86</v>
      </c>
      <c r="K53" s="21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292" t="s">
        <v>283</v>
      </c>
      <c r="B1" s="292"/>
      <c r="C1" s="292"/>
      <c r="D1" s="292"/>
      <c r="E1" s="292"/>
      <c r="F1" s="292"/>
      <c r="G1" s="292"/>
      <c r="H1" s="292"/>
      <c r="I1" s="292"/>
    </row>
    <row r="2" spans="1:9" s="1" customFormat="1" ht="16.5">
      <c r="A2" s="301" t="s">
        <v>207</v>
      </c>
      <c r="B2" s="302" t="s">
        <v>212</v>
      </c>
      <c r="C2" s="302" t="s">
        <v>250</v>
      </c>
      <c r="D2" s="302" t="s">
        <v>210</v>
      </c>
      <c r="E2" s="302" t="s">
        <v>211</v>
      </c>
      <c r="F2" s="3" t="s">
        <v>284</v>
      </c>
      <c r="G2" s="3" t="s">
        <v>233</v>
      </c>
      <c r="H2" s="307" t="s">
        <v>234</v>
      </c>
      <c r="I2" s="311" t="s">
        <v>236</v>
      </c>
    </row>
    <row r="3" spans="1:9" s="1" customFormat="1" ht="16.5">
      <c r="A3" s="301"/>
      <c r="B3" s="303"/>
      <c r="C3" s="303"/>
      <c r="D3" s="303"/>
      <c r="E3" s="303"/>
      <c r="F3" s="3" t="s">
        <v>285</v>
      </c>
      <c r="G3" s="3" t="s">
        <v>237</v>
      </c>
      <c r="H3" s="308"/>
      <c r="I3" s="312"/>
    </row>
    <row r="4" spans="1:9">
      <c r="A4" s="5"/>
      <c r="B4" s="5"/>
      <c r="C4" s="6"/>
      <c r="D4" s="6"/>
      <c r="E4" s="6"/>
      <c r="F4" s="6"/>
      <c r="G4" s="6"/>
      <c r="H4" s="6"/>
      <c r="I4" s="6" t="s">
        <v>227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293" t="s">
        <v>274</v>
      </c>
      <c r="B12" s="294"/>
      <c r="C12" s="294"/>
      <c r="D12" s="295"/>
      <c r="E12" s="8"/>
      <c r="F12" s="293" t="s">
        <v>275</v>
      </c>
      <c r="G12" s="294"/>
      <c r="H12" s="295"/>
      <c r="I12" s="9"/>
    </row>
    <row r="13" spans="1:9" ht="45.75" customHeight="1">
      <c r="A13" s="299" t="s">
        <v>286</v>
      </c>
      <c r="B13" s="299"/>
      <c r="C13" s="300"/>
      <c r="D13" s="300"/>
      <c r="E13" s="300"/>
      <c r="F13" s="300"/>
      <c r="G13" s="300"/>
      <c r="H13" s="300"/>
      <c r="I13" s="3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9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workbookViewId="0">
      <selection activeCell="J5" sqref="J5"/>
    </sheetView>
  </sheetViews>
  <sheetFormatPr defaultColWidth="9" defaultRowHeight="26.1" customHeight="1"/>
  <cols>
    <col min="1" max="1" width="17.125" style="34" customWidth="1"/>
    <col min="2" max="7" width="9.375" style="34" customWidth="1"/>
    <col min="8" max="8" width="1.375" style="34" customWidth="1"/>
    <col min="9" max="15" width="14.125" style="34" customWidth="1"/>
    <col min="16" max="16384" width="9" style="34"/>
  </cols>
  <sheetData>
    <row r="1" spans="1:15" ht="30" customHeight="1">
      <c r="A1" s="223" t="s">
        <v>89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ht="29.1" customHeight="1">
      <c r="A2" s="73" t="s">
        <v>10</v>
      </c>
      <c r="B2" s="225" t="s">
        <v>11</v>
      </c>
      <c r="C2" s="225"/>
      <c r="D2" s="74" t="s">
        <v>16</v>
      </c>
      <c r="E2" s="225" t="s">
        <v>2</v>
      </c>
      <c r="F2" s="225"/>
      <c r="G2" s="225"/>
      <c r="H2" s="231"/>
      <c r="I2" s="91" t="s">
        <v>5</v>
      </c>
      <c r="J2" s="225" t="s">
        <v>6</v>
      </c>
      <c r="K2" s="225"/>
      <c r="L2" s="225"/>
      <c r="M2" s="225"/>
      <c r="N2" s="225"/>
      <c r="O2" s="226"/>
    </row>
    <row r="3" spans="1:15" ht="29.1" customHeight="1">
      <c r="A3" s="230" t="s">
        <v>90</v>
      </c>
      <c r="B3" s="227" t="s">
        <v>91</v>
      </c>
      <c r="C3" s="227"/>
      <c r="D3" s="227"/>
      <c r="E3" s="227"/>
      <c r="F3" s="227"/>
      <c r="G3" s="227"/>
      <c r="H3" s="232"/>
      <c r="I3" s="228" t="s">
        <v>92</v>
      </c>
      <c r="J3" s="228"/>
      <c r="K3" s="228"/>
      <c r="L3" s="228"/>
      <c r="M3" s="228"/>
      <c r="N3" s="228"/>
      <c r="O3" s="229"/>
    </row>
    <row r="4" spans="1:15" ht="29.1" customHeight="1">
      <c r="A4" s="230"/>
      <c r="B4" s="18" t="s">
        <v>57</v>
      </c>
      <c r="C4" s="18" t="s">
        <v>58</v>
      </c>
      <c r="D4" s="75" t="s">
        <v>59</v>
      </c>
      <c r="E4" s="18" t="s">
        <v>60</v>
      </c>
      <c r="F4" s="18" t="s">
        <v>61</v>
      </c>
      <c r="G4" s="18" t="s">
        <v>62</v>
      </c>
      <c r="H4" s="232"/>
      <c r="I4" s="92" t="s">
        <v>93</v>
      </c>
      <c r="J4" s="18" t="s">
        <v>57</v>
      </c>
      <c r="K4" s="18" t="s">
        <v>58</v>
      </c>
      <c r="L4" s="75" t="s">
        <v>59</v>
      </c>
      <c r="M4" s="18" t="s">
        <v>60</v>
      </c>
      <c r="N4" s="18" t="s">
        <v>61</v>
      </c>
      <c r="O4" s="93" t="s">
        <v>62</v>
      </c>
    </row>
    <row r="5" spans="1:15" ht="29.1" customHeight="1">
      <c r="A5" s="230"/>
      <c r="B5" s="76" t="s">
        <v>94</v>
      </c>
      <c r="C5" s="76" t="s">
        <v>95</v>
      </c>
      <c r="D5" s="76" t="s">
        <v>96</v>
      </c>
      <c r="E5" s="76" t="s">
        <v>97</v>
      </c>
      <c r="F5" s="76" t="s">
        <v>98</v>
      </c>
      <c r="G5" s="76" t="s">
        <v>99</v>
      </c>
      <c r="H5" s="232"/>
      <c r="I5" s="94" t="s">
        <v>100</v>
      </c>
      <c r="J5" s="94"/>
      <c r="K5" s="94"/>
      <c r="L5" s="94"/>
      <c r="M5" s="94"/>
      <c r="N5" s="94"/>
      <c r="O5" s="95"/>
    </row>
    <row r="6" spans="1:15" ht="29.1" customHeight="1">
      <c r="A6" s="77" t="s">
        <v>101</v>
      </c>
      <c r="B6" s="78">
        <f>C6-2.1</f>
        <v>98.800000000000011</v>
      </c>
      <c r="C6" s="78">
        <f>D6-2.1</f>
        <v>100.9</v>
      </c>
      <c r="D6" s="78">
        <v>103</v>
      </c>
      <c r="E6" s="78">
        <f t="shared" ref="E6:G6" si="0">D6+2.1</f>
        <v>105.1</v>
      </c>
      <c r="F6" s="78">
        <f t="shared" si="0"/>
        <v>107.19999999999999</v>
      </c>
      <c r="G6" s="78">
        <f t="shared" si="0"/>
        <v>109.29999999999998</v>
      </c>
      <c r="H6" s="232"/>
      <c r="I6" s="96" t="s">
        <v>102</v>
      </c>
      <c r="J6" s="97"/>
      <c r="K6" s="27" t="s">
        <v>103</v>
      </c>
      <c r="L6" s="97"/>
      <c r="M6" s="97"/>
      <c r="N6" s="97"/>
      <c r="O6" s="98"/>
    </row>
    <row r="7" spans="1:15" ht="29.1" customHeight="1">
      <c r="A7" s="77" t="s">
        <v>104</v>
      </c>
      <c r="B7" s="78">
        <f>C7-1.5</f>
        <v>71.5</v>
      </c>
      <c r="C7" s="78">
        <f>D7-1.5</f>
        <v>73</v>
      </c>
      <c r="D7" s="78">
        <v>74.5</v>
      </c>
      <c r="E7" s="78">
        <f t="shared" ref="E7:G7" si="1">D7+1.5</f>
        <v>76</v>
      </c>
      <c r="F7" s="78">
        <f t="shared" si="1"/>
        <v>77.5</v>
      </c>
      <c r="G7" s="78">
        <f t="shared" si="1"/>
        <v>79</v>
      </c>
      <c r="H7" s="232"/>
      <c r="I7" s="96" t="s">
        <v>105</v>
      </c>
      <c r="J7" s="27"/>
      <c r="K7" s="27" t="s">
        <v>106</v>
      </c>
      <c r="L7" s="27"/>
      <c r="M7" s="40"/>
      <c r="N7" s="40"/>
      <c r="O7" s="99"/>
    </row>
    <row r="8" spans="1:15" ht="29.1" customHeight="1">
      <c r="A8" s="77" t="s">
        <v>107</v>
      </c>
      <c r="B8" s="79">
        <f>C8-4</f>
        <v>74</v>
      </c>
      <c r="C8" s="79">
        <f>D8-4</f>
        <v>78</v>
      </c>
      <c r="D8" s="79">
        <v>82</v>
      </c>
      <c r="E8" s="79">
        <f>D8+4</f>
        <v>86</v>
      </c>
      <c r="F8" s="79">
        <f>E8+5</f>
        <v>91</v>
      </c>
      <c r="G8" s="79">
        <f>F8+6</f>
        <v>97</v>
      </c>
      <c r="H8" s="232"/>
      <c r="I8" s="96" t="s">
        <v>108</v>
      </c>
      <c r="J8" s="27"/>
      <c r="K8" s="27" t="s">
        <v>109</v>
      </c>
      <c r="L8" s="27"/>
      <c r="M8" s="40"/>
      <c r="N8" s="40"/>
      <c r="O8" s="99"/>
    </row>
    <row r="9" spans="1:15" ht="29.1" customHeight="1">
      <c r="A9" s="77" t="s">
        <v>110</v>
      </c>
      <c r="B9" s="80">
        <f>C9-3.6</f>
        <v>98.800000000000011</v>
      </c>
      <c r="C9" s="80">
        <f>D9-3.6</f>
        <v>102.4</v>
      </c>
      <c r="D9" s="80">
        <v>106</v>
      </c>
      <c r="E9" s="80">
        <f t="shared" ref="E9:G9" si="2">D9+4</f>
        <v>110</v>
      </c>
      <c r="F9" s="80">
        <f t="shared" si="2"/>
        <v>114</v>
      </c>
      <c r="G9" s="80">
        <f t="shared" si="2"/>
        <v>118</v>
      </c>
      <c r="H9" s="232"/>
      <c r="I9" s="96" t="s">
        <v>111</v>
      </c>
      <c r="J9" s="97"/>
      <c r="K9" s="27" t="s">
        <v>112</v>
      </c>
      <c r="L9" s="97"/>
      <c r="M9" s="100"/>
      <c r="N9" s="100"/>
      <c r="O9" s="101"/>
    </row>
    <row r="10" spans="1:15" ht="29.1" customHeight="1">
      <c r="A10" s="77" t="s">
        <v>113</v>
      </c>
      <c r="B10" s="78">
        <f>C10-2.3/2</f>
        <v>29.700000000000003</v>
      </c>
      <c r="C10" s="78">
        <f>D10-2.3/2</f>
        <v>30.85</v>
      </c>
      <c r="D10" s="78">
        <v>32</v>
      </c>
      <c r="E10" s="78">
        <f t="shared" ref="E10:G10" si="3">D10+2.6/2</f>
        <v>33.299999999999997</v>
      </c>
      <c r="F10" s="78">
        <f t="shared" si="3"/>
        <v>34.599999999999994</v>
      </c>
      <c r="G10" s="78">
        <f t="shared" si="3"/>
        <v>35.899999999999991</v>
      </c>
      <c r="H10" s="232"/>
      <c r="I10" s="96" t="s">
        <v>114</v>
      </c>
      <c r="J10" s="27"/>
      <c r="K10" s="27" t="s">
        <v>115</v>
      </c>
      <c r="L10" s="27"/>
      <c r="M10" s="40"/>
      <c r="N10" s="40"/>
      <c r="O10" s="102"/>
    </row>
    <row r="11" spans="1:15" ht="29.1" customHeight="1">
      <c r="A11" s="77" t="s">
        <v>116</v>
      </c>
      <c r="B11" s="78">
        <f>C11-0.7</f>
        <v>21.6</v>
      </c>
      <c r="C11" s="78">
        <f>D11-0.7</f>
        <v>22.3</v>
      </c>
      <c r="D11" s="78">
        <v>23</v>
      </c>
      <c r="E11" s="78">
        <f>D11+0.7</f>
        <v>23.7</v>
      </c>
      <c r="F11" s="78">
        <f>E11+0.7</f>
        <v>24.4</v>
      </c>
      <c r="G11" s="78">
        <f>F11+0.9</f>
        <v>25.299999999999997</v>
      </c>
      <c r="H11" s="232"/>
      <c r="I11" s="96" t="s">
        <v>117</v>
      </c>
      <c r="J11" s="27"/>
      <c r="K11" s="27" t="s">
        <v>118</v>
      </c>
      <c r="L11" s="27"/>
      <c r="M11" s="40"/>
      <c r="N11" s="40"/>
      <c r="O11" s="99"/>
    </row>
    <row r="12" spans="1:15" ht="29.1" customHeight="1">
      <c r="A12" s="81" t="s">
        <v>119</v>
      </c>
      <c r="B12" s="78">
        <f>C12-0.5</f>
        <v>18</v>
      </c>
      <c r="C12" s="78">
        <f>D12-0.5</f>
        <v>18.5</v>
      </c>
      <c r="D12" s="78">
        <v>19</v>
      </c>
      <c r="E12" s="78">
        <f>D12+0.5</f>
        <v>19.5</v>
      </c>
      <c r="F12" s="78">
        <f>E12+0.5</f>
        <v>20</v>
      </c>
      <c r="G12" s="78">
        <f>F12+0.7</f>
        <v>20.7</v>
      </c>
      <c r="H12" s="232"/>
      <c r="I12" s="96" t="s">
        <v>120</v>
      </c>
      <c r="J12" s="27"/>
      <c r="K12" s="27" t="s">
        <v>109</v>
      </c>
      <c r="L12" s="27"/>
      <c r="M12" s="40"/>
      <c r="N12" s="40"/>
      <c r="O12" s="99"/>
    </row>
    <row r="13" spans="1:15" ht="29.1" customHeight="1">
      <c r="A13" s="82"/>
      <c r="B13" s="23"/>
      <c r="C13" s="24"/>
      <c r="D13" s="25"/>
      <c r="E13" s="24"/>
      <c r="F13" s="24"/>
      <c r="G13" s="24"/>
      <c r="H13" s="232"/>
      <c r="I13" s="27"/>
      <c r="J13" s="27"/>
      <c r="K13" s="27" t="s">
        <v>121</v>
      </c>
      <c r="L13" s="27"/>
      <c r="M13" s="27"/>
      <c r="N13" s="27"/>
      <c r="O13" s="41"/>
    </row>
    <row r="14" spans="1:15" ht="29.1" customHeight="1">
      <c r="A14" s="83"/>
      <c r="B14" s="27"/>
      <c r="C14" s="28"/>
      <c r="D14" s="28"/>
      <c r="E14" s="28"/>
      <c r="F14" s="28"/>
      <c r="G14" s="27"/>
      <c r="H14" s="232"/>
      <c r="I14" s="27"/>
      <c r="J14" s="27"/>
      <c r="K14" s="27"/>
      <c r="L14" s="27"/>
      <c r="M14" s="27"/>
      <c r="N14" s="27"/>
      <c r="O14" s="41"/>
    </row>
    <row r="15" spans="1:15" ht="29.1" customHeight="1">
      <c r="A15" s="84"/>
      <c r="B15" s="85"/>
      <c r="C15" s="86"/>
      <c r="D15" s="86"/>
      <c r="E15" s="87"/>
      <c r="F15" s="87"/>
      <c r="G15" s="85"/>
      <c r="H15" s="233"/>
      <c r="I15" s="103"/>
      <c r="J15" s="104"/>
      <c r="K15" s="104"/>
      <c r="L15" s="103"/>
      <c r="M15" s="103"/>
      <c r="N15" s="104"/>
      <c r="O15" s="105"/>
    </row>
    <row r="16" spans="1:15" ht="14.25">
      <c r="A16" s="88" t="s">
        <v>70</v>
      </c>
      <c r="B16" s="89"/>
      <c r="C16" s="89"/>
      <c r="D16" s="90"/>
      <c r="E16" s="90"/>
      <c r="F16" s="90"/>
      <c r="G16" s="90"/>
      <c r="H16" s="35"/>
      <c r="I16" s="35"/>
      <c r="J16" s="90"/>
      <c r="K16" s="90"/>
      <c r="L16" s="35"/>
      <c r="M16" s="35"/>
      <c r="N16" s="90"/>
      <c r="O16" s="35"/>
    </row>
    <row r="17" spans="1:15" ht="14.25">
      <c r="A17" s="34" t="s">
        <v>122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4.25">
      <c r="A18" s="35"/>
      <c r="B18" s="35"/>
      <c r="C18" s="35"/>
      <c r="D18" s="35"/>
      <c r="E18" s="35"/>
      <c r="F18" s="35"/>
      <c r="G18" s="35"/>
      <c r="H18" s="35"/>
      <c r="I18" s="33" t="s">
        <v>123</v>
      </c>
      <c r="J18" s="44"/>
      <c r="K18" s="33" t="s">
        <v>124</v>
      </c>
      <c r="L18" s="33"/>
      <c r="M18" s="33"/>
      <c r="N18" s="33" t="s">
        <v>125</v>
      </c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5"/>
  </mergeCells>
  <phoneticPr fontId="28" type="noConversion"/>
  <pageMargins left="0.7" right="0.7" top="0.75" bottom="0.75" header="0.3" footer="0.3"/>
  <pageSetup paperSize="9" scale="7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zoomScaleNormal="100" zoomScalePageLayoutView="125" workbookViewId="0">
      <selection activeCell="M22" sqref="M22"/>
    </sheetView>
  </sheetViews>
  <sheetFormatPr defaultColWidth="10.125" defaultRowHeight="14.25"/>
  <cols>
    <col min="1" max="1" width="9.625" style="47" customWidth="1"/>
    <col min="2" max="2" width="10.5" style="47" customWidth="1"/>
    <col min="3" max="3" width="8.875" style="47" customWidth="1"/>
    <col min="4" max="4" width="9.5" style="47" customWidth="1"/>
    <col min="5" max="5" width="10.875" style="47" customWidth="1"/>
    <col min="6" max="6" width="10.375" style="47" customWidth="1"/>
    <col min="7" max="7" width="9.5" style="47" customWidth="1"/>
    <col min="8" max="8" width="9.125" style="47" customWidth="1"/>
    <col min="9" max="9" width="8.125" style="47" customWidth="1"/>
    <col min="10" max="10" width="10.5" style="47" customWidth="1"/>
    <col min="11" max="11" width="12.125" style="47" customWidth="1"/>
    <col min="12" max="16384" width="10.125" style="47"/>
  </cols>
  <sheetData>
    <row r="1" spans="1:11" ht="25.5">
      <c r="A1" s="234" t="s">
        <v>126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>
      <c r="A2" s="48" t="s">
        <v>1</v>
      </c>
      <c r="B2" s="235" t="s">
        <v>2</v>
      </c>
      <c r="C2" s="235"/>
      <c r="D2" s="49" t="s">
        <v>10</v>
      </c>
      <c r="E2" s="50" t="s">
        <v>11</v>
      </c>
      <c r="F2" s="51" t="s">
        <v>127</v>
      </c>
      <c r="G2" s="236" t="s">
        <v>2</v>
      </c>
      <c r="H2" s="236"/>
      <c r="I2" s="68" t="s">
        <v>5</v>
      </c>
      <c r="J2" s="236" t="s">
        <v>6</v>
      </c>
      <c r="K2" s="237"/>
    </row>
    <row r="3" spans="1:11">
      <c r="A3" s="52" t="s">
        <v>22</v>
      </c>
      <c r="B3" s="238">
        <v>1200</v>
      </c>
      <c r="C3" s="238"/>
      <c r="D3" s="53" t="s">
        <v>128</v>
      </c>
      <c r="E3" s="239">
        <v>44793</v>
      </c>
      <c r="F3" s="240"/>
      <c r="G3" s="240"/>
      <c r="H3" s="241" t="s">
        <v>129</v>
      </c>
      <c r="I3" s="241"/>
      <c r="J3" s="241"/>
      <c r="K3" s="242"/>
    </row>
    <row r="4" spans="1:11">
      <c r="A4" s="54" t="s">
        <v>19</v>
      </c>
      <c r="B4" s="55">
        <v>1</v>
      </c>
      <c r="C4" s="55">
        <v>6</v>
      </c>
      <c r="D4" s="56" t="s">
        <v>130</v>
      </c>
      <c r="E4" s="240" t="s">
        <v>131</v>
      </c>
      <c r="F4" s="240"/>
      <c r="G4" s="240"/>
      <c r="H4" s="201" t="s">
        <v>132</v>
      </c>
      <c r="I4" s="201"/>
      <c r="J4" s="65" t="s">
        <v>14</v>
      </c>
      <c r="K4" s="71" t="s">
        <v>15</v>
      </c>
    </row>
    <row r="5" spans="1:11">
      <c r="A5" s="54" t="s">
        <v>133</v>
      </c>
      <c r="B5" s="238">
        <v>1</v>
      </c>
      <c r="C5" s="238"/>
      <c r="D5" s="53" t="s">
        <v>134</v>
      </c>
      <c r="E5" s="53" t="s">
        <v>135</v>
      </c>
      <c r="F5" s="53" t="s">
        <v>136</v>
      </c>
      <c r="G5" s="53" t="s">
        <v>137</v>
      </c>
      <c r="H5" s="201" t="s">
        <v>138</v>
      </c>
      <c r="I5" s="201"/>
      <c r="J5" s="65" t="s">
        <v>14</v>
      </c>
      <c r="K5" s="71" t="s">
        <v>15</v>
      </c>
    </row>
    <row r="6" spans="1:11">
      <c r="A6" s="57" t="s">
        <v>139</v>
      </c>
      <c r="B6" s="243">
        <v>80</v>
      </c>
      <c r="C6" s="243"/>
      <c r="D6" s="58" t="s">
        <v>140</v>
      </c>
      <c r="E6" s="59"/>
      <c r="F6" s="60"/>
      <c r="G6" s="58"/>
      <c r="H6" s="244" t="s">
        <v>141</v>
      </c>
      <c r="I6" s="244"/>
      <c r="J6" s="60" t="s">
        <v>14</v>
      </c>
      <c r="K6" s="72" t="s">
        <v>15</v>
      </c>
    </row>
    <row r="7" spans="1:11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>
      <c r="A8" s="64" t="s">
        <v>142</v>
      </c>
      <c r="B8" s="51" t="s">
        <v>143</v>
      </c>
      <c r="C8" s="51" t="s">
        <v>144</v>
      </c>
      <c r="D8" s="51" t="s">
        <v>145</v>
      </c>
      <c r="E8" s="51" t="s">
        <v>146</v>
      </c>
      <c r="F8" s="51" t="s">
        <v>147</v>
      </c>
      <c r="G8" s="245"/>
      <c r="H8" s="246"/>
      <c r="I8" s="246"/>
      <c r="J8" s="246"/>
      <c r="K8" s="247"/>
    </row>
    <row r="9" spans="1:11">
      <c r="A9" s="200" t="s">
        <v>148</v>
      </c>
      <c r="B9" s="201"/>
      <c r="C9" s="65" t="s">
        <v>14</v>
      </c>
      <c r="D9" s="65" t="s">
        <v>15</v>
      </c>
      <c r="E9" s="53" t="s">
        <v>149</v>
      </c>
      <c r="F9" s="66" t="s">
        <v>150</v>
      </c>
      <c r="G9" s="248"/>
      <c r="H9" s="249"/>
      <c r="I9" s="249"/>
      <c r="J9" s="249"/>
      <c r="K9" s="250"/>
    </row>
    <row r="10" spans="1:11">
      <c r="A10" s="200" t="s">
        <v>151</v>
      </c>
      <c r="B10" s="201"/>
      <c r="C10" s="65" t="s">
        <v>14</v>
      </c>
      <c r="D10" s="65" t="s">
        <v>15</v>
      </c>
      <c r="E10" s="53" t="s">
        <v>152</v>
      </c>
      <c r="F10" s="66" t="s">
        <v>153</v>
      </c>
      <c r="G10" s="248" t="s">
        <v>154</v>
      </c>
      <c r="H10" s="249"/>
      <c r="I10" s="249"/>
      <c r="J10" s="249"/>
      <c r="K10" s="250"/>
    </row>
    <row r="11" spans="1:11">
      <c r="A11" s="251" t="s">
        <v>155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3"/>
    </row>
    <row r="12" spans="1:11">
      <c r="A12" s="52" t="s">
        <v>34</v>
      </c>
      <c r="B12" s="65" t="s">
        <v>30</v>
      </c>
      <c r="C12" s="65" t="s">
        <v>31</v>
      </c>
      <c r="D12" s="66"/>
      <c r="E12" s="53" t="s">
        <v>32</v>
      </c>
      <c r="F12" s="65" t="s">
        <v>30</v>
      </c>
      <c r="G12" s="65" t="s">
        <v>31</v>
      </c>
      <c r="H12" s="65"/>
      <c r="I12" s="53" t="s">
        <v>156</v>
      </c>
      <c r="J12" s="65" t="s">
        <v>30</v>
      </c>
      <c r="K12" s="71" t="s">
        <v>31</v>
      </c>
    </row>
    <row r="13" spans="1:11">
      <c r="A13" s="52" t="s">
        <v>37</v>
      </c>
      <c r="B13" s="65" t="s">
        <v>30</v>
      </c>
      <c r="C13" s="65" t="s">
        <v>31</v>
      </c>
      <c r="D13" s="66"/>
      <c r="E13" s="53" t="s">
        <v>42</v>
      </c>
      <c r="F13" s="65" t="s">
        <v>30</v>
      </c>
      <c r="G13" s="65" t="s">
        <v>31</v>
      </c>
      <c r="H13" s="65"/>
      <c r="I13" s="53" t="s">
        <v>157</v>
      </c>
      <c r="J13" s="65" t="s">
        <v>30</v>
      </c>
      <c r="K13" s="71" t="s">
        <v>31</v>
      </c>
    </row>
    <row r="14" spans="1:11">
      <c r="A14" s="57" t="s">
        <v>158</v>
      </c>
      <c r="B14" s="60" t="s">
        <v>30</v>
      </c>
      <c r="C14" s="60" t="s">
        <v>31</v>
      </c>
      <c r="D14" s="59"/>
      <c r="E14" s="58" t="s">
        <v>159</v>
      </c>
      <c r="F14" s="60" t="s">
        <v>30</v>
      </c>
      <c r="G14" s="60" t="s">
        <v>31</v>
      </c>
      <c r="H14" s="60"/>
      <c r="I14" s="58" t="s">
        <v>160</v>
      </c>
      <c r="J14" s="60" t="s">
        <v>30</v>
      </c>
      <c r="K14" s="72" t="s">
        <v>31</v>
      </c>
    </row>
    <row r="15" spans="1:11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5" customFormat="1">
      <c r="A16" s="254" t="s">
        <v>161</v>
      </c>
      <c r="B16" s="255"/>
      <c r="C16" s="255"/>
      <c r="D16" s="255"/>
      <c r="E16" s="255"/>
      <c r="F16" s="255"/>
      <c r="G16" s="255"/>
      <c r="H16" s="255"/>
      <c r="I16" s="255"/>
      <c r="J16" s="255"/>
      <c r="K16" s="256"/>
    </row>
    <row r="17" spans="1:11">
      <c r="A17" s="200" t="s">
        <v>162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57"/>
    </row>
    <row r="18" spans="1:11">
      <c r="A18" s="200" t="s">
        <v>163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57"/>
    </row>
    <row r="19" spans="1:11">
      <c r="A19" s="258"/>
      <c r="B19" s="259"/>
      <c r="C19" s="259"/>
      <c r="D19" s="259"/>
      <c r="E19" s="259"/>
      <c r="F19" s="259"/>
      <c r="G19" s="259"/>
      <c r="H19" s="259"/>
      <c r="I19" s="259"/>
      <c r="J19" s="259"/>
      <c r="K19" s="260"/>
    </row>
    <row r="20" spans="1:11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263"/>
    </row>
    <row r="21" spans="1:11">
      <c r="A21" s="261"/>
      <c r="B21" s="262"/>
      <c r="C21" s="262"/>
      <c r="D21" s="262"/>
      <c r="E21" s="262"/>
      <c r="F21" s="262"/>
      <c r="G21" s="262"/>
      <c r="H21" s="262"/>
      <c r="I21" s="262"/>
      <c r="J21" s="262"/>
      <c r="K21" s="263"/>
    </row>
    <row r="22" spans="1:11">
      <c r="A22" s="261"/>
      <c r="B22" s="262"/>
      <c r="C22" s="262"/>
      <c r="D22" s="262"/>
      <c r="E22" s="262"/>
      <c r="F22" s="262"/>
      <c r="G22" s="262"/>
      <c r="H22" s="262"/>
      <c r="I22" s="262"/>
      <c r="J22" s="262"/>
      <c r="K22" s="263"/>
    </row>
    <row r="23" spans="1:11">
      <c r="A23" s="264"/>
      <c r="B23" s="265"/>
      <c r="C23" s="265"/>
      <c r="D23" s="265"/>
      <c r="E23" s="265"/>
      <c r="F23" s="265"/>
      <c r="G23" s="265"/>
      <c r="H23" s="265"/>
      <c r="I23" s="265"/>
      <c r="J23" s="265"/>
      <c r="K23" s="266"/>
    </row>
    <row r="24" spans="1:11">
      <c r="A24" s="200" t="s">
        <v>69</v>
      </c>
      <c r="B24" s="201"/>
      <c r="C24" s="65" t="s">
        <v>14</v>
      </c>
      <c r="D24" s="65" t="s">
        <v>15</v>
      </c>
      <c r="E24" s="241"/>
      <c r="F24" s="241"/>
      <c r="G24" s="241"/>
      <c r="H24" s="241"/>
      <c r="I24" s="241"/>
      <c r="J24" s="241"/>
      <c r="K24" s="242"/>
    </row>
    <row r="25" spans="1:11">
      <c r="A25" s="69" t="s">
        <v>164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8"/>
    </row>
    <row r="26" spans="1:1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>
      <c r="A27" s="270" t="s">
        <v>165</v>
      </c>
      <c r="B27" s="271"/>
      <c r="C27" s="271"/>
      <c r="D27" s="271"/>
      <c r="E27" s="271"/>
      <c r="F27" s="271"/>
      <c r="G27" s="271"/>
      <c r="H27" s="271"/>
      <c r="I27" s="271"/>
      <c r="J27" s="271"/>
      <c r="K27" s="272"/>
    </row>
    <row r="28" spans="1:11">
      <c r="A28" s="273" t="s">
        <v>166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5"/>
    </row>
    <row r="29" spans="1:11">
      <c r="A29" s="273" t="s">
        <v>167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5"/>
    </row>
    <row r="30" spans="1:11">
      <c r="A30" s="273" t="s">
        <v>168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spans="1:11">
      <c r="A31" s="273"/>
      <c r="B31" s="274"/>
      <c r="C31" s="274"/>
      <c r="D31" s="274"/>
      <c r="E31" s="274"/>
      <c r="F31" s="274"/>
      <c r="G31" s="274"/>
      <c r="H31" s="274"/>
      <c r="I31" s="274"/>
      <c r="J31" s="274"/>
      <c r="K31" s="275"/>
    </row>
    <row r="32" spans="1:11">
      <c r="A32" s="273"/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spans="1:13" ht="23.1" customHeight="1">
      <c r="A33" s="273"/>
      <c r="B33" s="274"/>
      <c r="C33" s="274"/>
      <c r="D33" s="274"/>
      <c r="E33" s="274"/>
      <c r="F33" s="274"/>
      <c r="G33" s="274"/>
      <c r="H33" s="274"/>
      <c r="I33" s="274"/>
      <c r="J33" s="274"/>
      <c r="K33" s="275"/>
    </row>
    <row r="34" spans="1:13" ht="23.1" customHeight="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pans="1:13" ht="23.1" customHeight="1">
      <c r="A35" s="276"/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pans="1:13" ht="23.1" customHeight="1">
      <c r="A36" s="277"/>
      <c r="B36" s="278"/>
      <c r="C36" s="278"/>
      <c r="D36" s="278"/>
      <c r="E36" s="278"/>
      <c r="F36" s="278"/>
      <c r="G36" s="278"/>
      <c r="H36" s="278"/>
      <c r="I36" s="278"/>
      <c r="J36" s="278"/>
      <c r="K36" s="279"/>
    </row>
    <row r="37" spans="1:13" ht="18.75" customHeight="1">
      <c r="A37" s="280" t="s">
        <v>169</v>
      </c>
      <c r="B37" s="281"/>
      <c r="C37" s="281"/>
      <c r="D37" s="281"/>
      <c r="E37" s="281"/>
      <c r="F37" s="281"/>
      <c r="G37" s="281"/>
      <c r="H37" s="281"/>
      <c r="I37" s="281"/>
      <c r="J37" s="281"/>
      <c r="K37" s="282"/>
    </row>
    <row r="38" spans="1:13" s="46" customFormat="1" ht="18.75" customHeight="1">
      <c r="A38" s="200" t="s">
        <v>170</v>
      </c>
      <c r="B38" s="201"/>
      <c r="C38" s="201"/>
      <c r="D38" s="241" t="s">
        <v>171</v>
      </c>
      <c r="E38" s="241"/>
      <c r="F38" s="283" t="s">
        <v>172</v>
      </c>
      <c r="G38" s="284"/>
      <c r="H38" s="201" t="s">
        <v>173</v>
      </c>
      <c r="I38" s="201"/>
      <c r="J38" s="201" t="s">
        <v>174</v>
      </c>
      <c r="K38" s="257"/>
    </row>
    <row r="39" spans="1:13" ht="18.75" customHeight="1">
      <c r="A39" s="54" t="s">
        <v>70</v>
      </c>
      <c r="B39" s="201" t="s">
        <v>175</v>
      </c>
      <c r="C39" s="201"/>
      <c r="D39" s="201"/>
      <c r="E39" s="201"/>
      <c r="F39" s="201"/>
      <c r="G39" s="201"/>
      <c r="H39" s="201"/>
      <c r="I39" s="201"/>
      <c r="J39" s="201"/>
      <c r="K39" s="257"/>
      <c r="M39" s="46"/>
    </row>
    <row r="40" spans="1:13" ht="30.95" customHeight="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57"/>
    </row>
    <row r="41" spans="1:13" ht="18.7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57"/>
    </row>
    <row r="42" spans="1:13" ht="32.1" customHeight="1">
      <c r="A42" s="57" t="s">
        <v>81</v>
      </c>
      <c r="B42" s="285" t="s">
        <v>176</v>
      </c>
      <c r="C42" s="285"/>
      <c r="D42" s="58" t="s">
        <v>177</v>
      </c>
      <c r="E42" s="59" t="s">
        <v>86</v>
      </c>
      <c r="F42" s="58" t="s">
        <v>84</v>
      </c>
      <c r="G42" s="70">
        <v>44794</v>
      </c>
      <c r="H42" s="286" t="s">
        <v>85</v>
      </c>
      <c r="I42" s="286"/>
      <c r="J42" s="285" t="s">
        <v>178</v>
      </c>
      <c r="K42" s="28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123825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476250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152400</xdr:rowOff>
                  </from>
                  <to>
                    <xdr:col>3</xdr:col>
                    <xdr:colOff>666750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352425</xdr:colOff>
                    <xdr:row>11</xdr:row>
                    <xdr:rowOff>66675</xdr:rowOff>
                  </from>
                  <to>
                    <xdr:col>2</xdr:col>
                    <xdr:colOff>123825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476250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228600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1"/>
  <sheetViews>
    <sheetView tabSelected="1" zoomScale="90" zoomScaleNormal="90" workbookViewId="0">
      <selection activeCell="K12" sqref="K12"/>
    </sheetView>
  </sheetViews>
  <sheetFormatPr defaultColWidth="9" defaultRowHeight="14.25"/>
  <cols>
    <col min="1" max="1" width="11.625" customWidth="1"/>
    <col min="2" max="7" width="9.375" customWidth="1"/>
    <col min="8" max="8" width="2.75" customWidth="1"/>
    <col min="9" max="14" width="15.625" customWidth="1"/>
  </cols>
  <sheetData>
    <row r="1" spans="1:14" ht="30" customHeight="1">
      <c r="A1" s="223" t="s">
        <v>89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8.5" customHeight="1">
      <c r="A2" s="16" t="s">
        <v>10</v>
      </c>
      <c r="B2" s="225" t="s">
        <v>11</v>
      </c>
      <c r="C2" s="225"/>
      <c r="D2" s="17" t="s">
        <v>16</v>
      </c>
      <c r="E2" s="225" t="s">
        <v>2</v>
      </c>
      <c r="F2" s="225"/>
      <c r="G2" s="225"/>
      <c r="H2" s="231"/>
      <c r="I2" s="36" t="s">
        <v>5</v>
      </c>
      <c r="J2" s="225" t="s">
        <v>6</v>
      </c>
      <c r="K2" s="225"/>
      <c r="L2" s="225"/>
      <c r="M2" s="225"/>
      <c r="N2" s="226"/>
    </row>
    <row r="3" spans="1:14" ht="28.5" customHeight="1">
      <c r="A3" s="291" t="s">
        <v>90</v>
      </c>
      <c r="B3" s="288" t="s">
        <v>91</v>
      </c>
      <c r="C3" s="288"/>
      <c r="D3" s="288"/>
      <c r="E3" s="288"/>
      <c r="F3" s="288"/>
      <c r="G3" s="288"/>
      <c r="H3" s="232"/>
      <c r="I3" s="289" t="s">
        <v>92</v>
      </c>
      <c r="J3" s="289"/>
      <c r="K3" s="289"/>
      <c r="L3" s="289"/>
      <c r="M3" s="289"/>
      <c r="N3" s="290"/>
    </row>
    <row r="4" spans="1:14" ht="28.5" customHeight="1">
      <c r="A4" s="291"/>
      <c r="B4" s="18" t="s">
        <v>57</v>
      </c>
      <c r="C4" s="18" t="s">
        <v>58</v>
      </c>
      <c r="D4" s="19" t="s">
        <v>59</v>
      </c>
      <c r="E4" s="18" t="s">
        <v>60</v>
      </c>
      <c r="F4" s="18" t="s">
        <v>61</v>
      </c>
      <c r="G4" s="18" t="s">
        <v>62</v>
      </c>
      <c r="H4" s="232"/>
      <c r="I4" s="37" t="s">
        <v>57</v>
      </c>
      <c r="J4" s="37" t="s">
        <v>58</v>
      </c>
      <c r="K4" s="37" t="s">
        <v>59</v>
      </c>
      <c r="L4" s="37" t="s">
        <v>60</v>
      </c>
      <c r="M4" s="37" t="s">
        <v>61</v>
      </c>
      <c r="N4" s="38" t="s">
        <v>62</v>
      </c>
    </row>
    <row r="5" spans="1:14" ht="28.5" customHeight="1">
      <c r="A5" s="291"/>
      <c r="B5" s="19" t="s">
        <v>94</v>
      </c>
      <c r="C5" s="19" t="s">
        <v>95</v>
      </c>
      <c r="D5" s="19" t="s">
        <v>96</v>
      </c>
      <c r="E5" s="19" t="s">
        <v>97</v>
      </c>
      <c r="F5" s="19" t="s">
        <v>98</v>
      </c>
      <c r="G5" s="19" t="s">
        <v>99</v>
      </c>
      <c r="H5" s="232"/>
      <c r="I5" s="324" t="s">
        <v>287</v>
      </c>
      <c r="J5" s="324" t="s">
        <v>287</v>
      </c>
      <c r="K5" s="324" t="s">
        <v>287</v>
      </c>
      <c r="L5" s="324" t="s">
        <v>287</v>
      </c>
      <c r="M5" s="324" t="s">
        <v>287</v>
      </c>
      <c r="N5" s="324" t="s">
        <v>287</v>
      </c>
    </row>
    <row r="6" spans="1:14" ht="28.5" customHeight="1">
      <c r="A6" s="20" t="s">
        <v>101</v>
      </c>
      <c r="B6" s="19">
        <v>98.8</v>
      </c>
      <c r="C6" s="19">
        <v>100.9</v>
      </c>
      <c r="D6" s="21">
        <v>103</v>
      </c>
      <c r="E6" s="19">
        <v>105.1</v>
      </c>
      <c r="F6" s="19">
        <v>107.2</v>
      </c>
      <c r="G6" s="19">
        <v>109.3</v>
      </c>
      <c r="H6" s="232"/>
      <c r="I6" s="27" t="s">
        <v>179</v>
      </c>
      <c r="J6" s="27" t="s">
        <v>180</v>
      </c>
      <c r="K6" s="27" t="s">
        <v>181</v>
      </c>
      <c r="L6" s="27" t="s">
        <v>182</v>
      </c>
      <c r="M6" s="27" t="s">
        <v>183</v>
      </c>
      <c r="N6" s="39" t="s">
        <v>184</v>
      </c>
    </row>
    <row r="7" spans="1:14" ht="28.5" customHeight="1">
      <c r="A7" s="20" t="s">
        <v>104</v>
      </c>
      <c r="B7" s="19">
        <v>71.5</v>
      </c>
      <c r="C7" s="19">
        <v>73</v>
      </c>
      <c r="D7" s="21">
        <v>74.5</v>
      </c>
      <c r="E7" s="19">
        <v>76</v>
      </c>
      <c r="F7" s="19">
        <v>77.5</v>
      </c>
      <c r="G7" s="19">
        <v>79</v>
      </c>
      <c r="H7" s="232"/>
      <c r="I7" s="27" t="s">
        <v>185</v>
      </c>
      <c r="J7" s="27" t="s">
        <v>186</v>
      </c>
      <c r="K7" s="27" t="s">
        <v>187</v>
      </c>
      <c r="L7" s="27" t="s">
        <v>185</v>
      </c>
      <c r="M7" s="40" t="s">
        <v>188</v>
      </c>
      <c r="N7" s="41" t="s">
        <v>189</v>
      </c>
    </row>
    <row r="8" spans="1:14" ht="28.5" customHeight="1">
      <c r="A8" s="20" t="s">
        <v>107</v>
      </c>
      <c r="B8" s="19">
        <v>74</v>
      </c>
      <c r="C8" s="19">
        <v>78</v>
      </c>
      <c r="D8" s="21">
        <v>82</v>
      </c>
      <c r="E8" s="19">
        <v>86</v>
      </c>
      <c r="F8" s="19">
        <v>91</v>
      </c>
      <c r="G8" s="19">
        <v>97</v>
      </c>
      <c r="H8" s="232"/>
      <c r="I8" s="27" t="s">
        <v>182</v>
      </c>
      <c r="J8" s="27" t="s">
        <v>185</v>
      </c>
      <c r="K8" s="27" t="s">
        <v>184</v>
      </c>
      <c r="L8" s="27" t="s">
        <v>190</v>
      </c>
      <c r="M8" s="40" t="s">
        <v>190</v>
      </c>
      <c r="N8" s="41" t="s">
        <v>184</v>
      </c>
    </row>
    <row r="9" spans="1:14" ht="28.5" customHeight="1">
      <c r="A9" s="20" t="s">
        <v>110</v>
      </c>
      <c r="B9" s="19">
        <v>98.8</v>
      </c>
      <c r="C9" s="19">
        <v>102.4</v>
      </c>
      <c r="D9" s="21">
        <v>106</v>
      </c>
      <c r="E9" s="19">
        <v>110</v>
      </c>
      <c r="F9" s="19">
        <v>114</v>
      </c>
      <c r="G9" s="19">
        <v>118</v>
      </c>
      <c r="H9" s="232"/>
      <c r="I9" s="27" t="s">
        <v>187</v>
      </c>
      <c r="J9" s="27" t="s">
        <v>191</v>
      </c>
      <c r="K9" s="27" t="s">
        <v>192</v>
      </c>
      <c r="L9" s="27" t="s">
        <v>184</v>
      </c>
      <c r="M9" s="40" t="s">
        <v>186</v>
      </c>
      <c r="N9" s="41" t="s">
        <v>193</v>
      </c>
    </row>
    <row r="10" spans="1:14" ht="28.5" customHeight="1">
      <c r="A10" s="20" t="s">
        <v>113</v>
      </c>
      <c r="B10" s="19">
        <v>29.7</v>
      </c>
      <c r="C10" s="19">
        <v>30.85</v>
      </c>
      <c r="D10" s="21">
        <v>32</v>
      </c>
      <c r="E10" s="19">
        <v>33.299999999999997</v>
      </c>
      <c r="F10" s="19">
        <v>34.6</v>
      </c>
      <c r="G10" s="19">
        <v>35.9</v>
      </c>
      <c r="H10" s="232"/>
      <c r="I10" s="27" t="s">
        <v>194</v>
      </c>
      <c r="J10" s="27" t="s">
        <v>195</v>
      </c>
      <c r="K10" s="27" t="s">
        <v>196</v>
      </c>
      <c r="L10" s="27" t="s">
        <v>197</v>
      </c>
      <c r="M10" s="40" t="s">
        <v>195</v>
      </c>
      <c r="N10" s="41" t="s">
        <v>198</v>
      </c>
    </row>
    <row r="11" spans="1:14" ht="28.5" customHeight="1">
      <c r="A11" s="20" t="s">
        <v>116</v>
      </c>
      <c r="B11" s="19">
        <v>21.6</v>
      </c>
      <c r="C11" s="19">
        <v>22.3</v>
      </c>
      <c r="D11" s="21">
        <v>23</v>
      </c>
      <c r="E11" s="19">
        <v>23.7</v>
      </c>
      <c r="F11" s="19">
        <v>24.4</v>
      </c>
      <c r="G11" s="19">
        <v>25.3</v>
      </c>
      <c r="H11" s="232"/>
      <c r="I11" s="27" t="s">
        <v>199</v>
      </c>
      <c r="J11" s="27" t="s">
        <v>200</v>
      </c>
      <c r="K11" s="27" t="s">
        <v>201</v>
      </c>
      <c r="L11" s="27" t="s">
        <v>202</v>
      </c>
      <c r="M11" s="40" t="s">
        <v>199</v>
      </c>
      <c r="N11" s="41" t="s">
        <v>197</v>
      </c>
    </row>
    <row r="12" spans="1:14" ht="28.5" customHeight="1">
      <c r="A12" s="20" t="s">
        <v>119</v>
      </c>
      <c r="B12" s="19">
        <v>18</v>
      </c>
      <c r="C12" s="19">
        <v>18.5</v>
      </c>
      <c r="D12" s="21">
        <v>19</v>
      </c>
      <c r="E12" s="19">
        <v>19.5</v>
      </c>
      <c r="F12" s="19">
        <v>20</v>
      </c>
      <c r="G12" s="19">
        <v>20.7</v>
      </c>
      <c r="H12" s="232"/>
      <c r="I12" s="27" t="s">
        <v>203</v>
      </c>
      <c r="J12" s="27" t="s">
        <v>187</v>
      </c>
      <c r="K12" s="27" t="s">
        <v>188</v>
      </c>
      <c r="L12" s="27" t="s">
        <v>204</v>
      </c>
      <c r="M12" s="40" t="s">
        <v>205</v>
      </c>
      <c r="N12" s="41" t="s">
        <v>185</v>
      </c>
    </row>
    <row r="13" spans="1:14" ht="28.5" customHeight="1">
      <c r="A13" s="22"/>
      <c r="B13" s="23"/>
      <c r="C13" s="24"/>
      <c r="D13" s="25"/>
      <c r="E13" s="24"/>
      <c r="F13" s="24"/>
      <c r="G13" s="24"/>
      <c r="H13" s="232"/>
      <c r="I13" s="27"/>
      <c r="J13" s="27"/>
      <c r="K13" s="27"/>
      <c r="L13" s="27"/>
      <c r="M13" s="40"/>
      <c r="N13" s="41"/>
    </row>
    <row r="14" spans="1:14" ht="28.5" customHeight="1">
      <c r="A14" s="26"/>
      <c r="B14" s="27"/>
      <c r="C14" s="28"/>
      <c r="D14" s="28"/>
      <c r="E14" s="28"/>
      <c r="F14" s="28"/>
      <c r="G14" s="27"/>
      <c r="H14" s="232"/>
      <c r="I14" s="27"/>
      <c r="J14" s="27"/>
      <c r="K14" s="27"/>
      <c r="L14" s="27"/>
      <c r="M14" s="40"/>
      <c r="N14" s="41"/>
    </row>
    <row r="15" spans="1:14" ht="28.5" customHeight="1">
      <c r="A15" s="29"/>
      <c r="B15" s="30"/>
      <c r="C15" s="31"/>
      <c r="D15" s="31"/>
      <c r="E15" s="32"/>
      <c r="F15" s="32"/>
      <c r="G15" s="30"/>
      <c r="H15" s="233"/>
      <c r="I15" s="30"/>
      <c r="J15" s="30"/>
      <c r="K15" s="42"/>
      <c r="L15" s="30"/>
      <c r="M15" s="30"/>
      <c r="N15" s="43"/>
    </row>
    <row r="16" spans="1:14">
      <c r="A16" s="33" t="s">
        <v>70</v>
      </c>
      <c r="B16" s="34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>
      <c r="A17" s="34" t="s">
        <v>122</v>
      </c>
      <c r="B17" s="34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>
      <c r="A18" s="35"/>
      <c r="B18" s="35"/>
      <c r="C18" s="35"/>
      <c r="D18" s="35"/>
      <c r="E18" s="35"/>
      <c r="F18" s="35"/>
      <c r="G18" s="35"/>
      <c r="H18" s="35"/>
      <c r="I18" s="33" t="s">
        <v>123</v>
      </c>
      <c r="J18" s="44"/>
      <c r="K18" s="33" t="s">
        <v>124</v>
      </c>
      <c r="L18" s="33"/>
      <c r="M18" s="33" t="s">
        <v>125</v>
      </c>
      <c r="N18" s="34"/>
    </row>
    <row r="19" spans="1:14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4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28" type="noConversion"/>
  <pageMargins left="0.118055555555556" right="0.118055555555556" top="1" bottom="1" header="0.5" footer="0.5"/>
  <pageSetup paperSize="9" scale="8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"/>
  <sheetViews>
    <sheetView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92" t="s">
        <v>206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s="1" customFormat="1" ht="16.5">
      <c r="A2" s="301" t="s">
        <v>207</v>
      </c>
      <c r="B2" s="302" t="s">
        <v>208</v>
      </c>
      <c r="C2" s="302" t="s">
        <v>209</v>
      </c>
      <c r="D2" s="302" t="s">
        <v>210</v>
      </c>
      <c r="E2" s="302" t="s">
        <v>211</v>
      </c>
      <c r="F2" s="302" t="s">
        <v>212</v>
      </c>
      <c r="G2" s="302" t="s">
        <v>213</v>
      </c>
      <c r="H2" s="302" t="s">
        <v>214</v>
      </c>
      <c r="I2" s="3" t="s">
        <v>215</v>
      </c>
      <c r="J2" s="3" t="s">
        <v>216</v>
      </c>
      <c r="K2" s="3" t="s">
        <v>217</v>
      </c>
      <c r="L2" s="3" t="s">
        <v>218</v>
      </c>
      <c r="M2" s="3" t="s">
        <v>219</v>
      </c>
      <c r="N2" s="302" t="s">
        <v>220</v>
      </c>
      <c r="O2" s="302" t="s">
        <v>221</v>
      </c>
    </row>
    <row r="3" spans="1:15" s="1" customFormat="1" ht="16.5">
      <c r="A3" s="301"/>
      <c r="B3" s="303"/>
      <c r="C3" s="303"/>
      <c r="D3" s="303"/>
      <c r="E3" s="303"/>
      <c r="F3" s="303"/>
      <c r="G3" s="303"/>
      <c r="H3" s="303"/>
      <c r="I3" s="3" t="s">
        <v>222</v>
      </c>
      <c r="J3" s="3" t="s">
        <v>222</v>
      </c>
      <c r="K3" s="3" t="s">
        <v>222</v>
      </c>
      <c r="L3" s="3" t="s">
        <v>222</v>
      </c>
      <c r="M3" s="3" t="s">
        <v>222</v>
      </c>
      <c r="N3" s="303"/>
      <c r="O3" s="303"/>
    </row>
    <row r="4" spans="1:15">
      <c r="A4" s="6">
        <v>1</v>
      </c>
      <c r="B4" s="6" t="s">
        <v>223</v>
      </c>
      <c r="C4" s="6" t="s">
        <v>224</v>
      </c>
      <c r="D4" s="6" t="s">
        <v>225</v>
      </c>
      <c r="E4" s="6" t="s">
        <v>11</v>
      </c>
      <c r="F4" s="6" t="s">
        <v>226</v>
      </c>
      <c r="G4" s="6"/>
      <c r="H4" s="6"/>
      <c r="I4" s="6">
        <v>1</v>
      </c>
      <c r="J4" s="6"/>
      <c r="K4" s="6">
        <v>2</v>
      </c>
      <c r="L4" s="6"/>
      <c r="M4" s="6"/>
      <c r="N4" s="6">
        <v>3</v>
      </c>
      <c r="O4" s="6" t="s">
        <v>227</v>
      </c>
    </row>
    <row r="5" spans="1:15">
      <c r="A5" s="6">
        <v>2</v>
      </c>
      <c r="B5" s="6" t="s">
        <v>223</v>
      </c>
      <c r="C5" s="6" t="s">
        <v>224</v>
      </c>
      <c r="D5" s="6" t="s">
        <v>225</v>
      </c>
      <c r="E5" s="6" t="s">
        <v>11</v>
      </c>
      <c r="F5" s="6" t="s">
        <v>226</v>
      </c>
      <c r="G5" s="6"/>
      <c r="H5" s="6"/>
      <c r="I5" s="6">
        <v>2</v>
      </c>
      <c r="J5" s="6">
        <v>1</v>
      </c>
      <c r="K5" s="6">
        <v>1</v>
      </c>
      <c r="L5" s="6"/>
      <c r="M5" s="6"/>
      <c r="N5" s="6">
        <v>4</v>
      </c>
      <c r="O5" s="6" t="s">
        <v>227</v>
      </c>
    </row>
    <row r="6" spans="1: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293" t="s">
        <v>228</v>
      </c>
      <c r="B12" s="294"/>
      <c r="C12" s="294"/>
      <c r="D12" s="295"/>
      <c r="E12" s="296"/>
      <c r="F12" s="297"/>
      <c r="G12" s="297"/>
      <c r="H12" s="297"/>
      <c r="I12" s="298"/>
      <c r="J12" s="293" t="s">
        <v>229</v>
      </c>
      <c r="K12" s="294"/>
      <c r="L12" s="294"/>
      <c r="M12" s="295"/>
      <c r="N12" s="7"/>
      <c r="O12" s="9"/>
    </row>
    <row r="13" spans="1:15" ht="16.5">
      <c r="A13" s="299" t="s">
        <v>230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8" type="noConversion"/>
  <dataValidations count="1">
    <dataValidation type="list" allowBlank="1" showInputMessage="1" showErrorMessage="1" sqref="O1 O3 O4:O5 O6:O1048576" xr:uid="{00000000-0002-0000-0400-000000000000}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zoomScalePageLayoutView="125" workbookViewId="0">
      <selection activeCell="C20" sqref="C2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292" t="s">
        <v>231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s="1" customFormat="1" ht="16.5">
      <c r="A2" s="301" t="s">
        <v>207</v>
      </c>
      <c r="B2" s="302" t="s">
        <v>212</v>
      </c>
      <c r="C2" s="302" t="s">
        <v>208</v>
      </c>
      <c r="D2" s="302" t="s">
        <v>209</v>
      </c>
      <c r="E2" s="302" t="s">
        <v>210</v>
      </c>
      <c r="F2" s="302" t="s">
        <v>211</v>
      </c>
      <c r="G2" s="301" t="s">
        <v>232</v>
      </c>
      <c r="H2" s="301"/>
      <c r="I2" s="301" t="s">
        <v>233</v>
      </c>
      <c r="J2" s="301"/>
      <c r="K2" s="307" t="s">
        <v>234</v>
      </c>
      <c r="L2" s="309" t="s">
        <v>235</v>
      </c>
      <c r="M2" s="311" t="s">
        <v>236</v>
      </c>
    </row>
    <row r="3" spans="1:13" s="1" customFormat="1" ht="16.5">
      <c r="A3" s="301"/>
      <c r="B3" s="303"/>
      <c r="C3" s="303"/>
      <c r="D3" s="303"/>
      <c r="E3" s="303"/>
      <c r="F3" s="303"/>
      <c r="G3" s="3" t="s">
        <v>237</v>
      </c>
      <c r="H3" s="3" t="s">
        <v>238</v>
      </c>
      <c r="I3" s="3" t="s">
        <v>237</v>
      </c>
      <c r="J3" s="3" t="s">
        <v>238</v>
      </c>
      <c r="K3" s="308"/>
      <c r="L3" s="310"/>
      <c r="M3" s="312"/>
    </row>
    <row r="4" spans="1:13">
      <c r="A4" s="5"/>
      <c r="B4" s="6" t="s">
        <v>226</v>
      </c>
      <c r="C4" s="15" t="s">
        <v>223</v>
      </c>
      <c r="D4" s="15" t="s">
        <v>224</v>
      </c>
      <c r="E4" s="15" t="s">
        <v>225</v>
      </c>
      <c r="F4" s="15" t="s">
        <v>11</v>
      </c>
      <c r="G4" s="6">
        <v>0.5</v>
      </c>
      <c r="H4" s="6">
        <v>0</v>
      </c>
      <c r="I4" s="6">
        <v>0.5</v>
      </c>
      <c r="J4" s="6">
        <v>0.8</v>
      </c>
      <c r="K4" s="6">
        <v>1.3</v>
      </c>
      <c r="L4" s="6"/>
      <c r="M4" s="6" t="s">
        <v>227</v>
      </c>
    </row>
    <row r="5" spans="1:13">
      <c r="A5" s="5"/>
      <c r="B5" s="6"/>
      <c r="C5" s="15"/>
      <c r="D5" s="15"/>
      <c r="E5" s="15"/>
      <c r="F5" s="15"/>
      <c r="G5" s="6"/>
      <c r="H5" s="6"/>
      <c r="I5" s="6"/>
      <c r="J5" s="6"/>
      <c r="K5" s="6"/>
      <c r="L5" s="6"/>
      <c r="M5" s="6"/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293" t="s">
        <v>239</v>
      </c>
      <c r="B12" s="294"/>
      <c r="C12" s="294"/>
      <c r="D12" s="294"/>
      <c r="E12" s="295"/>
      <c r="F12" s="296"/>
      <c r="G12" s="298"/>
      <c r="H12" s="293" t="s">
        <v>240</v>
      </c>
      <c r="I12" s="294"/>
      <c r="J12" s="294"/>
      <c r="K12" s="295"/>
      <c r="L12" s="304"/>
      <c r="M12" s="305"/>
    </row>
    <row r="13" spans="1:13" ht="16.5">
      <c r="A13" s="306" t="s">
        <v>241</v>
      </c>
      <c r="B13" s="306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28" type="noConversion"/>
  <dataValidations count="1">
    <dataValidation type="list" allowBlank="1" showInputMessage="1" showErrorMessage="1" sqref="M1:M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292" t="s">
        <v>242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</row>
    <row r="2" spans="1:23" s="1" customFormat="1" ht="15.95" customHeight="1">
      <c r="A2" s="302" t="s">
        <v>243</v>
      </c>
      <c r="B2" s="302" t="s">
        <v>212</v>
      </c>
      <c r="C2" s="302" t="s">
        <v>208</v>
      </c>
      <c r="D2" s="302" t="s">
        <v>209</v>
      </c>
      <c r="E2" s="302" t="s">
        <v>210</v>
      </c>
      <c r="F2" s="302" t="s">
        <v>211</v>
      </c>
      <c r="G2" s="313" t="s">
        <v>244</v>
      </c>
      <c r="H2" s="314"/>
      <c r="I2" s="315"/>
      <c r="J2" s="313" t="s">
        <v>245</v>
      </c>
      <c r="K2" s="314"/>
      <c r="L2" s="315"/>
      <c r="M2" s="313" t="s">
        <v>246</v>
      </c>
      <c r="N2" s="314"/>
      <c r="O2" s="315"/>
      <c r="P2" s="313" t="s">
        <v>247</v>
      </c>
      <c r="Q2" s="314"/>
      <c r="R2" s="315"/>
      <c r="S2" s="314" t="s">
        <v>248</v>
      </c>
      <c r="T2" s="314"/>
      <c r="U2" s="315"/>
      <c r="V2" s="322" t="s">
        <v>249</v>
      </c>
      <c r="W2" s="322" t="s">
        <v>221</v>
      </c>
    </row>
    <row r="3" spans="1:23" s="1" customFormat="1" ht="16.5">
      <c r="A3" s="303"/>
      <c r="B3" s="321"/>
      <c r="C3" s="321"/>
      <c r="D3" s="321"/>
      <c r="E3" s="321"/>
      <c r="F3" s="321"/>
      <c r="G3" s="3" t="s">
        <v>250</v>
      </c>
      <c r="H3" s="3" t="s">
        <v>16</v>
      </c>
      <c r="I3" s="3" t="s">
        <v>212</v>
      </c>
      <c r="J3" s="3" t="s">
        <v>250</v>
      </c>
      <c r="K3" s="3" t="s">
        <v>16</v>
      </c>
      <c r="L3" s="3" t="s">
        <v>212</v>
      </c>
      <c r="M3" s="3" t="s">
        <v>250</v>
      </c>
      <c r="N3" s="3" t="s">
        <v>16</v>
      </c>
      <c r="O3" s="3" t="s">
        <v>212</v>
      </c>
      <c r="P3" s="3" t="s">
        <v>250</v>
      </c>
      <c r="Q3" s="3" t="s">
        <v>16</v>
      </c>
      <c r="R3" s="3" t="s">
        <v>212</v>
      </c>
      <c r="S3" s="3" t="s">
        <v>250</v>
      </c>
      <c r="T3" s="3" t="s">
        <v>16</v>
      </c>
      <c r="U3" s="3" t="s">
        <v>212</v>
      </c>
      <c r="V3" s="323"/>
      <c r="W3" s="323"/>
    </row>
    <row r="4" spans="1:23">
      <c r="A4" s="316" t="s">
        <v>251</v>
      </c>
      <c r="B4" s="6" t="s">
        <v>226</v>
      </c>
      <c r="C4" s="15" t="s">
        <v>223</v>
      </c>
      <c r="D4" s="15" t="s">
        <v>224</v>
      </c>
      <c r="E4" s="15" t="s">
        <v>225</v>
      </c>
      <c r="F4" s="15" t="s">
        <v>11</v>
      </c>
      <c r="G4" s="6" t="s">
        <v>252</v>
      </c>
      <c r="H4" s="6" t="s">
        <v>253</v>
      </c>
      <c r="I4" s="6" t="s">
        <v>254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17"/>
      <c r="B5" s="6"/>
      <c r="C5" s="15"/>
      <c r="D5" s="15"/>
      <c r="E5" s="15"/>
      <c r="F5" s="15"/>
      <c r="G5" s="313" t="s">
        <v>255</v>
      </c>
      <c r="H5" s="314"/>
      <c r="I5" s="315"/>
      <c r="J5" s="313" t="s">
        <v>256</v>
      </c>
      <c r="K5" s="314"/>
      <c r="L5" s="315"/>
      <c r="M5" s="313" t="s">
        <v>257</v>
      </c>
      <c r="N5" s="314"/>
      <c r="O5" s="315"/>
      <c r="P5" s="313" t="s">
        <v>258</v>
      </c>
      <c r="Q5" s="314"/>
      <c r="R5" s="315"/>
      <c r="S5" s="314" t="s">
        <v>259</v>
      </c>
      <c r="T5" s="314"/>
      <c r="U5" s="315"/>
      <c r="V5" s="6"/>
      <c r="W5" s="6"/>
    </row>
    <row r="6" spans="1:23" ht="16.5">
      <c r="A6" s="317"/>
      <c r="B6" s="6"/>
      <c r="C6" s="15"/>
      <c r="D6" s="15"/>
      <c r="E6" s="15"/>
      <c r="F6" s="15"/>
      <c r="G6" s="3" t="s">
        <v>250</v>
      </c>
      <c r="H6" s="3" t="s">
        <v>16</v>
      </c>
      <c r="I6" s="3" t="s">
        <v>212</v>
      </c>
      <c r="J6" s="3" t="s">
        <v>250</v>
      </c>
      <c r="K6" s="3" t="s">
        <v>16</v>
      </c>
      <c r="L6" s="3" t="s">
        <v>212</v>
      </c>
      <c r="M6" s="3" t="s">
        <v>250</v>
      </c>
      <c r="N6" s="3" t="s">
        <v>16</v>
      </c>
      <c r="O6" s="3" t="s">
        <v>212</v>
      </c>
      <c r="P6" s="3" t="s">
        <v>250</v>
      </c>
      <c r="Q6" s="3" t="s">
        <v>16</v>
      </c>
      <c r="R6" s="3" t="s">
        <v>212</v>
      </c>
      <c r="S6" s="3" t="s">
        <v>250</v>
      </c>
      <c r="T6" s="3" t="s">
        <v>16</v>
      </c>
      <c r="U6" s="3" t="s">
        <v>212</v>
      </c>
      <c r="V6" s="6"/>
      <c r="W6" s="6"/>
    </row>
    <row r="7" spans="1:23">
      <c r="A7" s="318"/>
      <c r="B7" s="6"/>
      <c r="C7" s="15"/>
      <c r="D7" s="15"/>
      <c r="E7" s="15"/>
      <c r="F7" s="1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19" t="s">
        <v>260</v>
      </c>
      <c r="B8" s="319"/>
      <c r="C8" s="319"/>
      <c r="D8" s="319"/>
      <c r="E8" s="319"/>
      <c r="F8" s="31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20"/>
      <c r="B9" s="320"/>
      <c r="C9" s="320"/>
      <c r="D9" s="320"/>
      <c r="E9" s="320"/>
      <c r="F9" s="3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19" t="s">
        <v>261</v>
      </c>
      <c r="B10" s="319"/>
      <c r="C10" s="319"/>
      <c r="D10" s="319"/>
      <c r="E10" s="319"/>
      <c r="F10" s="31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20"/>
      <c r="B11" s="320"/>
      <c r="C11" s="320"/>
      <c r="D11" s="320"/>
      <c r="E11" s="320"/>
      <c r="F11" s="32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19" t="s">
        <v>262</v>
      </c>
      <c r="B12" s="319"/>
      <c r="C12" s="319"/>
      <c r="D12" s="319"/>
      <c r="E12" s="319"/>
      <c r="F12" s="31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20"/>
      <c r="B13" s="320"/>
      <c r="C13" s="320"/>
      <c r="D13" s="320"/>
      <c r="E13" s="320"/>
      <c r="F13" s="32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19" t="s">
        <v>263</v>
      </c>
      <c r="B14" s="319"/>
      <c r="C14" s="319"/>
      <c r="D14" s="319"/>
      <c r="E14" s="319"/>
      <c r="F14" s="3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20"/>
      <c r="B15" s="320"/>
      <c r="C15" s="320"/>
      <c r="D15" s="320"/>
      <c r="E15" s="320"/>
      <c r="F15" s="32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293" t="s">
        <v>264</v>
      </c>
      <c r="B17" s="294"/>
      <c r="C17" s="294"/>
      <c r="D17" s="294"/>
      <c r="E17" s="295"/>
      <c r="F17" s="296"/>
      <c r="G17" s="298"/>
      <c r="H17" s="14"/>
      <c r="I17" s="14"/>
      <c r="J17" s="293" t="s">
        <v>265</v>
      </c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5"/>
      <c r="V17" s="7"/>
      <c r="W17" s="9"/>
    </row>
    <row r="18" spans="1:23" ht="56.25" customHeight="1">
      <c r="A18" s="299" t="s">
        <v>266</v>
      </c>
      <c r="B18" s="299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28" type="noConversion"/>
  <dataValidations count="1">
    <dataValidation type="list" allowBlank="1" showInputMessage="1" showErrorMessage="1" sqref="W1 W4:W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292" t="s">
        <v>267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14" s="1" customFormat="1" ht="16.5">
      <c r="A2" s="10" t="s">
        <v>268</v>
      </c>
      <c r="B2" s="11" t="s">
        <v>208</v>
      </c>
      <c r="C2" s="11" t="s">
        <v>209</v>
      </c>
      <c r="D2" s="11" t="s">
        <v>210</v>
      </c>
      <c r="E2" s="11" t="s">
        <v>211</v>
      </c>
      <c r="F2" s="11" t="s">
        <v>212</v>
      </c>
      <c r="G2" s="10" t="s">
        <v>269</v>
      </c>
      <c r="H2" s="10" t="s">
        <v>270</v>
      </c>
      <c r="I2" s="10" t="s">
        <v>271</v>
      </c>
      <c r="J2" s="10" t="s">
        <v>270</v>
      </c>
      <c r="K2" s="10" t="s">
        <v>272</v>
      </c>
      <c r="L2" s="10" t="s">
        <v>270</v>
      </c>
      <c r="M2" s="11" t="s">
        <v>249</v>
      </c>
      <c r="N2" s="11" t="s">
        <v>221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268</v>
      </c>
      <c r="B4" s="13" t="s">
        <v>273</v>
      </c>
      <c r="C4" s="13" t="s">
        <v>250</v>
      </c>
      <c r="D4" s="13" t="s">
        <v>210</v>
      </c>
      <c r="E4" s="11" t="s">
        <v>211</v>
      </c>
      <c r="F4" s="11" t="s">
        <v>212</v>
      </c>
      <c r="G4" s="10" t="s">
        <v>269</v>
      </c>
      <c r="H4" s="10" t="s">
        <v>270</v>
      </c>
      <c r="I4" s="10" t="s">
        <v>271</v>
      </c>
      <c r="J4" s="10" t="s">
        <v>270</v>
      </c>
      <c r="K4" s="10" t="s">
        <v>272</v>
      </c>
      <c r="L4" s="10" t="s">
        <v>270</v>
      </c>
      <c r="M4" s="11" t="s">
        <v>249</v>
      </c>
      <c r="N4" s="11" t="s">
        <v>221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293" t="s">
        <v>274</v>
      </c>
      <c r="B11" s="294"/>
      <c r="C11" s="294"/>
      <c r="D11" s="295"/>
      <c r="E11" s="296"/>
      <c r="F11" s="297"/>
      <c r="G11" s="298"/>
      <c r="H11" s="14"/>
      <c r="I11" s="293" t="s">
        <v>275</v>
      </c>
      <c r="J11" s="294"/>
      <c r="K11" s="294"/>
      <c r="L11" s="7"/>
      <c r="M11" s="7"/>
      <c r="N11" s="9"/>
    </row>
    <row r="12" spans="1:14" ht="16.5">
      <c r="A12" s="299" t="s">
        <v>276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zoomScalePageLayoutView="125" workbookViewId="0">
      <selection activeCell="A12" sqref="A12:L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292" t="s">
        <v>277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2" s="1" customFormat="1" ht="16.5">
      <c r="A2" s="3" t="s">
        <v>243</v>
      </c>
      <c r="B2" s="4" t="s">
        <v>212</v>
      </c>
      <c r="C2" s="4" t="s">
        <v>208</v>
      </c>
      <c r="D2" s="4" t="s">
        <v>209</v>
      </c>
      <c r="E2" s="4" t="s">
        <v>210</v>
      </c>
      <c r="F2" s="4" t="s">
        <v>211</v>
      </c>
      <c r="G2" s="3" t="s">
        <v>278</v>
      </c>
      <c r="H2" s="3" t="s">
        <v>279</v>
      </c>
      <c r="I2" s="3" t="s">
        <v>280</v>
      </c>
      <c r="J2" s="3" t="s">
        <v>281</v>
      </c>
      <c r="K2" s="4" t="s">
        <v>249</v>
      </c>
      <c r="L2" s="4" t="s">
        <v>221</v>
      </c>
    </row>
    <row r="3" spans="1:12">
      <c r="A3" s="5" t="s">
        <v>251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260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261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262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293" t="s">
        <v>274</v>
      </c>
      <c r="B11" s="294"/>
      <c r="C11" s="294"/>
      <c r="D11" s="294"/>
      <c r="E11" s="295"/>
      <c r="F11" s="296"/>
      <c r="G11" s="298"/>
      <c r="H11" s="293" t="s">
        <v>275</v>
      </c>
      <c r="I11" s="294"/>
      <c r="J11" s="294"/>
      <c r="K11" s="7"/>
      <c r="L11" s="9"/>
    </row>
    <row r="12" spans="1:12" ht="72" customHeight="1">
      <c r="A12" s="299" t="s">
        <v>282</v>
      </c>
      <c r="B12" s="299"/>
      <c r="C12" s="300"/>
      <c r="D12" s="300"/>
      <c r="E12" s="300"/>
      <c r="F12" s="300"/>
      <c r="G12" s="300"/>
      <c r="H12" s="300"/>
      <c r="I12" s="300"/>
      <c r="J12" s="300"/>
      <c r="K12" s="300"/>
      <c r="L12" s="300"/>
    </row>
  </sheetData>
  <mergeCells count="5">
    <mergeCell ref="A1:J1"/>
    <mergeCell ref="A11:E11"/>
    <mergeCell ref="F11:G11"/>
    <mergeCell ref="H11:J11"/>
    <mergeCell ref="A12:L12"/>
  </mergeCells>
  <phoneticPr fontId="28" type="noConversion"/>
  <dataValidations count="1">
    <dataValidation type="list" allowBlank="1" showInputMessage="1" showErrorMessage="1" sqref="L3:L12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2022-08-22T07:07:08Z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276028E1E75B46E7979FC1167993DD46</vt:lpwstr>
  </property>
  <property fmtid="{D5CDD505-2E9C-101B-9397-08002B2CF9AE}" pid="3" name="KSOProductBuildVer">
    <vt:lpwstr>2052-11.1.0.12313</vt:lpwstr>
  </property>
</Properties>
</file>