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桌面文件\探越22FW\代言人TADDBK91093\"/>
    </mc:Choice>
  </mc:AlternateContent>
  <xr:revisionPtr revIDLastSave="0" documentId="13_ncr:1_{105AC37F-B63A-4F42-B45C-58CBF66CB11E}" xr6:coauthVersionLast="47" xr6:coauthVersionMax="47" xr10:uidLastSave="{00000000-0000-0000-0000-000000000000}"/>
  <bookViews>
    <workbookView xWindow="-120" yWindow="-120" windowWidth="20730" windowHeight="1116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7" i="7"/>
  <c r="N6" i="7"/>
  <c r="N5" i="7"/>
  <c r="N4" i="7"/>
  <c r="E24" i="6"/>
  <c r="F24" i="6"/>
  <c r="G24" i="6"/>
  <c r="C24" i="6"/>
  <c r="B24" i="6"/>
  <c r="E23" i="6"/>
  <c r="F23" i="6"/>
  <c r="G23" i="6"/>
  <c r="C23" i="6"/>
  <c r="B23" i="6"/>
  <c r="E21" i="6"/>
  <c r="F21" i="6"/>
  <c r="G21" i="6"/>
  <c r="C21" i="6"/>
  <c r="B21" i="6"/>
  <c r="E20" i="6"/>
  <c r="F20" i="6"/>
  <c r="G20" i="6"/>
  <c r="C20" i="6"/>
  <c r="B20" i="6"/>
  <c r="E19" i="6"/>
  <c r="F19" i="6"/>
  <c r="G19" i="6"/>
  <c r="C19" i="6"/>
  <c r="B19" i="6"/>
  <c r="E18" i="6"/>
  <c r="F18" i="6"/>
  <c r="G18" i="6"/>
  <c r="C18" i="6"/>
  <c r="B18" i="6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24" i="14"/>
  <c r="F24" i="14"/>
  <c r="G24" i="14"/>
  <c r="C24" i="14"/>
  <c r="B24" i="14"/>
  <c r="E23" i="14"/>
  <c r="F23" i="14"/>
  <c r="G23" i="14"/>
  <c r="C23" i="14"/>
  <c r="B23" i="14"/>
  <c r="E21" i="14"/>
  <c r="F21" i="14"/>
  <c r="G21" i="14"/>
  <c r="C21" i="14"/>
  <c r="B21" i="14"/>
  <c r="E20" i="14"/>
  <c r="F20" i="14"/>
  <c r="G20" i="14"/>
  <c r="C20" i="14"/>
  <c r="B20" i="14"/>
  <c r="E19" i="14"/>
  <c r="F19" i="14"/>
  <c r="G19" i="14"/>
  <c r="C19" i="14"/>
  <c r="B19" i="14"/>
  <c r="E18" i="14"/>
  <c r="F18" i="14"/>
  <c r="G18" i="14"/>
  <c r="C18" i="14"/>
  <c r="B18" i="14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<sst xmlns="http://schemas.openxmlformats.org/spreadsheetml/2006/main" count="832" uniqueCount="348">
  <si>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</si>
  <si>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</si>
  <si>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</si>
  <si>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</si>
  <si>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</si>
  <si>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</si>
  <si>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</si>
  <si>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</si>
  <si>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</si>
  <si>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</si>
  <si>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</si>
  <si>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</si>
  <si>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</si>
  <si>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</si>
  <si>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</si>
  <si>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</si>
  <si>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</si>
  <si>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</si>
  <si>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</si>
  <si>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</si>
  <si>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</si>
  <si>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</si>
  <si>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</si>
  <si>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</si>
  <si>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</si>
  <si>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</si>
  <si>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</si>
  <si>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</si>
  <si>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</si>
  <si>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</si>
  <si>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</si>
  <si>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</si>
  <si>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</si>
  <si>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</si>
  <si>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</si>
  <si>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</si>
  <si>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</si>
  <si>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</si>
  <si>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</si>
  <si>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</si>
  <si>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</si>
  <si>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</si>
  <si>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</si>
  <si>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</si>
  <si>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</si>
  <si>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</si>
  <si>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</si>
  <si>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</si>
  <si>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</si>
  <si>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</si>
  <si>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</si>
  <si>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</si>
  <si>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</si>
  <si>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</si>
  <si>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</si>
  <si>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</si>
  <si>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</si>
  <si>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</si>
  <si>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</si>
  <si>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</si>
  <si>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</si>
  <si>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</si>
  <si>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</si>
  <si>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TADDBK91093</t>
  </si>
  <si>
    <t>合同交期</t>
  </si>
  <si>
    <t>9-10/9-30</t>
  </si>
  <si>
    <t>产前确认样</t>
  </si>
  <si>
    <t>有</t>
  </si>
  <si>
    <t>无</t>
  </si>
  <si>
    <t>品名</t>
  </si>
  <si>
    <t>男式极地羽绒服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</si>
  <si>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</si>
  <si>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</si>
  <si>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</si>
  <si>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</si>
  <si>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</si>
  <si>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</si>
  <si>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</si>
  <si>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</si>
  <si>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</si>
  <si>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</si>
  <si>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</si>
  <si>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</si>
  <si>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</si>
  <si>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</si>
  <si>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</si>
  <si>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</si>
  <si>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</si>
  <si>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</si>
  <si>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</si>
  <si>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</si>
  <si>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</si>
  <si>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</si>
  <si>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</si>
  <si>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</si>
  <si>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</si>
  <si>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</si>
  <si>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</si>
  <si>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</si>
  <si>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</si>
  <si>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</si>
  <si>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</si>
  <si>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</si>
  <si>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</si>
  <si>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</si>
  <si>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</si>
  <si>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</si>
  <si>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</si>
  <si>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</si>
  <si>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</si>
  <si>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</si>
  <si>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</si>
  <si>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</si>
  <si>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</si>
  <si>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</si>
  <si>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</si>
  <si>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</si>
  <si>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</si>
  <si>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</si>
  <si>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</si>
  <si>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</si>
  <si>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</si>
  <si>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</si>
  <si>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</si>
  <si>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</si>
  <si>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</si>
  <si>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</si>
  <si>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</si>
  <si>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</si>
  <si>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2.里子有折.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</si>
  <si>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</si>
  <si>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</si>
  <si>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</si>
  <si>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</si>
  <si>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</si>
  <si>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</si>
  <si>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</si>
  <si>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</si>
  <si>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</si>
  <si>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</si>
  <si>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</si>
  <si>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</si>
  <si>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</si>
  <si>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</si>
  <si>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</si>
  <si>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</si>
  <si>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</si>
  <si>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</si>
  <si>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</si>
  <si>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黑色洗前XXXL</t>
  </si>
  <si>
    <t>黑色洗后XXXL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</si>
  <si>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</si>
  <si>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</si>
  <si>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</si>
  <si>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</si>
  <si>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</si>
  <si>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</si>
  <si>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</si>
  <si>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</si>
  <si>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-0.8</t>
  </si>
  <si>
    <t>-0.5</t>
  </si>
  <si>
    <t>胸围</t>
  </si>
  <si>
    <t>-1</t>
  </si>
  <si>
    <t>腰围</t>
  </si>
  <si>
    <t>√</t>
  </si>
  <si>
    <t>摆围</t>
  </si>
  <si>
    <t>肩宽</t>
  </si>
  <si>
    <t>肩点袖长</t>
  </si>
  <si>
    <t>袖肥/2（参考值见注解）</t>
  </si>
  <si>
    <t>袖肘围/2</t>
  </si>
  <si>
    <t>袖口围/2</t>
  </si>
  <si>
    <t>罗文袖口围/2</t>
  </si>
  <si>
    <t>前领高</t>
  </si>
  <si>
    <t>后领高</t>
  </si>
  <si>
    <t>下领围</t>
  </si>
  <si>
    <t>上领围</t>
  </si>
  <si>
    <t>帽高</t>
  </si>
  <si>
    <t>帽宽</t>
  </si>
  <si>
    <t>帽后拉链长</t>
  </si>
  <si>
    <t>前胸袋长</t>
  </si>
  <si>
    <t>前胸袋拉链长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</si>
  <si>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</si>
  <si>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</si>
  <si>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</si>
  <si>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</si>
  <si>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</si>
  <si>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</si>
  <si>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</si>
  <si>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</si>
  <si>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</si>
  <si>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</si>
  <si>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</si>
  <si>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</si>
  <si>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</si>
  <si>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</si>
  <si>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1.袖子合拼处有羽绒未处理干净。</t>
  </si>
  <si>
    <t>2.帽口织带压线宽窄。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</si>
  <si>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</si>
  <si>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</si>
  <si>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</si>
  <si>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</si>
  <si>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</si>
  <si>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</si>
  <si>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</si>
  <si>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</si>
  <si>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</si>
  <si>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</si>
  <si>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</si>
  <si>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</si>
  <si>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</si>
  <si>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</si>
  <si>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</si>
  <si>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</si>
  <si>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</si>
  <si>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</si>
  <si>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</si>
  <si>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</si>
  <si>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</si>
  <si>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</si>
  <si>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</si>
  <si>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</si>
  <si>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</si>
  <si>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</si>
  <si>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</si>
  <si>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</si>
  <si>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</si>
  <si>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</si>
  <si>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</si>
  <si>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</si>
  <si>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</si>
  <si>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</si>
  <si>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</si>
  <si>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</si>
  <si>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</si>
  <si>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</si>
  <si>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</si>
  <si>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</si>
  <si>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</si>
  <si>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</si>
  <si>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</si>
  <si>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</si>
  <si>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</si>
  <si>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</si>
  <si>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</si>
  <si>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</si>
  <si>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</si>
  <si>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</si>
  <si>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</si>
  <si>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</si>
  <si>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</si>
  <si>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</si>
  <si>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</si>
  <si>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</si>
  <si>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</si>
  <si>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</si>
  <si>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</si>
  <si>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</si>
  <si>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</si>
  <si>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</si>
  <si>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</si>
  <si>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</si>
  <si>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</si>
  <si>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</si>
  <si>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</si>
  <si>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FW07720</t>
  </si>
  <si>
    <t>20FW灰湖绿/I68//</t>
  </si>
  <si>
    <t>常州亚东</t>
  </si>
  <si>
    <t>YES</t>
  </si>
  <si>
    <t>17SS藏蓝/30A//</t>
  </si>
  <si>
    <t>21FW云杉橘/L36//</t>
  </si>
  <si>
    <t>22FW极地白/Q14//</t>
  </si>
  <si>
    <t>制表时间：2022-7-15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</si>
  <si>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</si>
  <si>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</si>
  <si>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</si>
  <si>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</si>
  <si>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</si>
  <si>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</si>
  <si>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</si>
  <si>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</si>
  <si>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</si>
  <si>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</si>
  <si>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</si>
  <si>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</si>
  <si>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</si>
  <si>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</si>
  <si>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</si>
  <si>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</si>
  <si>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</si>
  <si>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</si>
  <si>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</si>
  <si>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</si>
  <si>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</si>
  <si>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</si>
  <si>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</si>
  <si>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</si>
  <si>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</si>
  <si>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</si>
  <si>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</si>
  <si>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</si>
  <si>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</si>
  <si>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</si>
  <si>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</si>
  <si>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</si>
  <si>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</si>
  <si>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</si>
  <si>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</si>
  <si>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</si>
  <si>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</si>
  <si>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</si>
  <si>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</si>
  <si>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</si>
  <si>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</si>
  <si>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</si>
  <si>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</si>
  <si>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</si>
  <si>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</si>
  <si>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</si>
  <si>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</si>
  <si>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</si>
  <si>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</si>
  <si>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</si>
  <si>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</si>
  <si>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</si>
  <si>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</si>
  <si>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</si>
  <si>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</si>
  <si>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</si>
  <si>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</si>
  <si>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</si>
  <si>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</si>
  <si>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</si>
  <si>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</si>
  <si>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</si>
  <si>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ZD00198</t>
  </si>
  <si>
    <t>12C黑/701/</t>
  </si>
  <si>
    <t>ZD00224</t>
  </si>
  <si>
    <t>XXXX黑色/713/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</si>
  <si>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</si>
  <si>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41" type="noConversion"/>
  </si>
  <si>
    <t>XXL</t>
    <phoneticPr fontId="41" type="noConversion"/>
  </si>
  <si>
    <t>+0</t>
    <phoneticPr fontId="41" type="noConversion"/>
  </si>
  <si>
    <t>-2</t>
    <phoneticPr fontId="41" type="noConversion"/>
  </si>
  <si>
    <t>+0.6</t>
    <phoneticPr fontId="41" type="noConversion"/>
  </si>
  <si>
    <t>-1</t>
    <phoneticPr fontId="41" type="noConversion"/>
  </si>
  <si>
    <t>-0.2</t>
    <phoneticPr fontId="41" type="noConversion"/>
  </si>
  <si>
    <t>大货首件</t>
    <phoneticPr fontId="41" type="noConversion"/>
  </si>
  <si>
    <t>验货时间：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</si>
</sst>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family val="2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37" fillId="0" borderId="0">
      <alignment horizontal="center"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/>
    <xf numFmtId="0" fontId="36" fillId="0" borderId="0">
      <alignment vertical="center"/>
    </xf>
    <xf numFmtId="0" fontId="38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17" fillId="0" borderId="0"/>
    <xf numFmtId="0" fontId="37" fillId="0" borderId="0">
      <alignment horizontal="center"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49" fontId="0" fillId="0" borderId="2" xfId="0" applyNumberFormat="1" applyBorder="1" applyAlignment="1">
      <alignment horizontal="center"/>
    </xf>
    <xf numFmtId="0" fontId="6" fillId="0" borderId="0" xfId="12" applyFont="1" applyFill="1" applyBorder="1" applyAlignment="1">
      <alignment horizontal="center" vertical="center" wrapText="1"/>
    </xf>
    <xf numFmtId="0" fontId="6" fillId="0" borderId="15" xfId="12" applyFont="1" applyFill="1" applyBorder="1" applyAlignment="1">
      <alignment horizontal="center" vertical="center" wrapText="1"/>
    </xf>
    <xf numFmtId="0" fontId="0" fillId="4" borderId="2" xfId="0" applyFill="1" applyBorder="1"/>
    <xf numFmtId="0" fontId="11" fillId="0" borderId="0" xfId="1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6" applyFont="1" applyFill="1"/>
    <xf numFmtId="0" fontId="13" fillId="4" borderId="16" xfId="5" applyFont="1" applyFill="1" applyBorder="1" applyAlignment="1">
      <alignment horizontal="left" vertical="center"/>
    </xf>
    <xf numFmtId="0" fontId="13" fillId="4" borderId="17" xfId="5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1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11" applyFont="1" applyFill="1" applyBorder="1" applyAlignment="1">
      <alignment horizontal="center" vertical="center"/>
    </xf>
    <xf numFmtId="0" fontId="9" fillId="5" borderId="2" xfId="1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 vertical="center"/>
    </xf>
    <xf numFmtId="0" fontId="13" fillId="4" borderId="17" xfId="5" applyFont="1" applyFill="1" applyBorder="1" applyAlignment="1">
      <alignment horizontal="left" vertical="center"/>
    </xf>
    <xf numFmtId="49" fontId="16" fillId="0" borderId="2" xfId="8" applyNumberFormat="1" applyFont="1" applyFill="1" applyBorder="1" applyAlignment="1">
      <alignment horizontal="center"/>
    </xf>
    <xf numFmtId="49" fontId="12" fillId="4" borderId="2" xfId="7" applyNumberFormat="1" applyFont="1" applyFill="1" applyBorder="1" applyAlignment="1">
      <alignment horizontal="center" vertical="center"/>
    </xf>
    <xf numFmtId="0" fontId="12" fillId="4" borderId="2" xfId="6" applyFont="1" applyFill="1" applyBorder="1"/>
    <xf numFmtId="0" fontId="17" fillId="0" borderId="0" xfId="5" applyFill="1" applyBorder="1" applyAlignment="1">
      <alignment horizontal="left" vertical="center"/>
    </xf>
    <xf numFmtId="0" fontId="17" fillId="0" borderId="0" xfId="5" applyFont="1" applyFill="1" applyAlignment="1">
      <alignment horizontal="left" vertical="center"/>
    </xf>
    <xf numFmtId="0" fontId="17" fillId="0" borderId="0" xfId="5" applyFill="1" applyAlignment="1">
      <alignment horizontal="left" vertical="center"/>
    </xf>
    <xf numFmtId="0" fontId="19" fillId="0" borderId="22" xfId="5" applyFont="1" applyFill="1" applyBorder="1" applyAlignment="1">
      <alignment horizontal="left" vertical="center"/>
    </xf>
    <xf numFmtId="0" fontId="19" fillId="0" borderId="23" xfId="5" applyFont="1" applyFill="1" applyBorder="1" applyAlignment="1">
      <alignment horizontal="center" vertical="center"/>
    </xf>
    <xf numFmtId="0" fontId="21" fillId="0" borderId="23" xfId="5" applyFont="1" applyFill="1" applyBorder="1" applyAlignment="1">
      <alignment vertical="center"/>
    </xf>
    <xf numFmtId="0" fontId="19" fillId="0" borderId="23" xfId="5" applyFont="1" applyFill="1" applyBorder="1" applyAlignment="1">
      <alignment vertical="center"/>
    </xf>
    <xf numFmtId="0" fontId="19" fillId="0" borderId="24" xfId="5" applyFont="1" applyFill="1" applyBorder="1" applyAlignment="1">
      <alignment vertical="center"/>
    </xf>
    <xf numFmtId="0" fontId="19" fillId="0" borderId="25" xfId="5" applyFont="1" applyFill="1" applyBorder="1" applyAlignment="1">
      <alignment vertical="center"/>
    </xf>
    <xf numFmtId="0" fontId="19" fillId="0" borderId="24" xfId="5" applyFont="1" applyFill="1" applyBorder="1" applyAlignment="1">
      <alignment horizontal="left" vertical="center"/>
    </xf>
    <xf numFmtId="0" fontId="20" fillId="0" borderId="25" xfId="5" applyFont="1" applyFill="1" applyBorder="1" applyAlignment="1">
      <alignment horizontal="right" vertical="center"/>
    </xf>
    <xf numFmtId="0" fontId="19" fillId="0" borderId="25" xfId="5" applyFont="1" applyFill="1" applyBorder="1" applyAlignment="1">
      <alignment horizontal="left" vertical="center"/>
    </xf>
    <xf numFmtId="0" fontId="19" fillId="0" borderId="26" xfId="5" applyFont="1" applyFill="1" applyBorder="1" applyAlignment="1">
      <alignment vertical="center"/>
    </xf>
    <xf numFmtId="0" fontId="19" fillId="0" borderId="27" xfId="5" applyFont="1" applyFill="1" applyBorder="1" applyAlignment="1">
      <alignment vertical="center"/>
    </xf>
    <xf numFmtId="0" fontId="21" fillId="0" borderId="27" xfId="5" applyFont="1" applyFill="1" applyBorder="1" applyAlignment="1">
      <alignment vertical="center"/>
    </xf>
    <xf numFmtId="0" fontId="21" fillId="0" borderId="27" xfId="5" applyFont="1" applyFill="1" applyBorder="1" applyAlignment="1">
      <alignment horizontal="left" vertical="center"/>
    </xf>
    <xf numFmtId="0" fontId="19" fillId="0" borderId="0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21" fillId="0" borderId="0" xfId="5" applyFont="1" applyFill="1" applyAlignment="1">
      <alignment horizontal="left" vertical="center"/>
    </xf>
    <xf numFmtId="0" fontId="19" fillId="0" borderId="22" xfId="5" applyFont="1" applyFill="1" applyBorder="1" applyAlignment="1">
      <alignment vertical="center"/>
    </xf>
    <xf numFmtId="0" fontId="21" fillId="0" borderId="25" xfId="5" applyFont="1" applyFill="1" applyBorder="1" applyAlignment="1">
      <alignment horizontal="left" vertical="center"/>
    </xf>
    <xf numFmtId="0" fontId="21" fillId="0" borderId="25" xfId="5" applyFont="1" applyFill="1" applyBorder="1" applyAlignment="1">
      <alignment vertical="center"/>
    </xf>
    <xf numFmtId="0" fontId="21" fillId="0" borderId="0" xfId="5" applyFont="1" applyFill="1" applyBorder="1" applyAlignment="1">
      <alignment horizontal="left" vertical="center"/>
    </xf>
    <xf numFmtId="0" fontId="19" fillId="0" borderId="23" xfId="5" applyFont="1" applyFill="1" applyBorder="1" applyAlignment="1">
      <alignment horizontal="left" vertical="center"/>
    </xf>
    <xf numFmtId="0" fontId="19" fillId="0" borderId="26" xfId="5" applyFont="1" applyFill="1" applyBorder="1" applyAlignment="1">
      <alignment horizontal="left" vertical="center"/>
    </xf>
    <xf numFmtId="58" fontId="21" fillId="0" borderId="27" xfId="5" applyNumberFormat="1" applyFont="1" applyFill="1" applyBorder="1" applyAlignment="1">
      <alignment vertical="center"/>
    </xf>
    <xf numFmtId="0" fontId="21" fillId="0" borderId="39" xfId="5" applyFont="1" applyFill="1" applyBorder="1" applyAlignment="1">
      <alignment horizontal="left" vertical="center"/>
    </xf>
    <xf numFmtId="0" fontId="21" fillId="0" borderId="40" xfId="5" applyFont="1" applyFill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22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2" fillId="0" borderId="24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22" fillId="0" borderId="24" xfId="5" applyFont="1" applyBorder="1" applyAlignment="1">
      <alignment vertical="center"/>
    </xf>
    <xf numFmtId="0" fontId="20" fillId="0" borderId="25" xfId="5" applyFont="1" applyBorder="1" applyAlignment="1">
      <alignment vertical="center"/>
    </xf>
    <xf numFmtId="0" fontId="20" fillId="0" borderId="39" xfId="5" applyFont="1" applyBorder="1" applyAlignment="1">
      <alignment vertical="center"/>
    </xf>
    <xf numFmtId="0" fontId="22" fillId="0" borderId="25" xfId="5" applyFont="1" applyBorder="1" applyAlignment="1">
      <alignment vertical="center"/>
    </xf>
    <xf numFmtId="0" fontId="22" fillId="0" borderId="24" xfId="5" applyFont="1" applyBorder="1" applyAlignment="1">
      <alignment horizontal="center" vertical="center"/>
    </xf>
    <xf numFmtId="0" fontId="17" fillId="0" borderId="25" xfId="5" applyFont="1" applyBorder="1" applyAlignment="1">
      <alignment vertical="center"/>
    </xf>
    <xf numFmtId="0" fontId="20" fillId="0" borderId="24" xfId="5" applyFont="1" applyBorder="1" applyAlignment="1">
      <alignment horizontal="left" vertical="center"/>
    </xf>
    <xf numFmtId="0" fontId="25" fillId="0" borderId="26" xfId="5" applyFont="1" applyBorder="1" applyAlignment="1">
      <alignment vertical="center"/>
    </xf>
    <xf numFmtId="0" fontId="22" fillId="0" borderId="22" xfId="5" applyFont="1" applyBorder="1" applyAlignment="1">
      <alignment vertical="center"/>
    </xf>
    <xf numFmtId="0" fontId="17" fillId="0" borderId="23" xfId="5" applyFont="1" applyBorder="1" applyAlignment="1">
      <alignment horizontal="left" vertical="center"/>
    </xf>
    <xf numFmtId="0" fontId="20" fillId="0" borderId="23" xfId="5" applyFont="1" applyBorder="1" applyAlignment="1">
      <alignment horizontal="left" vertical="center"/>
    </xf>
    <xf numFmtId="0" fontId="17" fillId="0" borderId="23" xfId="5" applyFont="1" applyBorder="1" applyAlignment="1">
      <alignment vertical="center"/>
    </xf>
    <xf numFmtId="0" fontId="22" fillId="0" borderId="23" xfId="5" applyFont="1" applyBorder="1" applyAlignment="1">
      <alignment vertical="center"/>
    </xf>
    <xf numFmtId="0" fontId="17" fillId="0" borderId="25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2" fillId="0" borderId="25" xfId="5" applyFont="1" applyBorder="1" applyAlignment="1">
      <alignment horizontal="center" vertical="center"/>
    </xf>
    <xf numFmtId="0" fontId="23" fillId="0" borderId="46" xfId="5" applyFont="1" applyBorder="1" applyAlignment="1">
      <alignment vertical="center"/>
    </xf>
    <xf numFmtId="0" fontId="23" fillId="0" borderId="47" xfId="5" applyFont="1" applyBorder="1" applyAlignment="1">
      <alignment vertical="center"/>
    </xf>
    <xf numFmtId="0" fontId="20" fillId="0" borderId="47" xfId="5" applyFont="1" applyBorder="1" applyAlignment="1">
      <alignment vertical="center"/>
    </xf>
    <xf numFmtId="58" fontId="17" fillId="0" borderId="47" xfId="5" applyNumberFormat="1" applyFont="1" applyBorder="1" applyAlignment="1">
      <alignment vertical="center"/>
    </xf>
    <xf numFmtId="0" fontId="20" fillId="0" borderId="38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13" fillId="4" borderId="0" xfId="6" applyFont="1" applyFill="1"/>
    <xf numFmtId="0" fontId="0" fillId="4" borderId="0" xfId="7" applyFont="1" applyFill="1">
      <alignment vertical="center"/>
    </xf>
    <xf numFmtId="0" fontId="12" fillId="4" borderId="2" xfId="6" applyFont="1" applyFill="1" applyBorder="1" applyAlignment="1" applyProtection="1">
      <alignment horizontal="center" vertical="center"/>
    </xf>
    <xf numFmtId="0" fontId="12" fillId="4" borderId="10" xfId="6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/>
    </xf>
    <xf numFmtId="49" fontId="13" fillId="4" borderId="2" xfId="7" applyNumberFormat="1" applyFont="1" applyFill="1" applyBorder="1" applyAlignment="1">
      <alignment horizontal="center" vertical="center"/>
    </xf>
    <xf numFmtId="49" fontId="13" fillId="4" borderId="55" xfId="7" applyNumberFormat="1" applyFont="1" applyFill="1" applyBorder="1" applyAlignment="1">
      <alignment horizontal="center" vertical="center"/>
    </xf>
    <xf numFmtId="49" fontId="12" fillId="4" borderId="56" xfId="7" applyNumberFormat="1" applyFont="1" applyFill="1" applyBorder="1" applyAlignment="1">
      <alignment horizontal="center" vertical="center"/>
    </xf>
    <xf numFmtId="49" fontId="13" fillId="4" borderId="57" xfId="7" applyNumberFormat="1" applyFont="1" applyFill="1" applyBorder="1" applyAlignment="1">
      <alignment horizontal="center" vertical="center"/>
    </xf>
    <xf numFmtId="49" fontId="12" fillId="4" borderId="57" xfId="7" applyNumberFormat="1" applyFont="1" applyFill="1" applyBorder="1" applyAlignment="1">
      <alignment horizontal="center" vertical="center"/>
    </xf>
    <xf numFmtId="14" fontId="13" fillId="4" borderId="0" xfId="6" applyNumberFormat="1" applyFont="1" applyFill="1"/>
    <xf numFmtId="0" fontId="17" fillId="0" borderId="0" xfId="5" applyFont="1" applyBorder="1" applyAlignment="1">
      <alignment horizontal="left" vertical="center"/>
    </xf>
    <xf numFmtId="0" fontId="22" fillId="0" borderId="49" xfId="5" applyFont="1" applyBorder="1" applyAlignment="1">
      <alignment vertical="center"/>
    </xf>
    <xf numFmtId="0" fontId="17" fillId="0" borderId="50" xfId="5" applyFont="1" applyBorder="1" applyAlignment="1">
      <alignment horizontal="left" vertical="center"/>
    </xf>
    <xf numFmtId="0" fontId="20" fillId="0" borderId="50" xfId="5" applyFont="1" applyBorder="1" applyAlignment="1">
      <alignment horizontal="left" vertical="center"/>
    </xf>
    <xf numFmtId="0" fontId="17" fillId="0" borderId="50" xfId="5" applyFont="1" applyBorder="1" applyAlignment="1">
      <alignment vertical="center"/>
    </xf>
    <xf numFmtId="0" fontId="22" fillId="0" borderId="50" xfId="5" applyFont="1" applyBorder="1" applyAlignment="1">
      <alignment vertical="center"/>
    </xf>
    <xf numFmtId="0" fontId="22" fillId="0" borderId="49" xfId="5" applyFont="1" applyBorder="1" applyAlignment="1">
      <alignment horizontal="center" vertical="center"/>
    </xf>
    <xf numFmtId="0" fontId="20" fillId="0" borderId="50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17" fillId="0" borderId="50" xfId="5" applyFont="1" applyBorder="1" applyAlignment="1">
      <alignment horizontal="center" vertical="center"/>
    </xf>
    <xf numFmtId="0" fontId="20" fillId="0" borderId="25" xfId="5" applyFont="1" applyBorder="1" applyAlignment="1">
      <alignment horizontal="center" vertical="center"/>
    </xf>
    <xf numFmtId="0" fontId="17" fillId="0" borderId="25" xfId="5" applyFont="1" applyBorder="1" applyAlignment="1">
      <alignment horizontal="center" vertical="center"/>
    </xf>
    <xf numFmtId="0" fontId="29" fillId="0" borderId="59" xfId="5" applyFont="1" applyBorder="1" applyAlignment="1">
      <alignment horizontal="left" vertical="center" wrapText="1"/>
    </xf>
    <xf numFmtId="9" fontId="20" fillId="0" borderId="25" xfId="5" applyNumberFormat="1" applyFont="1" applyBorder="1" applyAlignment="1">
      <alignment horizontal="center" vertical="center"/>
    </xf>
    <xf numFmtId="0" fontId="23" fillId="0" borderId="44" xfId="5" applyFont="1" applyBorder="1" applyAlignment="1">
      <alignment vertical="center"/>
    </xf>
    <xf numFmtId="0" fontId="23" fillId="0" borderId="45" xfId="5" applyFont="1" applyBorder="1" applyAlignment="1">
      <alignment vertical="center"/>
    </xf>
    <xf numFmtId="0" fontId="20" fillId="0" borderId="63" xfId="5" applyFont="1" applyBorder="1" applyAlignment="1">
      <alignment vertical="center"/>
    </xf>
    <xf numFmtId="0" fontId="23" fillId="0" borderId="63" xfId="5" applyFont="1" applyBorder="1" applyAlignment="1">
      <alignment vertical="center"/>
    </xf>
    <xf numFmtId="58" fontId="17" fillId="0" borderId="45" xfId="5" applyNumberFormat="1" applyFont="1" applyBorder="1" applyAlignment="1">
      <alignment vertical="center"/>
    </xf>
    <xf numFmtId="0" fontId="17" fillId="0" borderId="63" xfId="5" applyFont="1" applyBorder="1" applyAlignment="1">
      <alignment vertical="center"/>
    </xf>
    <xf numFmtId="0" fontId="20" fillId="0" borderId="54" xfId="5" applyFont="1" applyBorder="1" applyAlignment="1">
      <alignment horizontal="left" vertical="center"/>
    </xf>
    <xf numFmtId="0" fontId="22" fillId="0" borderId="0" xfId="5" applyFont="1" applyBorder="1" applyAlignment="1">
      <alignment vertical="center"/>
    </xf>
    <xf numFmtId="0" fontId="30" fillId="0" borderId="39" xfId="5" applyFont="1" applyBorder="1" applyAlignment="1">
      <alignment horizontal="left" vertical="center" wrapText="1"/>
    </xf>
    <xf numFmtId="0" fontId="30" fillId="0" borderId="39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32" fillId="0" borderId="69" xfId="0" applyFont="1" applyBorder="1"/>
    <xf numFmtId="0" fontId="32" fillId="0" borderId="2" xfId="0" applyFont="1" applyBorder="1"/>
    <xf numFmtId="0" fontId="32" fillId="6" borderId="2" xfId="0" applyFont="1" applyFill="1" applyBorder="1"/>
    <xf numFmtId="0" fontId="0" fillId="0" borderId="69" xfId="0" applyBorder="1"/>
    <xf numFmtId="0" fontId="0" fillId="6" borderId="2" xfId="0" applyFill="1" applyBorder="1"/>
    <xf numFmtId="0" fontId="0" fillId="0" borderId="70" xfId="0" applyBorder="1"/>
    <xf numFmtId="0" fontId="0" fillId="0" borderId="71" xfId="0" applyBorder="1"/>
    <xf numFmtId="0" fontId="0" fillId="6" borderId="71" xfId="0" applyFill="1" applyBorder="1"/>
    <xf numFmtId="0" fontId="0" fillId="7" borderId="0" xfId="0" applyFill="1"/>
    <xf numFmtId="0" fontId="32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6" fillId="0" borderId="13" xfId="1" quotePrefix="1" applyFont="1" applyBorder="1" applyAlignment="1">
      <alignment horizontal="center" vertical="center" wrapText="1"/>
    </xf>
    <xf numFmtId="0" fontId="11" fillId="0" borderId="0" xfId="10" quotePrefix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center" vertical="center" wrapText="1"/>
    </xf>
    <xf numFmtId="0" fontId="5" fillId="3" borderId="5" xfId="10" quotePrefix="1" applyFont="1" applyFill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center"/>
    </xf>
    <xf numFmtId="0" fontId="6" fillId="3" borderId="7" xfId="1" quotePrefix="1" applyFont="1" applyFill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28" fillId="0" borderId="21" xfId="5" applyFont="1" applyBorder="1" applyAlignment="1">
      <alignment horizontal="center" vertical="top"/>
    </xf>
    <xf numFmtId="0" fontId="20" fillId="0" borderId="45" xfId="5" applyFont="1" applyBorder="1" applyAlignment="1">
      <alignment horizontal="center" vertical="center"/>
    </xf>
    <xf numFmtId="0" fontId="23" fillId="0" borderId="45" xfId="5" applyFont="1" applyBorder="1" applyAlignment="1">
      <alignment horizontal="center" vertical="center"/>
    </xf>
    <xf numFmtId="0" fontId="17" fillId="0" borderId="45" xfId="5" applyFont="1" applyBorder="1" applyAlignment="1">
      <alignment horizontal="center" vertical="center"/>
    </xf>
    <xf numFmtId="0" fontId="17" fillId="0" borderId="51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23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20" fillId="0" borderId="25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25" xfId="5" applyFont="1" applyBorder="1" applyAlignment="1">
      <alignment horizontal="left" vertical="center"/>
    </xf>
    <xf numFmtId="14" fontId="20" fillId="0" borderId="25" xfId="5" applyNumberFormat="1" applyFont="1" applyBorder="1" applyAlignment="1">
      <alignment horizontal="center" vertical="center"/>
    </xf>
    <xf numFmtId="14" fontId="20" fillId="0" borderId="39" xfId="5" applyNumberFormat="1" applyFont="1" applyBorder="1" applyAlignment="1">
      <alignment horizontal="center" vertical="center"/>
    </xf>
    <xf numFmtId="0" fontId="20" fillId="0" borderId="30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0" fillId="0" borderId="27" xfId="5" applyFont="1" applyBorder="1" applyAlignment="1">
      <alignment horizontal="center" vertical="center"/>
    </xf>
    <xf numFmtId="0" fontId="20" fillId="0" borderId="40" xfId="5" applyFont="1" applyBorder="1" applyAlignment="1">
      <alignment horizontal="center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14" fontId="20" fillId="0" borderId="27" xfId="5" applyNumberFormat="1" applyFont="1" applyBorder="1" applyAlignment="1">
      <alignment horizontal="center" vertical="center"/>
    </xf>
    <xf numFmtId="14" fontId="20" fillId="0" borderId="40" xfId="5" applyNumberFormat="1" applyFont="1" applyBorder="1" applyAlignment="1">
      <alignment horizontal="center" vertical="center"/>
    </xf>
    <xf numFmtId="0" fontId="22" fillId="0" borderId="58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64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3" fillId="0" borderId="53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 wrapText="1"/>
    </xf>
    <xf numFmtId="0" fontId="22" fillId="0" borderId="36" xfId="5" applyFont="1" applyBorder="1" applyAlignment="1">
      <alignment horizontal="left" vertical="center" wrapText="1"/>
    </xf>
    <xf numFmtId="0" fontId="22" fillId="0" borderId="43" xfId="5" applyFont="1" applyBorder="1" applyAlignment="1">
      <alignment horizontal="left" vertical="center" wrapText="1"/>
    </xf>
    <xf numFmtId="0" fontId="22" fillId="0" borderId="49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22" fillId="0" borderId="54" xfId="5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9" fontId="20" fillId="0" borderId="34" xfId="5" applyNumberFormat="1" applyFont="1" applyBorder="1" applyAlignment="1">
      <alignment horizontal="left" vertical="center"/>
    </xf>
    <xf numFmtId="9" fontId="20" fillId="0" borderId="29" xfId="5" applyNumberFormat="1" applyFont="1" applyBorder="1" applyAlignment="1">
      <alignment horizontal="left" vertical="center"/>
    </xf>
    <xf numFmtId="9" fontId="20" fillId="0" borderId="41" xfId="5" applyNumberFormat="1" applyFont="1" applyBorder="1" applyAlignment="1">
      <alignment horizontal="left" vertical="center"/>
    </xf>
    <xf numFmtId="9" fontId="20" fillId="0" borderId="35" xfId="5" applyNumberFormat="1" applyFont="1" applyBorder="1" applyAlignment="1">
      <alignment horizontal="left" vertical="center"/>
    </xf>
    <xf numFmtId="9" fontId="20" fillId="0" borderId="36" xfId="5" applyNumberFormat="1" applyFont="1" applyBorder="1" applyAlignment="1">
      <alignment horizontal="left" vertical="center"/>
    </xf>
    <xf numFmtId="9" fontId="20" fillId="0" borderId="43" xfId="5" applyNumberFormat="1" applyFont="1" applyBorder="1" applyAlignment="1">
      <alignment horizontal="left" vertical="center"/>
    </xf>
    <xf numFmtId="0" fontId="19" fillId="0" borderId="49" xfId="5" applyFont="1" applyFill="1" applyBorder="1" applyAlignment="1">
      <alignment horizontal="left" vertical="center"/>
    </xf>
    <xf numFmtId="0" fontId="19" fillId="0" borderId="50" xfId="5" applyFont="1" applyFill="1" applyBorder="1" applyAlignment="1">
      <alignment horizontal="left" vertical="center"/>
    </xf>
    <xf numFmtId="0" fontId="19" fillId="0" borderId="54" xfId="5" applyFont="1" applyFill="1" applyBorder="1" applyAlignment="1">
      <alignment horizontal="left" vertical="center"/>
    </xf>
    <xf numFmtId="0" fontId="19" fillId="0" borderId="24" xfId="5" applyFont="1" applyFill="1" applyBorder="1" applyAlignment="1">
      <alignment horizontal="left" vertical="center"/>
    </xf>
    <xf numFmtId="0" fontId="19" fillId="0" borderId="25" xfId="5" applyFont="1" applyFill="1" applyBorder="1" applyAlignment="1">
      <alignment horizontal="left" vertical="center"/>
    </xf>
    <xf numFmtId="0" fontId="19" fillId="0" borderId="60" xfId="5" applyFont="1" applyFill="1" applyBorder="1" applyAlignment="1">
      <alignment horizontal="left" vertical="center"/>
    </xf>
    <xf numFmtId="0" fontId="19" fillId="0" borderId="36" xfId="5" applyFont="1" applyFill="1" applyBorder="1" applyAlignment="1">
      <alignment horizontal="left" vertical="center"/>
    </xf>
    <xf numFmtId="0" fontId="19" fillId="0" borderId="43" xfId="5" applyFont="1" applyFill="1" applyBorder="1" applyAlignment="1">
      <alignment horizontal="left" vertical="center"/>
    </xf>
    <xf numFmtId="0" fontId="23" fillId="0" borderId="33" xfId="5" applyFont="1" applyFill="1" applyBorder="1" applyAlignment="1">
      <alignment horizontal="left" vertical="center"/>
    </xf>
    <xf numFmtId="0" fontId="20" fillId="0" borderId="61" xfId="5" applyFont="1" applyFill="1" applyBorder="1" applyAlignment="1">
      <alignment horizontal="left" vertical="center"/>
    </xf>
    <xf numFmtId="0" fontId="20" fillId="0" borderId="62" xfId="5" applyFont="1" applyFill="1" applyBorder="1" applyAlignment="1">
      <alignment horizontal="left" vertical="center"/>
    </xf>
    <xf numFmtId="0" fontId="20" fillId="0" borderId="65" xfId="5" applyFont="1" applyFill="1" applyBorder="1" applyAlignment="1">
      <alignment horizontal="left" vertical="center"/>
    </xf>
    <xf numFmtId="0" fontId="20" fillId="0" borderId="32" xfId="5" applyFont="1" applyFill="1" applyBorder="1" applyAlignment="1">
      <alignment horizontal="left" vertical="center"/>
    </xf>
    <xf numFmtId="0" fontId="20" fillId="0" borderId="31" xfId="5" applyFont="1" applyFill="1" applyBorder="1" applyAlignment="1">
      <alignment horizontal="left" vertical="center"/>
    </xf>
    <xf numFmtId="0" fontId="20" fillId="0" borderId="42" xfId="5" applyFont="1" applyFill="1" applyBorder="1" applyAlignment="1">
      <alignment horizontal="left" vertical="center"/>
    </xf>
    <xf numFmtId="0" fontId="22" fillId="0" borderId="35" xfId="5" applyFont="1" applyFill="1" applyBorder="1" applyAlignment="1">
      <alignment horizontal="left" vertical="center"/>
    </xf>
    <xf numFmtId="0" fontId="22" fillId="0" borderId="36" xfId="5" applyFont="1" applyFill="1" applyBorder="1" applyAlignment="1">
      <alignment horizontal="left" vertical="center"/>
    </xf>
    <xf numFmtId="0" fontId="22" fillId="0" borderId="43" xfId="5" applyFont="1" applyFill="1" applyBorder="1" applyAlignment="1">
      <alignment horizontal="left" vertical="center"/>
    </xf>
    <xf numFmtId="0" fontId="27" fillId="0" borderId="47" xfId="5" applyFont="1" applyBorder="1" applyAlignment="1">
      <alignment horizontal="center" vertical="center"/>
    </xf>
    <xf numFmtId="0" fontId="23" fillId="0" borderId="33" xfId="5" applyFont="1" applyBorder="1" applyAlignment="1">
      <alignment horizontal="center" vertical="center"/>
    </xf>
    <xf numFmtId="0" fontId="23" fillId="0" borderId="66" xfId="5" applyFont="1" applyBorder="1" applyAlignment="1">
      <alignment horizontal="center" vertical="center"/>
    </xf>
    <xf numFmtId="0" fontId="20" fillId="0" borderId="63" xfId="5" applyFont="1" applyBorder="1" applyAlignment="1">
      <alignment horizontal="center" vertical="center"/>
    </xf>
    <xf numFmtId="0" fontId="20" fillId="0" borderId="64" xfId="5" applyFont="1" applyBorder="1" applyAlignment="1">
      <alignment horizontal="center" vertical="center"/>
    </xf>
    <xf numFmtId="0" fontId="20" fillId="0" borderId="58" xfId="5" applyFont="1" applyFill="1" applyBorder="1" applyAlignment="1">
      <alignment horizontal="left" vertical="center"/>
    </xf>
    <xf numFmtId="0" fontId="20" fillId="0" borderId="33" xfId="5" applyFont="1" applyFill="1" applyBorder="1" applyAlignment="1">
      <alignment horizontal="left" vertical="center"/>
    </xf>
    <xf numFmtId="0" fontId="20" fillId="0" borderId="64" xfId="5" applyFont="1" applyFill="1" applyBorder="1" applyAlignment="1">
      <alignment horizontal="left" vertical="center"/>
    </xf>
    <xf numFmtId="0" fontId="13" fillId="4" borderId="0" xfId="6" applyFont="1" applyFill="1" applyBorder="1" applyAlignment="1">
      <alignment horizontal="center"/>
    </xf>
    <xf numFmtId="0" fontId="12" fillId="4" borderId="0" xfId="6" applyFont="1" applyFill="1" applyBorder="1" applyAlignment="1">
      <alignment horizontal="center"/>
    </xf>
    <xf numFmtId="0" fontId="12" fillId="4" borderId="17" xfId="5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" xfId="6" applyFont="1" applyFill="1" applyBorder="1" applyAlignment="1" applyProtection="1">
      <alignment horizontal="center" vertical="center"/>
    </xf>
    <xf numFmtId="0" fontId="13" fillId="4" borderId="20" xfId="6" applyFont="1" applyFill="1" applyBorder="1" applyAlignment="1" applyProtection="1">
      <alignment horizontal="center" vertical="center"/>
    </xf>
    <xf numFmtId="0" fontId="13" fillId="4" borderId="18" xfId="6" applyFont="1" applyFill="1" applyBorder="1" applyAlignment="1" applyProtection="1">
      <alignment horizontal="center" vertical="center"/>
    </xf>
    <xf numFmtId="0" fontId="12" fillId="4" borderId="17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4" fillId="0" borderId="21" xfId="5" applyFont="1" applyBorder="1" applyAlignment="1">
      <alignment horizontal="center" vertical="top"/>
    </xf>
    <xf numFmtId="0" fontId="22" fillId="0" borderId="24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20" fillId="0" borderId="24" xfId="5" applyFont="1" applyBorder="1" applyAlignment="1">
      <alignment horizontal="left" vertical="center"/>
    </xf>
    <xf numFmtId="0" fontId="23" fillId="0" borderId="0" xfId="5" applyFont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0" fontId="19" fillId="0" borderId="23" xfId="5" applyFont="1" applyBorder="1" applyAlignment="1">
      <alignment horizontal="left" vertical="center"/>
    </xf>
    <xf numFmtId="0" fontId="19" fillId="0" borderId="38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19" fillId="0" borderId="30" xfId="5" applyFont="1" applyBorder="1" applyAlignment="1">
      <alignment horizontal="left" vertical="center"/>
    </xf>
    <xf numFmtId="0" fontId="19" fillId="0" borderId="31" xfId="5" applyFont="1" applyBorder="1" applyAlignment="1">
      <alignment horizontal="left" vertical="center"/>
    </xf>
    <xf numFmtId="0" fontId="19" fillId="0" borderId="42" xfId="5" applyFont="1" applyBorder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9" fillId="0" borderId="22" xfId="5" applyFont="1" applyFill="1" applyBorder="1" applyAlignment="1">
      <alignment horizontal="left" vertical="center"/>
    </xf>
    <xf numFmtId="0" fontId="19" fillId="0" borderId="23" xfId="5" applyFont="1" applyFill="1" applyBorder="1" applyAlignment="1">
      <alignment horizontal="left" vertical="center"/>
    </xf>
    <xf numFmtId="0" fontId="19" fillId="0" borderId="38" xfId="5" applyFont="1" applyFill="1" applyBorder="1" applyAlignment="1">
      <alignment horizontal="left" vertical="center"/>
    </xf>
    <xf numFmtId="0" fontId="19" fillId="0" borderId="25" xfId="5" applyFont="1" applyFill="1" applyBorder="1" applyAlignment="1">
      <alignment horizontal="center" vertical="center"/>
    </xf>
    <xf numFmtId="0" fontId="19" fillId="0" borderId="39" xfId="5" applyFont="1" applyFill="1" applyBorder="1" applyAlignment="1">
      <alignment horizontal="center" vertical="center"/>
    </xf>
    <xf numFmtId="0" fontId="22" fillId="0" borderId="24" xfId="5" applyFont="1" applyFill="1" applyBorder="1" applyAlignment="1">
      <alignment horizontal="left" vertical="center"/>
    </xf>
    <xf numFmtId="0" fontId="20" fillId="0" borderId="25" xfId="5" applyFont="1" applyFill="1" applyBorder="1" applyAlignment="1">
      <alignment horizontal="left" vertical="center"/>
    </xf>
    <xf numFmtId="0" fontId="20" fillId="0" borderId="39" xfId="5" applyFont="1" applyFill="1" applyBorder="1" applyAlignment="1">
      <alignment horizontal="left" vertical="center"/>
    </xf>
    <xf numFmtId="0" fontId="22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0" xfId="5" applyFont="1" applyBorder="1" applyAlignment="1">
      <alignment horizontal="center" vertical="center"/>
    </xf>
    <xf numFmtId="0" fontId="19" fillId="0" borderId="25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23" fillId="0" borderId="0" xfId="5" applyFont="1" applyFill="1" applyBorder="1" applyAlignment="1">
      <alignment horizontal="left" vertical="center"/>
    </xf>
    <xf numFmtId="0" fontId="20" fillId="0" borderId="34" xfId="5" applyFont="1" applyFill="1" applyBorder="1" applyAlignment="1">
      <alignment horizontal="left" vertical="center"/>
    </xf>
    <xf numFmtId="0" fontId="20" fillId="0" borderId="29" xfId="5" applyFont="1" applyFill="1" applyBorder="1" applyAlignment="1">
      <alignment horizontal="left" vertical="center"/>
    </xf>
    <xf numFmtId="0" fontId="20" fillId="0" borderId="41" xfId="5" applyFont="1" applyFill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0" fillId="0" borderId="47" xfId="5" applyFont="1" applyBorder="1" applyAlignment="1">
      <alignment horizontal="center" vertical="center"/>
    </xf>
    <xf numFmtId="0" fontId="23" fillId="0" borderId="47" xfId="5" applyFont="1" applyBorder="1" applyAlignment="1">
      <alignment horizontal="center" vertical="center"/>
    </xf>
    <xf numFmtId="0" fontId="20" fillId="0" borderId="52" xfId="5" applyFont="1" applyBorder="1" applyAlignment="1">
      <alignment horizontal="center" vertical="center"/>
    </xf>
    <xf numFmtId="0" fontId="23" fillId="0" borderId="48" xfId="5" applyFont="1" applyFill="1" applyBorder="1" applyAlignment="1">
      <alignment horizontal="left" vertical="center"/>
    </xf>
    <xf numFmtId="0" fontId="23" fillId="0" borderId="47" xfId="5" applyFont="1" applyFill="1" applyBorder="1" applyAlignment="1">
      <alignment horizontal="left" vertical="center"/>
    </xf>
    <xf numFmtId="0" fontId="23" fillId="0" borderId="53" xfId="5" applyFont="1" applyFill="1" applyBorder="1" applyAlignment="1">
      <alignment horizontal="left" vertical="center"/>
    </xf>
    <xf numFmtId="0" fontId="23" fillId="0" borderId="49" xfId="5" applyFont="1" applyFill="1" applyBorder="1" applyAlignment="1">
      <alignment horizontal="center" vertical="center"/>
    </xf>
    <xf numFmtId="0" fontId="23" fillId="0" borderId="50" xfId="5" applyFont="1" applyFill="1" applyBorder="1" applyAlignment="1">
      <alignment horizontal="center" vertical="center"/>
    </xf>
    <xf numFmtId="0" fontId="23" fillId="0" borderId="54" xfId="5" applyFont="1" applyFill="1" applyBorder="1" applyAlignment="1">
      <alignment horizontal="center" vertical="center"/>
    </xf>
    <xf numFmtId="0" fontId="23" fillId="0" borderId="26" xfId="5" applyFont="1" applyFill="1" applyBorder="1" applyAlignment="1">
      <alignment horizontal="center" vertical="center"/>
    </xf>
    <xf numFmtId="0" fontId="23" fillId="0" borderId="27" xfId="5" applyFont="1" applyFill="1" applyBorder="1" applyAlignment="1">
      <alignment horizontal="center" vertical="center"/>
    </xf>
    <xf numFmtId="0" fontId="23" fillId="0" borderId="40" xfId="5" applyFont="1" applyFill="1" applyBorder="1" applyAlignment="1">
      <alignment horizontal="center" vertical="center"/>
    </xf>
    <xf numFmtId="0" fontId="17" fillId="0" borderId="47" xfId="5" applyFont="1" applyBorder="1" applyAlignment="1">
      <alignment horizontal="center" vertical="center"/>
    </xf>
    <xf numFmtId="0" fontId="17" fillId="0" borderId="52" xfId="5" applyFont="1" applyBorder="1" applyAlignment="1">
      <alignment horizontal="center" vertical="center"/>
    </xf>
    <xf numFmtId="0" fontId="12" fillId="4" borderId="8" xfId="6" applyFont="1" applyFill="1" applyBorder="1" applyAlignment="1">
      <alignment horizontal="center"/>
    </xf>
    <xf numFmtId="0" fontId="18" fillId="0" borderId="21" xfId="5" applyFont="1" applyFill="1" applyBorder="1" applyAlignment="1">
      <alignment horizontal="center" vertical="top"/>
    </xf>
    <xf numFmtId="0" fontId="20" fillId="0" borderId="23" xfId="5" applyFont="1" applyFill="1" applyBorder="1" applyAlignment="1">
      <alignment horizontal="center" vertical="center"/>
    </xf>
    <xf numFmtId="0" fontId="21" fillId="0" borderId="23" xfId="5" applyFont="1" applyFill="1" applyBorder="1" applyAlignment="1">
      <alignment horizontal="center" vertical="center"/>
    </xf>
    <xf numFmtId="0" fontId="21" fillId="0" borderId="38" xfId="5" applyFont="1" applyFill="1" applyBorder="1" applyAlignment="1">
      <alignment horizontal="center" vertical="center"/>
    </xf>
    <xf numFmtId="0" fontId="20" fillId="0" borderId="25" xfId="5" applyFont="1" applyFill="1" applyBorder="1" applyAlignment="1">
      <alignment horizontal="center" vertical="center"/>
    </xf>
    <xf numFmtId="58" fontId="21" fillId="0" borderId="25" xfId="5" applyNumberFormat="1" applyFont="1" applyFill="1" applyBorder="1" applyAlignment="1">
      <alignment horizontal="center" vertical="center"/>
    </xf>
    <xf numFmtId="0" fontId="21" fillId="0" borderId="25" xfId="5" applyFont="1" applyFill="1" applyBorder="1" applyAlignment="1">
      <alignment horizontal="center" vertical="center"/>
    </xf>
    <xf numFmtId="0" fontId="20" fillId="0" borderId="27" xfId="5" applyFont="1" applyFill="1" applyBorder="1" applyAlignment="1">
      <alignment horizontal="right" vertical="center"/>
    </xf>
    <xf numFmtId="0" fontId="19" fillId="0" borderId="27" xfId="5" applyFont="1" applyFill="1" applyBorder="1" applyAlignment="1">
      <alignment horizontal="left" vertical="center"/>
    </xf>
    <xf numFmtId="0" fontId="19" fillId="0" borderId="28" xfId="5" applyFont="1" applyFill="1" applyBorder="1" applyAlignment="1">
      <alignment horizontal="left" vertical="center"/>
    </xf>
    <xf numFmtId="0" fontId="19" fillId="0" borderId="29" xfId="5" applyFont="1" applyFill="1" applyBorder="1" applyAlignment="1">
      <alignment horizontal="left" vertical="center"/>
    </xf>
    <xf numFmtId="0" fontId="19" fillId="0" borderId="41" xfId="5" applyFont="1" applyFill="1" applyBorder="1" applyAlignment="1">
      <alignment horizontal="left" vertical="center"/>
    </xf>
    <xf numFmtId="0" fontId="21" fillId="0" borderId="30" xfId="5" applyFont="1" applyFill="1" applyBorder="1" applyAlignment="1">
      <alignment horizontal="center" vertical="center"/>
    </xf>
    <xf numFmtId="0" fontId="21" fillId="0" borderId="31" xfId="5" applyFont="1" applyFill="1" applyBorder="1" applyAlignment="1">
      <alignment horizontal="center" vertical="center"/>
    </xf>
    <xf numFmtId="0" fontId="21" fillId="0" borderId="42" xfId="5" applyFont="1" applyFill="1" applyBorder="1" applyAlignment="1">
      <alignment horizontal="center" vertical="center"/>
    </xf>
    <xf numFmtId="0" fontId="22" fillId="0" borderId="32" xfId="5" applyFont="1" applyFill="1" applyBorder="1" applyAlignment="1">
      <alignment horizontal="left" vertical="center"/>
    </xf>
    <xf numFmtId="0" fontId="22" fillId="0" borderId="31" xfId="5" applyFont="1" applyFill="1" applyBorder="1" applyAlignment="1">
      <alignment horizontal="left" vertical="center"/>
    </xf>
    <xf numFmtId="0" fontId="22" fillId="0" borderId="42" xfId="5" applyFont="1" applyFill="1" applyBorder="1" applyAlignment="1">
      <alignment horizontal="left" vertical="center"/>
    </xf>
    <xf numFmtId="0" fontId="19" fillId="0" borderId="39" xfId="5" applyFont="1" applyFill="1" applyBorder="1" applyAlignment="1">
      <alignment horizontal="left" vertical="center"/>
    </xf>
    <xf numFmtId="0" fontId="21" fillId="0" borderId="24" xfId="5" applyFont="1" applyFill="1" applyBorder="1" applyAlignment="1">
      <alignment horizontal="left" vertical="center"/>
    </xf>
    <xf numFmtId="0" fontId="21" fillId="0" borderId="25" xfId="5" applyFont="1" applyFill="1" applyBorder="1" applyAlignment="1">
      <alignment horizontal="left" vertical="center"/>
    </xf>
    <xf numFmtId="0" fontId="21" fillId="0" borderId="39" xfId="5" applyFont="1" applyFill="1" applyBorder="1" applyAlignment="1">
      <alignment horizontal="left" vertical="center"/>
    </xf>
    <xf numFmtId="0" fontId="21" fillId="0" borderId="32" xfId="5" applyFont="1" applyFill="1" applyBorder="1" applyAlignment="1">
      <alignment horizontal="left" vertical="center"/>
    </xf>
    <xf numFmtId="0" fontId="21" fillId="0" borderId="31" xfId="5" applyFont="1" applyFill="1" applyBorder="1" applyAlignment="1">
      <alignment horizontal="left" vertical="center"/>
    </xf>
    <xf numFmtId="0" fontId="21" fillId="0" borderId="42" xfId="5" applyFont="1" applyFill="1" applyBorder="1" applyAlignment="1">
      <alignment horizontal="left" vertical="center"/>
    </xf>
    <xf numFmtId="0" fontId="21" fillId="0" borderId="24" xfId="5" applyFont="1" applyFill="1" applyBorder="1" applyAlignment="1">
      <alignment horizontal="left" vertical="center" wrapText="1"/>
    </xf>
    <xf numFmtId="0" fontId="21" fillId="0" borderId="25" xfId="5" applyFont="1" applyFill="1" applyBorder="1" applyAlignment="1">
      <alignment horizontal="left" vertical="center" wrapText="1"/>
    </xf>
    <xf numFmtId="0" fontId="21" fillId="0" borderId="39" xfId="5" applyFont="1" applyFill="1" applyBorder="1" applyAlignment="1">
      <alignment horizontal="left" vertical="center" wrapText="1"/>
    </xf>
    <xf numFmtId="0" fontId="17" fillId="0" borderId="27" xfId="5" applyFill="1" applyBorder="1" applyAlignment="1">
      <alignment horizontal="center" vertical="center"/>
    </xf>
    <xf numFmtId="0" fontId="17" fillId="0" borderId="40" xfId="5" applyFill="1" applyBorder="1" applyAlignment="1">
      <alignment horizontal="center" vertical="center"/>
    </xf>
    <xf numFmtId="0" fontId="19" fillId="0" borderId="33" xfId="5" applyFont="1" applyFill="1" applyBorder="1" applyAlignment="1">
      <alignment horizontal="center" vertical="center"/>
    </xf>
    <xf numFmtId="0" fontId="19" fillId="0" borderId="34" xfId="5" applyFont="1" applyFill="1" applyBorder="1" applyAlignment="1">
      <alignment horizontal="left" vertical="center"/>
    </xf>
    <xf numFmtId="0" fontId="17" fillId="0" borderId="32" xfId="5" applyFont="1" applyFill="1" applyBorder="1" applyAlignment="1">
      <alignment horizontal="left" vertical="center"/>
    </xf>
    <xf numFmtId="0" fontId="17" fillId="0" borderId="31" xfId="5" applyFont="1" applyFill="1" applyBorder="1" applyAlignment="1">
      <alignment horizontal="left" vertical="center"/>
    </xf>
    <xf numFmtId="0" fontId="17" fillId="0" borderId="42" xfId="5" applyFont="1" applyFill="1" applyBorder="1" applyAlignment="1">
      <alignment horizontal="left" vertical="center"/>
    </xf>
    <xf numFmtId="0" fontId="23" fillId="0" borderId="32" xfId="5" applyFont="1" applyFill="1" applyBorder="1" applyAlignment="1">
      <alignment horizontal="left" vertical="center"/>
    </xf>
    <xf numFmtId="0" fontId="21" fillId="0" borderId="35" xfId="5" applyFont="1" applyFill="1" applyBorder="1" applyAlignment="1">
      <alignment horizontal="left" vertical="center"/>
    </xf>
    <xf numFmtId="0" fontId="21" fillId="0" borderId="36" xfId="5" applyFont="1" applyFill="1" applyBorder="1" applyAlignment="1">
      <alignment horizontal="left" vertical="center"/>
    </xf>
    <xf numFmtId="0" fontId="21" fillId="0" borderId="43" xfId="5" applyFont="1" applyFill="1" applyBorder="1" applyAlignment="1">
      <alignment horizontal="left" vertical="center"/>
    </xf>
    <xf numFmtId="0" fontId="22" fillId="0" borderId="22" xfId="5" applyFont="1" applyFill="1" applyBorder="1" applyAlignment="1">
      <alignment horizontal="left" vertical="center"/>
    </xf>
    <xf numFmtId="0" fontId="22" fillId="0" borderId="23" xfId="5" applyFont="1" applyFill="1" applyBorder="1" applyAlignment="1">
      <alignment horizontal="left" vertical="center"/>
    </xf>
    <xf numFmtId="0" fontId="22" fillId="0" borderId="38" xfId="5" applyFont="1" applyFill="1" applyBorder="1" applyAlignment="1">
      <alignment horizontal="left" vertical="center"/>
    </xf>
    <xf numFmtId="0" fontId="19" fillId="0" borderId="30" xfId="5" applyFont="1" applyFill="1" applyBorder="1" applyAlignment="1">
      <alignment horizontal="left" vertical="center"/>
    </xf>
    <xf numFmtId="0" fontId="19" fillId="0" borderId="37" xfId="5" applyFont="1" applyFill="1" applyBorder="1" applyAlignment="1">
      <alignment horizontal="left" vertical="center"/>
    </xf>
    <xf numFmtId="0" fontId="21" fillId="0" borderId="27" xfId="5" applyFont="1" applyFill="1" applyBorder="1" applyAlignment="1">
      <alignment horizontal="center" vertical="center"/>
    </xf>
    <xf numFmtId="0" fontId="19" fillId="0" borderId="27" xfId="5" applyFont="1" applyFill="1" applyBorder="1" applyAlignment="1">
      <alignment horizontal="center" vertical="center"/>
    </xf>
    <xf numFmtId="0" fontId="21" fillId="0" borderId="40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2" fillId="4" borderId="2" xfId="6" applyFont="1" applyFill="1" applyBorder="1" applyAlignment="1" applyProtection="1">
      <alignment horizontal="center" vertical="center"/>
    </xf>
    <xf numFmtId="49" fontId="43" fillId="4" borderId="2" xfId="7" applyNumberFormat="1" applyFont="1" applyFill="1" applyBorder="1" applyAlignment="1">
      <alignment horizontal="center" vertical="center"/>
    </xf>
    <xf numFmtId="49" fontId="42" fillId="4" borderId="2" xfId="7" applyNumberFormat="1" applyFont="1" applyFill="1" applyBorder="1" applyAlignment="1">
      <alignment horizontal="center" vertical="center"/>
    </xf>
    <xf numFmtId="0" fontId="43" fillId="4" borderId="0" xfId="6" applyFont="1" applyFill="1"/>
    <xf numFmtId="58" fontId="0" fillId="4" borderId="0" xfId="7" applyNumberFormat="1" applyFont="1" applyFill="1">
      <alignment vertical="center"/>
    </xf>
  </cellXfs>
  <cellStyles count="13">
    <cellStyle name="S10" xfId="10" xr:uid="{00000000-0005-0000-0000-00003B000000}"/>
    <cellStyle name="S13" xfId="9" xr:uid="{00000000-0005-0000-0000-00003A000000}"/>
    <cellStyle name="S15" xfId="12" xr:uid="{00000000-0005-0000-0000-00003D000000}"/>
    <cellStyle name="S16" xfId="1" xr:uid="{00000000-0005-0000-0000-000005000000}"/>
    <cellStyle name="常规" xfId="0" builtinId="0"/>
    <cellStyle name="常规 10 10" xfId="8" xr:uid="{00000000-0005-0000-0000-000039000000}"/>
    <cellStyle name="常规 2" xfId="5" xr:uid="{00000000-0005-0000-0000-000036000000}"/>
    <cellStyle name="常规 23" xfId="11" xr:uid="{00000000-0005-0000-0000-00003C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52" customWidth="1"/>
    <col min="3" max="3" width="10.125" customWidth="1"/>
  </cols>
  <sheetData>
    <row r="1" spans="1:2" ht="21" customHeight="1" x14ac:dyDescent="0.15">
      <c r="A1" s="153"/>
      <c r="B1" s="154" t="s">
        <v>0</v>
      </c>
    </row>
    <row r="2" spans="1:2" x14ac:dyDescent="0.15">
      <c r="A2" s="5">
        <v>1</v>
      </c>
      <c r="B2" s="155" t="s">
        <v>1</v>
      </c>
    </row>
    <row r="3" spans="1:2" x14ac:dyDescent="0.15">
      <c r="A3" s="5">
        <v>2</v>
      </c>
      <c r="B3" s="155" t="s">
        <v>2</v>
      </c>
    </row>
    <row r="4" spans="1:2" x14ac:dyDescent="0.15">
      <c r="A4" s="5">
        <v>3</v>
      </c>
      <c r="B4" s="155" t="s">
        <v>3</v>
      </c>
    </row>
    <row r="5" spans="1:2" x14ac:dyDescent="0.15">
      <c r="A5" s="5">
        <v>4</v>
      </c>
      <c r="B5" s="155" t="s">
        <v>4</v>
      </c>
    </row>
    <row r="6" spans="1:2" x14ac:dyDescent="0.15">
      <c r="A6" s="5">
        <v>5</v>
      </c>
      <c r="B6" s="155" t="s">
        <v>5</v>
      </c>
    </row>
    <row r="7" spans="1:2" x14ac:dyDescent="0.15">
      <c r="A7" s="5">
        <v>6</v>
      </c>
      <c r="B7" s="155" t="s">
        <v>6</v>
      </c>
    </row>
    <row r="8" spans="1:2" s="151" customFormat="1" ht="15" customHeight="1" x14ac:dyDescent="0.15">
      <c r="A8" s="156">
        <v>7</v>
      </c>
      <c r="B8" s="157" t="s">
        <v>7</v>
      </c>
    </row>
    <row r="9" spans="1:2" ht="18.95" customHeight="1" x14ac:dyDescent="0.15">
      <c r="A9" s="153"/>
      <c r="B9" s="158" t="s">
        <v>8</v>
      </c>
    </row>
    <row r="10" spans="1:2" ht="15.95" customHeight="1" x14ac:dyDescent="0.15">
      <c r="A10" s="5">
        <v>1</v>
      </c>
      <c r="B10" s="159" t="s">
        <v>9</v>
      </c>
    </row>
    <row r="11" spans="1:2" x14ac:dyDescent="0.15">
      <c r="A11" s="5">
        <v>2</v>
      </c>
      <c r="B11" s="155" t="s">
        <v>10</v>
      </c>
    </row>
    <row r="12" spans="1:2" x14ac:dyDescent="0.15">
      <c r="A12" s="5">
        <v>3</v>
      </c>
      <c r="B12" s="160" t="s">
        <v>11</v>
      </c>
    </row>
    <row r="13" spans="1:2" x14ac:dyDescent="0.15">
      <c r="A13" s="5">
        <v>4</v>
      </c>
      <c r="B13" s="161" t="s">
        <v>12</v>
      </c>
    </row>
    <row r="14" spans="1:2" x14ac:dyDescent="0.15">
      <c r="A14" s="5">
        <v>5</v>
      </c>
      <c r="B14" s="161" t="s">
        <v>13</v>
      </c>
    </row>
    <row r="15" spans="1:2" x14ac:dyDescent="0.15">
      <c r="A15" s="5">
        <v>6</v>
      </c>
      <c r="B15" s="161" t="s">
        <v>14</v>
      </c>
    </row>
    <row r="16" spans="1:2" x14ac:dyDescent="0.15">
      <c r="A16" s="5">
        <v>7</v>
      </c>
      <c r="B16" s="161" t="s">
        <v>15</v>
      </c>
    </row>
    <row r="17" spans="1:2" x14ac:dyDescent="0.15">
      <c r="A17" s="5">
        <v>8</v>
      </c>
      <c r="B17" s="161" t="s">
        <v>16</v>
      </c>
    </row>
    <row r="18" spans="1:2" x14ac:dyDescent="0.15">
      <c r="A18" s="5">
        <v>9</v>
      </c>
      <c r="B18" s="155" t="s">
        <v>17</v>
      </c>
    </row>
    <row r="19" spans="1:2" x14ac:dyDescent="0.15">
      <c r="A19" s="5"/>
      <c r="B19" s="155"/>
    </row>
    <row r="20" spans="1:2" ht="20.25" x14ac:dyDescent="0.15">
      <c r="A20" s="153"/>
      <c r="B20" s="154" t="s">
        <v>18</v>
      </c>
    </row>
    <row r="21" spans="1:2" x14ac:dyDescent="0.15">
      <c r="A21" s="5">
        <v>1</v>
      </c>
      <c r="B21" s="162" t="s">
        <v>19</v>
      </c>
    </row>
    <row r="22" spans="1:2" x14ac:dyDescent="0.15">
      <c r="A22" s="5">
        <v>2</v>
      </c>
      <c r="B22" s="155" t="s">
        <v>20</v>
      </c>
    </row>
    <row r="23" spans="1:2" x14ac:dyDescent="0.15">
      <c r="A23" s="5">
        <v>3</v>
      </c>
      <c r="B23" s="155" t="s">
        <v>21</v>
      </c>
    </row>
    <row r="24" spans="1:2" x14ac:dyDescent="0.15">
      <c r="A24" s="5">
        <v>4</v>
      </c>
      <c r="B24" s="155" t="s">
        <v>22</v>
      </c>
    </row>
    <row r="25" spans="1:2" x14ac:dyDescent="0.15">
      <c r="A25" s="5">
        <v>5</v>
      </c>
      <c r="B25" s="161" t="s">
        <v>23</v>
      </c>
    </row>
    <row r="26" spans="1:2" x14ac:dyDescent="0.15">
      <c r="A26" s="5">
        <v>6</v>
      </c>
      <c r="B26" s="161" t="s">
        <v>24</v>
      </c>
    </row>
    <row r="27" spans="1:2" x14ac:dyDescent="0.15">
      <c r="A27" s="5">
        <v>7</v>
      </c>
      <c r="B27" s="155" t="s">
        <v>25</v>
      </c>
    </row>
    <row r="28" spans="1:2" x14ac:dyDescent="0.15">
      <c r="A28" s="5"/>
      <c r="B28" s="155"/>
    </row>
    <row r="29" spans="1:2" ht="20.25" x14ac:dyDescent="0.15">
      <c r="A29" s="153"/>
      <c r="B29" s="154" t="s">
        <v>26</v>
      </c>
    </row>
    <row r="30" spans="1:2" x14ac:dyDescent="0.15">
      <c r="A30" s="5">
        <v>1</v>
      </c>
      <c r="B30" s="162" t="s">
        <v>27</v>
      </c>
    </row>
    <row r="31" spans="1:2" x14ac:dyDescent="0.15">
      <c r="A31" s="5">
        <v>2</v>
      </c>
      <c r="B31" s="155" t="s">
        <v>28</v>
      </c>
    </row>
    <row r="32" spans="1:2" x14ac:dyDescent="0.15">
      <c r="A32" s="5">
        <v>3</v>
      </c>
      <c r="B32" s="155" t="s">
        <v>29</v>
      </c>
    </row>
    <row r="33" spans="1:2" ht="28.5" x14ac:dyDescent="0.15">
      <c r="A33" s="5">
        <v>4</v>
      </c>
      <c r="B33" s="155" t="s">
        <v>30</v>
      </c>
    </row>
    <row r="34" spans="1:2" x14ac:dyDescent="0.15">
      <c r="A34" s="5">
        <v>5</v>
      </c>
      <c r="B34" s="155" t="s">
        <v>31</v>
      </c>
    </row>
    <row r="35" spans="1:2" x14ac:dyDescent="0.15">
      <c r="A35" s="5">
        <v>6</v>
      </c>
      <c r="B35" s="155" t="s">
        <v>32</v>
      </c>
    </row>
    <row r="36" spans="1:2" x14ac:dyDescent="0.15">
      <c r="A36" s="5">
        <v>7</v>
      </c>
      <c r="B36" s="155" t="s">
        <v>33</v>
      </c>
    </row>
    <row r="37" spans="1:2" x14ac:dyDescent="0.15">
      <c r="A37" s="5"/>
      <c r="B37" s="155"/>
    </row>
    <row r="39" spans="1:2" x14ac:dyDescent="0.15">
      <c r="A39" s="163" t="s">
        <v>34</v>
      </c>
      <c r="B39" s="164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5" sqref="B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8" t="s">
        <v>274</v>
      </c>
      <c r="B1" s="368"/>
      <c r="C1" s="368"/>
      <c r="D1" s="368"/>
      <c r="E1" s="369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 x14ac:dyDescent="0.3">
      <c r="A2" s="382" t="s">
        <v>248</v>
      </c>
      <c r="B2" s="383" t="s">
        <v>253</v>
      </c>
      <c r="C2" s="383" t="s">
        <v>249</v>
      </c>
      <c r="D2" s="383" t="s">
        <v>250</v>
      </c>
      <c r="E2" s="385" t="s">
        <v>251</v>
      </c>
      <c r="F2" s="383" t="s">
        <v>252</v>
      </c>
      <c r="G2" s="382" t="s">
        <v>275</v>
      </c>
      <c r="H2" s="382"/>
      <c r="I2" s="382" t="s">
        <v>276</v>
      </c>
      <c r="J2" s="382"/>
      <c r="K2" s="390" t="s">
        <v>277</v>
      </c>
      <c r="L2" s="392" t="s">
        <v>278</v>
      </c>
      <c r="M2" s="394" t="s">
        <v>279</v>
      </c>
    </row>
    <row r="3" spans="1:13" s="1" customFormat="1" ht="16.5" x14ac:dyDescent="0.3">
      <c r="A3" s="382"/>
      <c r="B3" s="384"/>
      <c r="C3" s="384"/>
      <c r="D3" s="384"/>
      <c r="E3" s="386"/>
      <c r="F3" s="384"/>
      <c r="G3" s="3" t="s">
        <v>280</v>
      </c>
      <c r="H3" s="3" t="s">
        <v>281</v>
      </c>
      <c r="I3" s="3" t="s">
        <v>280</v>
      </c>
      <c r="J3" s="3" t="s">
        <v>281</v>
      </c>
      <c r="K3" s="391"/>
      <c r="L3" s="393"/>
      <c r="M3" s="395"/>
    </row>
    <row r="4" spans="1:13" ht="21" x14ac:dyDescent="0.15">
      <c r="A4" s="5">
        <v>1</v>
      </c>
      <c r="B4" s="167" t="s">
        <v>266</v>
      </c>
      <c r="C4" s="18">
        <v>18</v>
      </c>
      <c r="D4" s="165" t="s">
        <v>264</v>
      </c>
      <c r="E4" s="166" t="s">
        <v>265</v>
      </c>
      <c r="F4" s="165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282</v>
      </c>
      <c r="M4" s="6" t="s">
        <v>267</v>
      </c>
    </row>
    <row r="5" spans="1:13" x14ac:dyDescent="0.15">
      <c r="A5" s="5">
        <v>2</v>
      </c>
      <c r="B5" s="167" t="s">
        <v>266</v>
      </c>
      <c r="C5" s="6">
        <v>16</v>
      </c>
      <c r="D5" s="165" t="s">
        <v>264</v>
      </c>
      <c r="E5" s="168" t="s">
        <v>268</v>
      </c>
      <c r="F5" s="165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282</v>
      </c>
      <c r="M5" s="6" t="s">
        <v>267</v>
      </c>
    </row>
    <row r="6" spans="1:13" ht="21" x14ac:dyDescent="0.15">
      <c r="A6" s="5">
        <v>3</v>
      </c>
      <c r="B6" s="167" t="s">
        <v>266</v>
      </c>
      <c r="C6" s="6">
        <v>33</v>
      </c>
      <c r="D6" s="165" t="s">
        <v>264</v>
      </c>
      <c r="E6" s="166" t="s">
        <v>269</v>
      </c>
      <c r="F6" s="165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282</v>
      </c>
      <c r="M6" s="6" t="s">
        <v>267</v>
      </c>
    </row>
    <row r="7" spans="1:13" ht="21" x14ac:dyDescent="0.15">
      <c r="A7" s="5">
        <v>4</v>
      </c>
      <c r="B7" s="167" t="s">
        <v>266</v>
      </c>
      <c r="C7" s="6">
        <v>111</v>
      </c>
      <c r="D7" s="165" t="s">
        <v>264</v>
      </c>
      <c r="E7" s="166" t="s">
        <v>270</v>
      </c>
      <c r="F7" s="165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282</v>
      </c>
      <c r="M7" s="6" t="s">
        <v>267</v>
      </c>
    </row>
    <row r="8" spans="1:13" x14ac:dyDescent="0.15">
      <c r="A8" s="5"/>
      <c r="B8" s="22"/>
      <c r="C8" s="6"/>
      <c r="D8" s="6"/>
      <c r="E8" s="19"/>
      <c r="F8" s="6"/>
      <c r="G8" s="6"/>
      <c r="H8" s="6"/>
      <c r="I8" s="6"/>
      <c r="J8" s="6"/>
      <c r="K8" s="5"/>
      <c r="L8" s="6"/>
      <c r="M8" s="5"/>
    </row>
    <row r="9" spans="1:13" x14ac:dyDescent="0.15">
      <c r="A9" s="5"/>
      <c r="B9" s="22"/>
      <c r="C9" s="6"/>
      <c r="D9" s="6"/>
      <c r="E9" s="20"/>
      <c r="F9" s="6"/>
      <c r="G9" s="6"/>
      <c r="H9" s="6"/>
      <c r="I9" s="6"/>
      <c r="J9" s="6"/>
      <c r="K9" s="5"/>
      <c r="L9" s="6"/>
      <c r="M9" s="5"/>
    </row>
    <row r="10" spans="1:13" x14ac:dyDescent="0.15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21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70" t="s">
        <v>271</v>
      </c>
      <c r="B12" s="376"/>
      <c r="C12" s="376"/>
      <c r="D12" s="376"/>
      <c r="E12" s="372"/>
      <c r="F12" s="373"/>
      <c r="G12" s="375"/>
      <c r="H12" s="370" t="s">
        <v>283</v>
      </c>
      <c r="I12" s="376"/>
      <c r="J12" s="376"/>
      <c r="K12" s="377"/>
      <c r="L12" s="387"/>
      <c r="M12" s="388"/>
    </row>
    <row r="13" spans="1:13" ht="16.5" x14ac:dyDescent="0.15">
      <c r="A13" s="389" t="s">
        <v>284</v>
      </c>
      <c r="B13" s="389"/>
      <c r="C13" s="381"/>
      <c r="D13" s="381"/>
      <c r="E13" s="380"/>
      <c r="F13" s="381"/>
      <c r="G13" s="381"/>
      <c r="H13" s="381"/>
      <c r="I13" s="381"/>
      <c r="J13" s="381"/>
      <c r="K13" s="381"/>
      <c r="L13" s="381"/>
      <c r="M13" s="38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12" sqref="D12:D13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8" t="s">
        <v>285</v>
      </c>
      <c r="B1" s="368"/>
      <c r="C1" s="368"/>
      <c r="D1" s="368"/>
      <c r="E1" s="369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 x14ac:dyDescent="0.3">
      <c r="A2" s="383" t="s">
        <v>286</v>
      </c>
      <c r="B2" s="383" t="s">
        <v>253</v>
      </c>
      <c r="C2" s="383" t="s">
        <v>249</v>
      </c>
      <c r="D2" s="383" t="s">
        <v>250</v>
      </c>
      <c r="E2" s="385" t="s">
        <v>251</v>
      </c>
      <c r="F2" s="383" t="s">
        <v>252</v>
      </c>
      <c r="G2" s="396" t="s">
        <v>287</v>
      </c>
      <c r="H2" s="397"/>
      <c r="I2" s="398"/>
      <c r="J2" s="396" t="s">
        <v>288</v>
      </c>
      <c r="K2" s="397"/>
      <c r="L2" s="398"/>
      <c r="M2" s="396" t="s">
        <v>289</v>
      </c>
      <c r="N2" s="397"/>
      <c r="O2" s="398"/>
      <c r="P2" s="396" t="s">
        <v>290</v>
      </c>
      <c r="Q2" s="397"/>
      <c r="R2" s="398"/>
      <c r="S2" s="397" t="s">
        <v>291</v>
      </c>
      <c r="T2" s="397"/>
      <c r="U2" s="398"/>
      <c r="V2" s="410" t="s">
        <v>292</v>
      </c>
      <c r="W2" s="410" t="s">
        <v>262</v>
      </c>
    </row>
    <row r="3" spans="1:23" s="1" customFormat="1" ht="16.5" x14ac:dyDescent="0.3">
      <c r="A3" s="384"/>
      <c r="B3" s="404"/>
      <c r="C3" s="404"/>
      <c r="D3" s="404"/>
      <c r="E3" s="407"/>
      <c r="F3" s="404"/>
      <c r="G3" s="3" t="s">
        <v>293</v>
      </c>
      <c r="H3" s="3" t="s">
        <v>69</v>
      </c>
      <c r="I3" s="3" t="s">
        <v>253</v>
      </c>
      <c r="J3" s="3" t="s">
        <v>293</v>
      </c>
      <c r="K3" s="3" t="s">
        <v>69</v>
      </c>
      <c r="L3" s="3" t="s">
        <v>253</v>
      </c>
      <c r="M3" s="3" t="s">
        <v>293</v>
      </c>
      <c r="N3" s="3" t="s">
        <v>69</v>
      </c>
      <c r="O3" s="3" t="s">
        <v>253</v>
      </c>
      <c r="P3" s="3" t="s">
        <v>293</v>
      </c>
      <c r="Q3" s="3" t="s">
        <v>69</v>
      </c>
      <c r="R3" s="3" t="s">
        <v>253</v>
      </c>
      <c r="S3" s="3" t="s">
        <v>293</v>
      </c>
      <c r="T3" s="3" t="s">
        <v>69</v>
      </c>
      <c r="U3" s="3" t="s">
        <v>253</v>
      </c>
      <c r="V3" s="411"/>
      <c r="W3" s="411"/>
    </row>
    <row r="4" spans="1:23" ht="21" x14ac:dyDescent="0.15">
      <c r="A4" s="399" t="s">
        <v>294</v>
      </c>
      <c r="B4" s="405" t="s">
        <v>266</v>
      </c>
      <c r="C4" s="18">
        <v>18</v>
      </c>
      <c r="D4" s="165" t="s">
        <v>264</v>
      </c>
      <c r="E4" s="166" t="s">
        <v>265</v>
      </c>
      <c r="F4" s="165" t="s">
        <v>63</v>
      </c>
      <c r="G4" s="165" t="s">
        <v>295</v>
      </c>
      <c r="H4" s="165" t="s">
        <v>296</v>
      </c>
      <c r="I4" s="6" t="s">
        <v>297</v>
      </c>
      <c r="J4" s="165" t="s">
        <v>298</v>
      </c>
      <c r="K4" s="6" t="s">
        <v>299</v>
      </c>
      <c r="L4" s="6" t="s">
        <v>297</v>
      </c>
      <c r="M4" s="165" t="s">
        <v>300</v>
      </c>
      <c r="N4" s="165" t="s">
        <v>301</v>
      </c>
      <c r="O4" s="165" t="s">
        <v>302</v>
      </c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00"/>
      <c r="B5" s="406"/>
      <c r="C5" s="6">
        <v>16</v>
      </c>
      <c r="D5" s="165" t="s">
        <v>264</v>
      </c>
      <c r="E5" s="168" t="s">
        <v>268</v>
      </c>
      <c r="F5" s="165" t="s">
        <v>63</v>
      </c>
      <c r="G5" s="396" t="s">
        <v>303</v>
      </c>
      <c r="H5" s="397"/>
      <c r="I5" s="398"/>
      <c r="J5" s="396" t="s">
        <v>304</v>
      </c>
      <c r="K5" s="397"/>
      <c r="L5" s="398"/>
      <c r="M5" s="396" t="s">
        <v>305</v>
      </c>
      <c r="N5" s="397"/>
      <c r="O5" s="398"/>
      <c r="P5" s="396" t="s">
        <v>306</v>
      </c>
      <c r="Q5" s="397"/>
      <c r="R5" s="398"/>
      <c r="S5" s="397" t="s">
        <v>307</v>
      </c>
      <c r="T5" s="397"/>
      <c r="U5" s="398"/>
      <c r="V5" s="6"/>
      <c r="W5" s="6"/>
    </row>
    <row r="6" spans="1:23" ht="21" x14ac:dyDescent="0.15">
      <c r="A6" s="400"/>
      <c r="B6" s="406"/>
      <c r="C6" s="6">
        <v>33</v>
      </c>
      <c r="D6" s="165" t="s">
        <v>264</v>
      </c>
      <c r="E6" s="166" t="s">
        <v>269</v>
      </c>
      <c r="F6" s="165" t="s">
        <v>63</v>
      </c>
      <c r="G6" s="3" t="s">
        <v>293</v>
      </c>
      <c r="H6" s="3" t="s">
        <v>69</v>
      </c>
      <c r="I6" s="3" t="s">
        <v>253</v>
      </c>
      <c r="J6" s="3" t="s">
        <v>293</v>
      </c>
      <c r="K6" s="3" t="s">
        <v>69</v>
      </c>
      <c r="L6" s="3" t="s">
        <v>253</v>
      </c>
      <c r="M6" s="3" t="s">
        <v>293</v>
      </c>
      <c r="N6" s="3" t="s">
        <v>69</v>
      </c>
      <c r="O6" s="3" t="s">
        <v>253</v>
      </c>
      <c r="P6" s="3" t="s">
        <v>293</v>
      </c>
      <c r="Q6" s="3" t="s">
        <v>69</v>
      </c>
      <c r="R6" s="3" t="s">
        <v>253</v>
      </c>
      <c r="S6" s="3" t="s">
        <v>293</v>
      </c>
      <c r="T6" s="3" t="s">
        <v>69</v>
      </c>
      <c r="U6" s="3" t="s">
        <v>253</v>
      </c>
      <c r="V6" s="6"/>
      <c r="W6" s="6"/>
    </row>
    <row r="7" spans="1:23" ht="21" x14ac:dyDescent="0.15">
      <c r="A7" s="401"/>
      <c r="B7" s="403"/>
      <c r="C7" s="6">
        <v>111</v>
      </c>
      <c r="D7" s="165" t="s">
        <v>264</v>
      </c>
      <c r="E7" s="166" t="s">
        <v>270</v>
      </c>
      <c r="F7" s="165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02" t="s">
        <v>308</v>
      </c>
      <c r="B8" s="402"/>
      <c r="C8" s="6"/>
      <c r="D8" s="6"/>
      <c r="E8" s="1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03"/>
      <c r="B9" s="403"/>
      <c r="C9" s="6"/>
      <c r="D9" s="6"/>
      <c r="E9" s="2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02" t="s">
        <v>309</v>
      </c>
      <c r="B10" s="402"/>
      <c r="C10" s="402"/>
      <c r="D10" s="402"/>
      <c r="E10" s="408"/>
      <c r="F10" s="4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03"/>
      <c r="B11" s="403"/>
      <c r="C11" s="403"/>
      <c r="D11" s="403"/>
      <c r="E11" s="409"/>
      <c r="F11" s="4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02" t="s">
        <v>310</v>
      </c>
      <c r="B12" s="402"/>
      <c r="C12" s="402"/>
      <c r="D12" s="402"/>
      <c r="E12" s="408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03"/>
      <c r="B13" s="403"/>
      <c r="C13" s="403"/>
      <c r="D13" s="403"/>
      <c r="E13" s="409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02" t="s">
        <v>311</v>
      </c>
      <c r="B14" s="402"/>
      <c r="C14" s="402"/>
      <c r="D14" s="402"/>
      <c r="E14" s="408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03"/>
      <c r="B15" s="403"/>
      <c r="C15" s="403"/>
      <c r="D15" s="403"/>
      <c r="E15" s="409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0" t="s">
        <v>271</v>
      </c>
      <c r="B17" s="376"/>
      <c r="C17" s="376"/>
      <c r="D17" s="376"/>
      <c r="E17" s="372"/>
      <c r="F17" s="373"/>
      <c r="G17" s="375"/>
      <c r="H17" s="16"/>
      <c r="I17" s="16"/>
      <c r="J17" s="370" t="s">
        <v>283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8"/>
      <c r="W17" s="9"/>
    </row>
    <row r="18" spans="1:23" ht="16.5" x14ac:dyDescent="0.15">
      <c r="A18" s="378" t="s">
        <v>312</v>
      </c>
      <c r="B18" s="378"/>
      <c r="C18" s="381"/>
      <c r="D18" s="381"/>
      <c r="E18" s="380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</row>
  </sheetData>
  <mergeCells count="45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8" t="s">
        <v>313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 x14ac:dyDescent="0.3">
      <c r="A2" s="12" t="s">
        <v>314</v>
      </c>
      <c r="B2" s="13" t="s">
        <v>249</v>
      </c>
      <c r="C2" s="13" t="s">
        <v>250</v>
      </c>
      <c r="D2" s="13" t="s">
        <v>251</v>
      </c>
      <c r="E2" s="13" t="s">
        <v>252</v>
      </c>
      <c r="F2" s="13" t="s">
        <v>253</v>
      </c>
      <c r="G2" s="12" t="s">
        <v>315</v>
      </c>
      <c r="H2" s="12" t="s">
        <v>316</v>
      </c>
      <c r="I2" s="12" t="s">
        <v>317</v>
      </c>
      <c r="J2" s="12" t="s">
        <v>316</v>
      </c>
      <c r="K2" s="12" t="s">
        <v>318</v>
      </c>
      <c r="L2" s="12" t="s">
        <v>316</v>
      </c>
      <c r="M2" s="13" t="s">
        <v>292</v>
      </c>
      <c r="N2" s="13" t="s">
        <v>262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4" t="s">
        <v>314</v>
      </c>
      <c r="B4" s="15" t="s">
        <v>319</v>
      </c>
      <c r="C4" s="15" t="s">
        <v>293</v>
      </c>
      <c r="D4" s="15" t="s">
        <v>251</v>
      </c>
      <c r="E4" s="13" t="s">
        <v>252</v>
      </c>
      <c r="F4" s="13" t="s">
        <v>253</v>
      </c>
      <c r="G4" s="12" t="s">
        <v>315</v>
      </c>
      <c r="H4" s="12" t="s">
        <v>316</v>
      </c>
      <c r="I4" s="12" t="s">
        <v>317</v>
      </c>
      <c r="J4" s="12" t="s">
        <v>316</v>
      </c>
      <c r="K4" s="12" t="s">
        <v>318</v>
      </c>
      <c r="L4" s="12" t="s">
        <v>316</v>
      </c>
      <c r="M4" s="13" t="s">
        <v>292</v>
      </c>
      <c r="N4" s="13" t="s">
        <v>262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0" t="s">
        <v>320</v>
      </c>
      <c r="B11" s="376"/>
      <c r="C11" s="376"/>
      <c r="D11" s="377"/>
      <c r="E11" s="373"/>
      <c r="F11" s="374"/>
      <c r="G11" s="375"/>
      <c r="H11" s="16"/>
      <c r="I11" s="370" t="s">
        <v>321</v>
      </c>
      <c r="J11" s="376"/>
      <c r="K11" s="376"/>
      <c r="L11" s="8"/>
      <c r="M11" s="8"/>
      <c r="N11" s="9"/>
    </row>
    <row r="12" spans="1:14" ht="16.5" x14ac:dyDescent="0.15">
      <c r="A12" s="378" t="s">
        <v>322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D1" zoomScale="125" zoomScaleNormal="125" workbookViewId="0">
      <selection activeCell="F3" sqref="F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8" t="s">
        <v>323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 x14ac:dyDescent="0.3">
      <c r="A2" s="3" t="s">
        <v>286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324</v>
      </c>
      <c r="H2" s="3" t="s">
        <v>325</v>
      </c>
      <c r="I2" s="3" t="s">
        <v>326</v>
      </c>
      <c r="J2" s="3" t="s">
        <v>327</v>
      </c>
      <c r="K2" s="4" t="s">
        <v>292</v>
      </c>
      <c r="L2" s="4" t="s">
        <v>262</v>
      </c>
    </row>
    <row r="3" spans="1:12" x14ac:dyDescent="0.15">
      <c r="A3" s="5"/>
      <c r="B3" s="5"/>
      <c r="C3" s="6"/>
      <c r="D3" s="6"/>
      <c r="E3" s="10"/>
      <c r="G3" s="6"/>
      <c r="H3" s="6"/>
      <c r="I3" s="6"/>
      <c r="J3" s="6"/>
      <c r="K3" s="6"/>
      <c r="L3" s="6"/>
    </row>
    <row r="4" spans="1:12" x14ac:dyDescent="0.15">
      <c r="A4" s="5"/>
      <c r="B4" s="5"/>
      <c r="C4" s="6"/>
      <c r="D4" s="6"/>
      <c r="E4" s="10"/>
      <c r="F4" s="6"/>
      <c r="G4" s="6"/>
      <c r="H4" s="6"/>
      <c r="I4" s="6"/>
      <c r="J4" s="6"/>
      <c r="K4" s="6"/>
      <c r="L4" s="6"/>
    </row>
    <row r="5" spans="1:12" x14ac:dyDescent="0.15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 x14ac:dyDescent="0.15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70" t="s">
        <v>328</v>
      </c>
      <c r="B11" s="376"/>
      <c r="C11" s="376"/>
      <c r="D11" s="376"/>
      <c r="E11" s="377"/>
      <c r="F11" s="373"/>
      <c r="G11" s="375"/>
      <c r="H11" s="370" t="s">
        <v>283</v>
      </c>
      <c r="I11" s="376"/>
      <c r="J11" s="376"/>
      <c r="K11" s="8"/>
      <c r="L11" s="9"/>
    </row>
    <row r="12" spans="1:12" ht="16.5" x14ac:dyDescent="0.15">
      <c r="A12" s="378" t="s">
        <v>329</v>
      </c>
      <c r="B12" s="378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1" sqref="E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8" t="s">
        <v>330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 x14ac:dyDescent="0.3">
      <c r="A2" s="382" t="s">
        <v>248</v>
      </c>
      <c r="B2" s="383" t="s">
        <v>253</v>
      </c>
      <c r="C2" s="383" t="s">
        <v>293</v>
      </c>
      <c r="D2" s="383" t="s">
        <v>251</v>
      </c>
      <c r="E2" s="383" t="s">
        <v>252</v>
      </c>
      <c r="F2" s="3" t="s">
        <v>331</v>
      </c>
      <c r="G2" s="3" t="s">
        <v>276</v>
      </c>
      <c r="H2" s="390" t="s">
        <v>277</v>
      </c>
      <c r="I2" s="394" t="s">
        <v>279</v>
      </c>
    </row>
    <row r="3" spans="1:9" s="1" customFormat="1" ht="16.5" x14ac:dyDescent="0.3">
      <c r="A3" s="382"/>
      <c r="B3" s="384"/>
      <c r="C3" s="384"/>
      <c r="D3" s="384"/>
      <c r="E3" s="384"/>
      <c r="F3" s="3" t="s">
        <v>332</v>
      </c>
      <c r="G3" s="3" t="s">
        <v>280</v>
      </c>
      <c r="H3" s="391"/>
      <c r="I3" s="395"/>
    </row>
    <row r="4" spans="1:9" x14ac:dyDescent="0.15">
      <c r="A4" s="5"/>
      <c r="B4" s="169" t="s">
        <v>333</v>
      </c>
      <c r="C4" s="169" t="s">
        <v>334</v>
      </c>
      <c r="D4" s="170" t="s">
        <v>335</v>
      </c>
      <c r="E4" s="171" t="s">
        <v>63</v>
      </c>
      <c r="F4" s="6">
        <v>0.3</v>
      </c>
      <c r="G4" s="6">
        <v>0.5</v>
      </c>
      <c r="H4" s="6">
        <f>SUM(F4:G4)</f>
        <v>0.8</v>
      </c>
      <c r="I4" s="6" t="s">
        <v>267</v>
      </c>
    </row>
    <row r="5" spans="1:9" x14ac:dyDescent="0.15">
      <c r="A5" s="5"/>
      <c r="B5" s="169" t="s">
        <v>333</v>
      </c>
      <c r="C5" s="169" t="s">
        <v>336</v>
      </c>
      <c r="D5" s="172" t="s">
        <v>337</v>
      </c>
      <c r="E5" s="171" t="s">
        <v>63</v>
      </c>
      <c r="F5" s="6">
        <v>0.4</v>
      </c>
      <c r="G5" s="6">
        <v>0.6</v>
      </c>
      <c r="H5" s="6">
        <f>SUM(F5:G5)</f>
        <v>1</v>
      </c>
      <c r="I5" s="6" t="s">
        <v>267</v>
      </c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70" t="s">
        <v>271</v>
      </c>
      <c r="B12" s="371"/>
      <c r="C12" s="371"/>
      <c r="D12" s="372"/>
      <c r="E12" s="7"/>
      <c r="F12" s="370" t="s">
        <v>283</v>
      </c>
      <c r="G12" s="376"/>
      <c r="H12" s="377"/>
      <c r="I12" s="9"/>
    </row>
    <row r="13" spans="1:9" ht="16.5" x14ac:dyDescent="0.15">
      <c r="A13" s="378" t="s">
        <v>338</v>
      </c>
      <c r="B13" s="378"/>
      <c r="C13" s="381"/>
      <c r="D13" s="381"/>
      <c r="E13" s="381"/>
      <c r="F13" s="381"/>
      <c r="G13" s="381"/>
      <c r="H13" s="381"/>
      <c r="I13" s="3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7.95" customHeight="1" x14ac:dyDescent="0.25">
      <c r="B3" s="139"/>
      <c r="C3" s="140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7.95" customHeight="1" x14ac:dyDescent="0.25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 x14ac:dyDescent="0.15">
      <c r="B5" s="142" t="s">
        <v>43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 x14ac:dyDescent="0.15">
      <c r="B6" s="142" t="s">
        <v>44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 x14ac:dyDescent="0.15">
      <c r="B7" s="142" t="s">
        <v>45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 x14ac:dyDescent="0.15">
      <c r="B8" s="142" t="s">
        <v>46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 x14ac:dyDescent="0.15">
      <c r="B9" s="142" t="s">
        <v>47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 x14ac:dyDescent="0.15">
      <c r="B10" s="142" t="s">
        <v>48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 x14ac:dyDescent="0.15">
      <c r="B11" s="142" t="s">
        <v>49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 x14ac:dyDescent="0.15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 x14ac:dyDescent="0.15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F21" sqref="F21"/>
    </sheetView>
  </sheetViews>
  <sheetFormatPr defaultColWidth="10.375" defaultRowHeight="16.5" customHeight="1" x14ac:dyDescent="0.15"/>
  <cols>
    <col min="1" max="1" width="11.125" style="70" customWidth="1"/>
    <col min="2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 x14ac:dyDescent="0.1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 x14ac:dyDescent="0.15">
      <c r="A2" s="7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72" t="s">
        <v>57</v>
      </c>
      <c r="I2" s="184" t="s">
        <v>58</v>
      </c>
      <c r="J2" s="184"/>
      <c r="K2" s="185"/>
    </row>
    <row r="3" spans="1:11" ht="14.25" x14ac:dyDescent="0.15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spans="1:11" ht="14.25" x14ac:dyDescent="0.15">
      <c r="A4" s="75" t="s">
        <v>62</v>
      </c>
      <c r="B4" s="192" t="s">
        <v>63</v>
      </c>
      <c r="C4" s="193"/>
      <c r="D4" s="194" t="s">
        <v>64</v>
      </c>
      <c r="E4" s="195"/>
      <c r="F4" s="196" t="s">
        <v>65</v>
      </c>
      <c r="G4" s="197"/>
      <c r="H4" s="194" t="s">
        <v>66</v>
      </c>
      <c r="I4" s="195"/>
      <c r="J4" s="76" t="s">
        <v>67</v>
      </c>
      <c r="K4" s="77" t="s">
        <v>68</v>
      </c>
    </row>
    <row r="5" spans="1:11" ht="14.25" x14ac:dyDescent="0.15">
      <c r="A5" s="78" t="s">
        <v>69</v>
      </c>
      <c r="B5" s="192" t="s">
        <v>70</v>
      </c>
      <c r="C5" s="193"/>
      <c r="D5" s="194" t="s">
        <v>71</v>
      </c>
      <c r="E5" s="195"/>
      <c r="F5" s="196">
        <v>44778</v>
      </c>
      <c r="G5" s="197"/>
      <c r="H5" s="194" t="s">
        <v>72</v>
      </c>
      <c r="I5" s="195"/>
      <c r="J5" s="76" t="s">
        <v>67</v>
      </c>
      <c r="K5" s="77" t="s">
        <v>68</v>
      </c>
    </row>
    <row r="6" spans="1:11" ht="14.25" x14ac:dyDescent="0.15">
      <c r="A6" s="75" t="s">
        <v>73</v>
      </c>
      <c r="B6" s="79">
        <v>4</v>
      </c>
      <c r="C6" s="80">
        <v>6</v>
      </c>
      <c r="D6" s="78" t="s">
        <v>74</v>
      </c>
      <c r="E6" s="81"/>
      <c r="F6" s="196">
        <v>44834</v>
      </c>
      <c r="G6" s="197"/>
      <c r="H6" s="194" t="s">
        <v>75</v>
      </c>
      <c r="I6" s="195"/>
      <c r="J6" s="76" t="s">
        <v>67</v>
      </c>
      <c r="K6" s="77" t="s">
        <v>68</v>
      </c>
    </row>
    <row r="7" spans="1:11" ht="14.25" x14ac:dyDescent="0.15">
      <c r="A7" s="75" t="s">
        <v>76</v>
      </c>
      <c r="B7" s="198">
        <v>9700</v>
      </c>
      <c r="C7" s="199"/>
      <c r="D7" s="78" t="s">
        <v>77</v>
      </c>
      <c r="E7" s="83"/>
      <c r="F7" s="196">
        <v>44834</v>
      </c>
      <c r="G7" s="197"/>
      <c r="H7" s="194" t="s">
        <v>78</v>
      </c>
      <c r="I7" s="195"/>
      <c r="J7" s="76" t="s">
        <v>67</v>
      </c>
      <c r="K7" s="77" t="s">
        <v>68</v>
      </c>
    </row>
    <row r="8" spans="1:11" ht="14.25" x14ac:dyDescent="0.15">
      <c r="A8" s="85" t="s">
        <v>79</v>
      </c>
      <c r="B8" s="200"/>
      <c r="C8" s="201"/>
      <c r="D8" s="202" t="s">
        <v>80</v>
      </c>
      <c r="E8" s="203"/>
      <c r="F8" s="204">
        <v>44834</v>
      </c>
      <c r="G8" s="205"/>
      <c r="H8" s="202" t="s">
        <v>81</v>
      </c>
      <c r="I8" s="203"/>
      <c r="J8" s="92" t="s">
        <v>67</v>
      </c>
      <c r="K8" s="99" t="s">
        <v>68</v>
      </c>
    </row>
    <row r="9" spans="1:11" ht="14.25" x14ac:dyDescent="0.15">
      <c r="A9" s="206" t="s">
        <v>82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 x14ac:dyDescent="0.15">
      <c r="A10" s="209" t="s">
        <v>83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 x14ac:dyDescent="0.15">
      <c r="A11" s="115" t="s">
        <v>84</v>
      </c>
      <c r="B11" s="116" t="s">
        <v>85</v>
      </c>
      <c r="C11" s="117" t="s">
        <v>86</v>
      </c>
      <c r="D11" s="118"/>
      <c r="E11" s="119" t="s">
        <v>87</v>
      </c>
      <c r="F11" s="116" t="s">
        <v>85</v>
      </c>
      <c r="G11" s="117" t="s">
        <v>86</v>
      </c>
      <c r="H11" s="117" t="s">
        <v>88</v>
      </c>
      <c r="I11" s="119" t="s">
        <v>89</v>
      </c>
      <c r="J11" s="116" t="s">
        <v>85</v>
      </c>
      <c r="K11" s="134" t="s">
        <v>86</v>
      </c>
    </row>
    <row r="12" spans="1:11" ht="14.25" x14ac:dyDescent="0.15">
      <c r="A12" s="78" t="s">
        <v>90</v>
      </c>
      <c r="B12" s="91" t="s">
        <v>85</v>
      </c>
      <c r="C12" s="76" t="s">
        <v>86</v>
      </c>
      <c r="D12" s="83"/>
      <c r="E12" s="81" t="s">
        <v>91</v>
      </c>
      <c r="F12" s="91" t="s">
        <v>85</v>
      </c>
      <c r="G12" s="76" t="s">
        <v>86</v>
      </c>
      <c r="H12" s="76" t="s">
        <v>88</v>
      </c>
      <c r="I12" s="81" t="s">
        <v>92</v>
      </c>
      <c r="J12" s="91" t="s">
        <v>85</v>
      </c>
      <c r="K12" s="77" t="s">
        <v>86</v>
      </c>
    </row>
    <row r="13" spans="1:11" ht="14.25" x14ac:dyDescent="0.15">
      <c r="A13" s="78" t="s">
        <v>93</v>
      </c>
      <c r="B13" s="91" t="s">
        <v>85</v>
      </c>
      <c r="C13" s="76" t="s">
        <v>86</v>
      </c>
      <c r="D13" s="83"/>
      <c r="E13" s="81" t="s">
        <v>94</v>
      </c>
      <c r="F13" s="76" t="s">
        <v>95</v>
      </c>
      <c r="G13" s="76" t="s">
        <v>96</v>
      </c>
      <c r="H13" s="76" t="s">
        <v>88</v>
      </c>
      <c r="I13" s="81" t="s">
        <v>97</v>
      </c>
      <c r="J13" s="91" t="s">
        <v>85</v>
      </c>
      <c r="K13" s="77" t="s">
        <v>86</v>
      </c>
    </row>
    <row r="14" spans="1:11" ht="14.25" x14ac:dyDescent="0.15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4.25" x14ac:dyDescent="0.15">
      <c r="A15" s="209" t="s">
        <v>99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 x14ac:dyDescent="0.15">
      <c r="A16" s="120" t="s">
        <v>100</v>
      </c>
      <c r="B16" s="117" t="s">
        <v>95</v>
      </c>
      <c r="C16" s="117" t="s">
        <v>96</v>
      </c>
      <c r="D16" s="121"/>
      <c r="E16" s="122" t="s">
        <v>101</v>
      </c>
      <c r="F16" s="117" t="s">
        <v>95</v>
      </c>
      <c r="G16" s="117" t="s">
        <v>96</v>
      </c>
      <c r="H16" s="123"/>
      <c r="I16" s="122" t="s">
        <v>102</v>
      </c>
      <c r="J16" s="117" t="s">
        <v>95</v>
      </c>
      <c r="K16" s="134" t="s">
        <v>96</v>
      </c>
    </row>
    <row r="17" spans="1:22" ht="16.5" customHeight="1" x14ac:dyDescent="0.15">
      <c r="A17" s="82" t="s">
        <v>103</v>
      </c>
      <c r="B17" s="76" t="s">
        <v>95</v>
      </c>
      <c r="C17" s="76" t="s">
        <v>96</v>
      </c>
      <c r="D17" s="124"/>
      <c r="E17" s="93" t="s">
        <v>104</v>
      </c>
      <c r="F17" s="76" t="s">
        <v>95</v>
      </c>
      <c r="G17" s="76" t="s">
        <v>96</v>
      </c>
      <c r="H17" s="125"/>
      <c r="I17" s="93" t="s">
        <v>105</v>
      </c>
      <c r="J17" s="76" t="s">
        <v>95</v>
      </c>
      <c r="K17" s="77" t="s">
        <v>96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 x14ac:dyDescent="0.15">
      <c r="A18" s="213" t="s">
        <v>106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114" customFormat="1" ht="18" customHeight="1" x14ac:dyDescent="0.15">
      <c r="A19" s="209" t="s">
        <v>107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 x14ac:dyDescent="0.15">
      <c r="A20" s="216" t="s">
        <v>108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15">
      <c r="A21" s="126" t="s">
        <v>109</v>
      </c>
      <c r="B21" s="93" t="s">
        <v>110</v>
      </c>
      <c r="C21" s="93" t="s">
        <v>111</v>
      </c>
      <c r="D21" s="93" t="s">
        <v>112</v>
      </c>
      <c r="E21" s="93" t="s">
        <v>113</v>
      </c>
      <c r="F21" s="93" t="s">
        <v>114</v>
      </c>
      <c r="G21" s="93" t="s">
        <v>115</v>
      </c>
      <c r="H21" s="93" t="s">
        <v>116</v>
      </c>
      <c r="I21" s="93" t="s">
        <v>117</v>
      </c>
      <c r="J21" s="93" t="s">
        <v>118</v>
      </c>
      <c r="K21" s="100" t="s">
        <v>119</v>
      </c>
    </row>
    <row r="22" spans="1:22" ht="16.5" customHeight="1" x14ac:dyDescent="0.15">
      <c r="A22" s="84" t="s">
        <v>120</v>
      </c>
      <c r="B22" s="127"/>
      <c r="C22" s="127"/>
      <c r="D22" s="127">
        <v>0.5</v>
      </c>
      <c r="E22" s="127">
        <v>0.5</v>
      </c>
      <c r="F22" s="127">
        <v>0.5</v>
      </c>
      <c r="G22" s="127">
        <v>0.5</v>
      </c>
      <c r="H22" s="127">
        <v>0.5</v>
      </c>
      <c r="I22" s="127">
        <v>0.5</v>
      </c>
      <c r="J22" s="127"/>
      <c r="K22" s="136"/>
    </row>
    <row r="23" spans="1:22" ht="16.5" customHeight="1" x14ac:dyDescent="0.15">
      <c r="B23" s="127"/>
      <c r="C23" s="127"/>
      <c r="D23" s="127"/>
      <c r="E23" s="127"/>
      <c r="F23" s="127"/>
      <c r="G23" s="127"/>
      <c r="H23" s="127"/>
      <c r="I23" s="127"/>
      <c r="J23" s="127"/>
      <c r="K23" s="137"/>
    </row>
    <row r="24" spans="1:22" ht="16.5" customHeight="1" x14ac:dyDescent="0.15">
      <c r="A24" s="84"/>
      <c r="B24" s="127"/>
      <c r="C24" s="127"/>
      <c r="D24" s="127"/>
      <c r="E24" s="127"/>
      <c r="F24" s="127"/>
      <c r="G24" s="127"/>
      <c r="H24" s="127"/>
      <c r="I24" s="127"/>
      <c r="J24" s="127"/>
      <c r="K24" s="137"/>
    </row>
    <row r="25" spans="1:22" ht="16.5" customHeight="1" x14ac:dyDescent="0.15">
      <c r="A25" s="84"/>
      <c r="B25" s="127"/>
      <c r="C25" s="127"/>
      <c r="D25" s="127"/>
      <c r="E25" s="127"/>
      <c r="F25" s="127"/>
      <c r="G25" s="127"/>
      <c r="H25" s="127"/>
      <c r="I25" s="127"/>
      <c r="J25" s="127"/>
      <c r="K25" s="138"/>
    </row>
    <row r="26" spans="1:22" ht="16.5" customHeight="1" x14ac:dyDescent="0.15">
      <c r="A26" s="84"/>
      <c r="B26" s="127"/>
      <c r="C26" s="127"/>
      <c r="D26" s="127"/>
      <c r="E26" s="127"/>
      <c r="F26" s="127"/>
      <c r="G26" s="127"/>
      <c r="H26" s="127"/>
      <c r="I26" s="127"/>
      <c r="J26" s="127"/>
      <c r="K26" s="138"/>
    </row>
    <row r="27" spans="1:22" ht="16.5" customHeight="1" x14ac:dyDescent="0.15">
      <c r="A27" s="84"/>
      <c r="B27" s="127"/>
      <c r="C27" s="127"/>
      <c r="D27" s="127"/>
      <c r="E27" s="127"/>
      <c r="F27" s="127"/>
      <c r="G27" s="127"/>
      <c r="H27" s="127"/>
      <c r="I27" s="127"/>
      <c r="J27" s="127"/>
      <c r="K27" s="138"/>
    </row>
    <row r="28" spans="1:22" ht="16.5" customHeight="1" x14ac:dyDescent="0.15">
      <c r="A28" s="84"/>
      <c r="B28" s="127"/>
      <c r="C28" s="127"/>
      <c r="D28" s="127"/>
      <c r="E28" s="127"/>
      <c r="F28" s="127"/>
      <c r="G28" s="127"/>
      <c r="H28" s="127"/>
      <c r="I28" s="127"/>
      <c r="J28" s="127"/>
      <c r="K28" s="138"/>
    </row>
    <row r="29" spans="1:22" ht="18" customHeight="1" x14ac:dyDescent="0.15">
      <c r="A29" s="219" t="s">
        <v>121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 x14ac:dyDescent="0.15">
      <c r="A30" s="222" t="s">
        <v>122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1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15">
      <c r="A32" s="219" t="s">
        <v>123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 x14ac:dyDescent="0.15">
      <c r="A33" s="228" t="s">
        <v>124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 x14ac:dyDescent="0.15">
      <c r="A34" s="231" t="s">
        <v>125</v>
      </c>
      <c r="B34" s="232"/>
      <c r="C34" s="76" t="s">
        <v>67</v>
      </c>
      <c r="D34" s="76" t="s">
        <v>68</v>
      </c>
      <c r="E34" s="233" t="s">
        <v>126</v>
      </c>
      <c r="F34" s="234"/>
      <c r="G34" s="234"/>
      <c r="H34" s="234"/>
      <c r="I34" s="234"/>
      <c r="J34" s="234"/>
      <c r="K34" s="235"/>
    </row>
    <row r="35" spans="1:11" ht="14.25" x14ac:dyDescent="0.15">
      <c r="A35" s="236" t="s">
        <v>127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 x14ac:dyDescent="0.15">
      <c r="A36" s="237" t="s">
        <v>128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 x14ac:dyDescent="0.15">
      <c r="A37" s="240" t="s">
        <v>129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 x14ac:dyDescent="0.1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 x14ac:dyDescent="0.1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 x14ac:dyDescent="0.1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 x14ac:dyDescent="0.1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4.25" x14ac:dyDescent="0.15">
      <c r="A43" s="243" t="s">
        <v>130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 x14ac:dyDescent="0.15">
      <c r="A44" s="209" t="s">
        <v>131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 x14ac:dyDescent="0.15">
      <c r="A45" s="120" t="s">
        <v>132</v>
      </c>
      <c r="B45" s="117" t="s">
        <v>95</v>
      </c>
      <c r="C45" s="117" t="s">
        <v>96</v>
      </c>
      <c r="D45" s="117" t="s">
        <v>88</v>
      </c>
      <c r="E45" s="122" t="s">
        <v>133</v>
      </c>
      <c r="F45" s="117" t="s">
        <v>95</v>
      </c>
      <c r="G45" s="117" t="s">
        <v>96</v>
      </c>
      <c r="H45" s="117" t="s">
        <v>88</v>
      </c>
      <c r="I45" s="122" t="s">
        <v>134</v>
      </c>
      <c r="J45" s="117" t="s">
        <v>95</v>
      </c>
      <c r="K45" s="134" t="s">
        <v>96</v>
      </c>
    </row>
    <row r="46" spans="1:11" ht="14.25" x14ac:dyDescent="0.15">
      <c r="A46" s="82" t="s">
        <v>87</v>
      </c>
      <c r="B46" s="76" t="s">
        <v>95</v>
      </c>
      <c r="C46" s="76" t="s">
        <v>96</v>
      </c>
      <c r="D46" s="76" t="s">
        <v>88</v>
      </c>
      <c r="E46" s="93" t="s">
        <v>94</v>
      </c>
      <c r="F46" s="76" t="s">
        <v>95</v>
      </c>
      <c r="G46" s="76" t="s">
        <v>96</v>
      </c>
      <c r="H46" s="76" t="s">
        <v>88</v>
      </c>
      <c r="I46" s="93" t="s">
        <v>105</v>
      </c>
      <c r="J46" s="76" t="s">
        <v>95</v>
      </c>
      <c r="K46" s="77" t="s">
        <v>96</v>
      </c>
    </row>
    <row r="47" spans="1:11" ht="14.25" x14ac:dyDescent="0.15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4.25" x14ac:dyDescent="0.15">
      <c r="A48" s="236" t="s">
        <v>135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4.25" x14ac:dyDescent="0.1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4.25" x14ac:dyDescent="0.15">
      <c r="A50" s="128" t="s">
        <v>136</v>
      </c>
      <c r="B50" s="246" t="s">
        <v>137</v>
      </c>
      <c r="C50" s="246"/>
      <c r="D50" s="129" t="s">
        <v>138</v>
      </c>
      <c r="E50" s="130" t="s">
        <v>139</v>
      </c>
      <c r="F50" s="131" t="s">
        <v>140</v>
      </c>
      <c r="G50" s="132"/>
      <c r="H50" s="247" t="s">
        <v>141</v>
      </c>
      <c r="I50" s="248"/>
      <c r="J50" s="249"/>
      <c r="K50" s="250"/>
    </row>
    <row r="51" spans="1:11" ht="14.25" x14ac:dyDescent="0.15">
      <c r="A51" s="236"/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4.25" x14ac:dyDescent="0.1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 x14ac:dyDescent="0.15">
      <c r="A53" s="128" t="s">
        <v>136</v>
      </c>
      <c r="B53" s="246" t="s">
        <v>137</v>
      </c>
      <c r="C53" s="246"/>
      <c r="D53" s="129" t="s">
        <v>138</v>
      </c>
      <c r="E53" s="133" t="s">
        <v>142</v>
      </c>
      <c r="F53" s="131" t="s">
        <v>143</v>
      </c>
      <c r="G53" s="132"/>
      <c r="H53" s="247" t="s">
        <v>141</v>
      </c>
      <c r="I53" s="248"/>
      <c r="J53" s="249" t="s">
        <v>144</v>
      </c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80" zoomScaleNormal="80" workbookViewId="0">
      <selection activeCell="J10" sqref="J10"/>
    </sheetView>
  </sheetViews>
  <sheetFormatPr defaultColWidth="9" defaultRowHeight="26.1" customHeight="1" x14ac:dyDescent="0.15"/>
  <cols>
    <col min="1" max="1" width="17.125" style="24" customWidth="1"/>
    <col min="2" max="7" width="9.375" style="24" customWidth="1"/>
    <col min="8" max="8" width="1.375" style="24" customWidth="1"/>
    <col min="9" max="10" width="19.125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 x14ac:dyDescent="0.15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 x14ac:dyDescent="0.15">
      <c r="A2" s="25" t="s">
        <v>62</v>
      </c>
      <c r="B2" s="256" t="s">
        <v>63</v>
      </c>
      <c r="C2" s="256"/>
      <c r="D2" s="26" t="s">
        <v>69</v>
      </c>
      <c r="E2" s="256" t="s">
        <v>70</v>
      </c>
      <c r="F2" s="256"/>
      <c r="G2" s="256"/>
      <c r="H2" s="262"/>
      <c r="I2" s="38" t="s">
        <v>57</v>
      </c>
      <c r="J2" s="256" t="s">
        <v>58</v>
      </c>
      <c r="K2" s="256"/>
      <c r="L2" s="256"/>
      <c r="M2" s="256"/>
      <c r="N2" s="257"/>
    </row>
    <row r="3" spans="1:14" ht="29.1" customHeight="1" x14ac:dyDescent="0.15">
      <c r="A3" s="261" t="s">
        <v>146</v>
      </c>
      <c r="B3" s="258" t="s">
        <v>147</v>
      </c>
      <c r="C3" s="258"/>
      <c r="D3" s="258"/>
      <c r="E3" s="258"/>
      <c r="F3" s="258"/>
      <c r="G3" s="258"/>
      <c r="H3" s="263"/>
      <c r="I3" s="259" t="s">
        <v>148</v>
      </c>
      <c r="J3" s="259"/>
      <c r="K3" s="259"/>
      <c r="L3" s="259"/>
      <c r="M3" s="259"/>
      <c r="N3" s="260"/>
    </row>
    <row r="4" spans="1:14" ht="29.1" customHeight="1" x14ac:dyDescent="0.15">
      <c r="A4" s="261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101" t="s">
        <v>117</v>
      </c>
      <c r="H4" s="263"/>
      <c r="I4" s="105" t="s">
        <v>149</v>
      </c>
      <c r="J4" s="105" t="s">
        <v>150</v>
      </c>
      <c r="K4" s="412" t="s">
        <v>339</v>
      </c>
      <c r="L4" s="105"/>
      <c r="M4" s="105"/>
      <c r="N4" s="106"/>
    </row>
    <row r="5" spans="1:14" ht="29.1" customHeight="1" x14ac:dyDescent="0.15">
      <c r="A5" s="28" t="s">
        <v>151</v>
      </c>
      <c r="B5" s="29" t="s">
        <v>152</v>
      </c>
      <c r="C5" s="29" t="s">
        <v>153</v>
      </c>
      <c r="D5" s="29" t="s">
        <v>154</v>
      </c>
      <c r="E5" s="29" t="s">
        <v>155</v>
      </c>
      <c r="F5" s="29" t="s">
        <v>156</v>
      </c>
      <c r="G5" s="29" t="s">
        <v>157</v>
      </c>
      <c r="H5" s="263"/>
      <c r="I5" s="107"/>
      <c r="J5" s="107"/>
      <c r="K5" s="413" t="s">
        <v>340</v>
      </c>
      <c r="L5" s="108"/>
      <c r="M5" s="108"/>
      <c r="N5" s="109"/>
    </row>
    <row r="6" spans="1:14" ht="29.1" customHeight="1" x14ac:dyDescent="0.3">
      <c r="A6" s="30" t="s">
        <v>158</v>
      </c>
      <c r="B6" s="31">
        <f>C6-1</f>
        <v>78</v>
      </c>
      <c r="C6" s="31">
        <f>D6-2</f>
        <v>79</v>
      </c>
      <c r="D6" s="32">
        <v>81</v>
      </c>
      <c r="E6" s="31">
        <f>D6+2</f>
        <v>83</v>
      </c>
      <c r="F6" s="31">
        <f>E6+2</f>
        <v>85</v>
      </c>
      <c r="G6" s="31">
        <f>F6+1</f>
        <v>86</v>
      </c>
      <c r="H6" s="263"/>
      <c r="I6" s="39" t="s">
        <v>159</v>
      </c>
      <c r="J6" s="39" t="s">
        <v>160</v>
      </c>
      <c r="K6" s="414" t="s">
        <v>341</v>
      </c>
      <c r="L6" s="40"/>
      <c r="M6" s="40"/>
      <c r="N6" s="110"/>
    </row>
    <row r="7" spans="1:14" ht="29.1" customHeight="1" x14ac:dyDescent="0.3">
      <c r="A7" s="30" t="s">
        <v>161</v>
      </c>
      <c r="B7" s="31">
        <f t="shared" ref="B7:B8" si="0">C7-4</f>
        <v>116</v>
      </c>
      <c r="C7" s="31">
        <f t="shared" ref="C7:C8" si="1">D7-4</f>
        <v>120</v>
      </c>
      <c r="D7" s="32">
        <v>124</v>
      </c>
      <c r="E7" s="31">
        <f t="shared" ref="E7:E8" si="2">D7+4</f>
        <v>128</v>
      </c>
      <c r="F7" s="31">
        <f>E7+4</f>
        <v>132</v>
      </c>
      <c r="G7" s="31">
        <f t="shared" ref="G7:G8" si="3">F7+6</f>
        <v>138</v>
      </c>
      <c r="H7" s="263"/>
      <c r="I7" s="39" t="s">
        <v>159</v>
      </c>
      <c r="J7" s="39" t="s">
        <v>162</v>
      </c>
      <c r="K7" s="413" t="s">
        <v>341</v>
      </c>
      <c r="L7" s="108"/>
      <c r="M7" s="108"/>
      <c r="N7" s="111"/>
    </row>
    <row r="8" spans="1:14" ht="29.1" customHeight="1" x14ac:dyDescent="0.3">
      <c r="A8" s="30" t="s">
        <v>165</v>
      </c>
      <c r="B8" s="31">
        <f t="shared" si="0"/>
        <v>114</v>
      </c>
      <c r="C8" s="31">
        <f t="shared" si="1"/>
        <v>118</v>
      </c>
      <c r="D8" s="32">
        <v>122</v>
      </c>
      <c r="E8" s="31">
        <f t="shared" si="2"/>
        <v>126</v>
      </c>
      <c r="F8" s="31">
        <f>E8+5</f>
        <v>131</v>
      </c>
      <c r="G8" s="31">
        <f t="shared" si="3"/>
        <v>137</v>
      </c>
      <c r="H8" s="263"/>
      <c r="I8" s="39" t="s">
        <v>164</v>
      </c>
      <c r="J8" s="39" t="s">
        <v>164</v>
      </c>
      <c r="K8" s="414" t="s">
        <v>342</v>
      </c>
      <c r="L8" s="40"/>
      <c r="M8" s="40"/>
      <c r="N8" s="112"/>
    </row>
    <row r="9" spans="1:14" ht="29.1" customHeight="1" x14ac:dyDescent="0.3">
      <c r="A9" s="30" t="s">
        <v>166</v>
      </c>
      <c r="B9" s="31">
        <f>C9-1.2</f>
        <v>46.599999999999994</v>
      </c>
      <c r="C9" s="31">
        <f>D9-1.2</f>
        <v>47.8</v>
      </c>
      <c r="D9" s="32">
        <v>49</v>
      </c>
      <c r="E9" s="31">
        <f>D9+1.2</f>
        <v>50.2</v>
      </c>
      <c r="F9" s="31">
        <f>E9+1.2</f>
        <v>51.400000000000006</v>
      </c>
      <c r="G9" s="31">
        <f>F9+1.4</f>
        <v>52.800000000000004</v>
      </c>
      <c r="H9" s="263"/>
      <c r="I9" s="39"/>
      <c r="J9" s="39"/>
      <c r="K9" s="414" t="s">
        <v>343</v>
      </c>
      <c r="L9" s="40"/>
      <c r="M9" s="40"/>
      <c r="N9" s="112"/>
    </row>
    <row r="10" spans="1:14" ht="29.1" customHeight="1" x14ac:dyDescent="0.3">
      <c r="A10" s="30" t="s">
        <v>167</v>
      </c>
      <c r="B10" s="31">
        <f>C10-0.6</f>
        <v>63.199999999999996</v>
      </c>
      <c r="C10" s="31">
        <f>D10-1.2</f>
        <v>63.8</v>
      </c>
      <c r="D10" s="32">
        <v>65</v>
      </c>
      <c r="E10" s="31">
        <f>D10+1.2</f>
        <v>66.2</v>
      </c>
      <c r="F10" s="31">
        <f>E10+1.2</f>
        <v>67.400000000000006</v>
      </c>
      <c r="G10" s="31">
        <f>F10+0.6</f>
        <v>68</v>
      </c>
      <c r="H10" s="263"/>
      <c r="I10" s="39"/>
      <c r="J10" s="39"/>
      <c r="K10" s="414" t="s">
        <v>343</v>
      </c>
      <c r="L10" s="40"/>
      <c r="M10" s="40"/>
      <c r="N10" s="112"/>
    </row>
    <row r="11" spans="1:14" ht="29.1" customHeight="1" x14ac:dyDescent="0.3">
      <c r="A11" s="30" t="s">
        <v>168</v>
      </c>
      <c r="B11" s="31">
        <f>C11-0.8</f>
        <v>23.9</v>
      </c>
      <c r="C11" s="31">
        <f>D11-0.8</f>
        <v>24.7</v>
      </c>
      <c r="D11" s="32">
        <v>25.5</v>
      </c>
      <c r="E11" s="31">
        <f>D11+0.8</f>
        <v>26.3</v>
      </c>
      <c r="F11" s="31">
        <f>E11+0.8</f>
        <v>27.1</v>
      </c>
      <c r="G11" s="31">
        <f>F11+1.3</f>
        <v>28.400000000000002</v>
      </c>
      <c r="H11" s="263"/>
      <c r="I11" s="39"/>
      <c r="J11" s="39"/>
      <c r="K11" s="414" t="s">
        <v>344</v>
      </c>
      <c r="L11" s="40"/>
      <c r="M11" s="40"/>
      <c r="N11" s="112"/>
    </row>
    <row r="12" spans="1:14" ht="29.1" customHeight="1" x14ac:dyDescent="0.3">
      <c r="A12" s="30" t="s">
        <v>169</v>
      </c>
      <c r="B12" s="31">
        <f>C12-0.7</f>
        <v>19.600000000000001</v>
      </c>
      <c r="C12" s="31">
        <f>D12-0.7</f>
        <v>20.3</v>
      </c>
      <c r="D12" s="32">
        <v>21</v>
      </c>
      <c r="E12" s="31">
        <f>D12+0.7</f>
        <v>21.7</v>
      </c>
      <c r="F12" s="31">
        <f>E12+0.7</f>
        <v>22.4</v>
      </c>
      <c r="G12" s="31">
        <f>F12+1</f>
        <v>23.4</v>
      </c>
      <c r="H12" s="263"/>
      <c r="I12" s="39"/>
      <c r="J12" s="39"/>
      <c r="K12" s="414" t="s">
        <v>341</v>
      </c>
      <c r="L12" s="40"/>
      <c r="M12" s="40"/>
      <c r="N12" s="112"/>
    </row>
    <row r="13" spans="1:14" ht="29.1" customHeight="1" x14ac:dyDescent="0.3">
      <c r="A13" s="30" t="s">
        <v>170</v>
      </c>
      <c r="B13" s="31">
        <f>C13-0.5</f>
        <v>15</v>
      </c>
      <c r="C13" s="31">
        <f>D13-0.5</f>
        <v>15.5</v>
      </c>
      <c r="D13" s="32">
        <v>16</v>
      </c>
      <c r="E13" s="31">
        <f>D13+0.5</f>
        <v>16.5</v>
      </c>
      <c r="F13" s="31">
        <f>E13+0.5</f>
        <v>17</v>
      </c>
      <c r="G13" s="31">
        <f>F13+0.7</f>
        <v>17.7</v>
      </c>
      <c r="H13" s="263"/>
      <c r="I13" s="39"/>
      <c r="J13" s="39"/>
      <c r="K13" s="414" t="s">
        <v>345</v>
      </c>
      <c r="L13" s="40"/>
      <c r="M13" s="40"/>
      <c r="N13" s="112"/>
    </row>
    <row r="14" spans="1:14" ht="29.1" customHeight="1" x14ac:dyDescent="0.3">
      <c r="A14" s="30" t="s">
        <v>171</v>
      </c>
      <c r="B14" s="31">
        <f>C14-0.5</f>
        <v>9</v>
      </c>
      <c r="C14" s="31">
        <f>D14-0.5</f>
        <v>9.5</v>
      </c>
      <c r="D14" s="32">
        <v>10</v>
      </c>
      <c r="E14" s="31">
        <f>D14+0.5</f>
        <v>10.5</v>
      </c>
      <c r="F14" s="31">
        <f>E14+0.5</f>
        <v>11</v>
      </c>
      <c r="G14" s="31">
        <f>F14+0.7</f>
        <v>11.7</v>
      </c>
      <c r="H14" s="263"/>
      <c r="I14" s="39" t="s">
        <v>164</v>
      </c>
      <c r="J14" s="39" t="s">
        <v>164</v>
      </c>
      <c r="K14" s="414" t="s">
        <v>341</v>
      </c>
      <c r="L14" s="40"/>
      <c r="M14" s="40"/>
      <c r="N14" s="112"/>
    </row>
    <row r="15" spans="1:14" ht="29.1" customHeight="1" x14ac:dyDescent="0.35">
      <c r="A15" s="34" t="s">
        <v>175</v>
      </c>
      <c r="B15" s="31">
        <f>C15-1</f>
        <v>65</v>
      </c>
      <c r="C15" s="31">
        <f t="shared" ref="C15:C20" si="4">D15-1</f>
        <v>66</v>
      </c>
      <c r="D15" s="32">
        <v>67</v>
      </c>
      <c r="E15" s="31">
        <f>D15+1</f>
        <v>68</v>
      </c>
      <c r="F15" s="31">
        <f>E15+1</f>
        <v>69</v>
      </c>
      <c r="G15" s="31">
        <f>F15+1.5</f>
        <v>70.5</v>
      </c>
      <c r="H15" s="263"/>
      <c r="I15" s="39" t="s">
        <v>164</v>
      </c>
      <c r="J15" s="39" t="s">
        <v>164</v>
      </c>
      <c r="K15" s="414" t="s">
        <v>344</v>
      </c>
      <c r="L15" s="40"/>
      <c r="M15" s="40"/>
      <c r="N15" s="112"/>
    </row>
    <row r="16" spans="1:14" ht="29.1" customHeight="1" x14ac:dyDescent="0.35">
      <c r="A16" s="34" t="s">
        <v>176</v>
      </c>
      <c r="B16" s="31">
        <f>C16-0.5</f>
        <v>37</v>
      </c>
      <c r="C16" s="31">
        <f>D16-0.5</f>
        <v>37.5</v>
      </c>
      <c r="D16" s="32">
        <v>38</v>
      </c>
      <c r="E16" s="31">
        <f t="shared" ref="E16:G16" si="5">D16+0.5</f>
        <v>38.5</v>
      </c>
      <c r="F16" s="31">
        <f t="shared" si="5"/>
        <v>39</v>
      </c>
      <c r="G16" s="31">
        <f t="shared" si="5"/>
        <v>39.5</v>
      </c>
      <c r="H16" s="263"/>
      <c r="I16" s="39" t="s">
        <v>164</v>
      </c>
      <c r="J16" s="39" t="s">
        <v>164</v>
      </c>
      <c r="K16" s="414" t="s">
        <v>342</v>
      </c>
      <c r="L16" s="40"/>
      <c r="M16" s="40"/>
      <c r="N16" s="112"/>
    </row>
    <row r="17" spans="1:14" ht="29.1" customHeight="1" x14ac:dyDescent="0.3">
      <c r="A17" s="35" t="s">
        <v>177</v>
      </c>
      <c r="B17" s="31">
        <f>C17-0.5</f>
        <v>27.5</v>
      </c>
      <c r="C17" s="31">
        <f>D17-0.5</f>
        <v>28</v>
      </c>
      <c r="D17" s="35">
        <v>28.5</v>
      </c>
      <c r="E17" s="31">
        <f>D17+0.5</f>
        <v>29</v>
      </c>
      <c r="F17" s="31">
        <f>E17+0.5</f>
        <v>29.5</v>
      </c>
      <c r="G17" s="31">
        <f>F17+0.75</f>
        <v>30.25</v>
      </c>
      <c r="H17" s="263"/>
      <c r="I17" s="39" t="s">
        <v>160</v>
      </c>
      <c r="J17" s="39" t="s">
        <v>160</v>
      </c>
      <c r="K17" s="414" t="s">
        <v>344</v>
      </c>
      <c r="L17" s="40"/>
      <c r="M17" s="40"/>
      <c r="N17" s="112"/>
    </row>
    <row r="18" spans="1:14" ht="29.1" customHeight="1" x14ac:dyDescent="0.3">
      <c r="A18" s="36"/>
      <c r="B18" s="37"/>
      <c r="C18" s="37"/>
      <c r="D18" s="37"/>
      <c r="E18" s="37"/>
      <c r="F18" s="37"/>
      <c r="G18" s="37"/>
      <c r="H18" s="263"/>
      <c r="I18" s="39"/>
      <c r="J18" s="39"/>
      <c r="K18" s="40"/>
      <c r="L18" s="40"/>
      <c r="M18" s="40"/>
      <c r="N18" s="112"/>
    </row>
    <row r="19" spans="1:14" ht="29.1" customHeight="1" x14ac:dyDescent="0.3">
      <c r="A19" s="35"/>
      <c r="B19" s="31"/>
      <c r="C19" s="31"/>
      <c r="D19" s="35"/>
      <c r="E19" s="31"/>
      <c r="F19" s="31"/>
      <c r="G19" s="31"/>
      <c r="H19" s="263"/>
      <c r="I19" s="39"/>
      <c r="J19" s="39"/>
      <c r="K19" s="414" t="s">
        <v>346</v>
      </c>
      <c r="L19" s="40"/>
      <c r="M19" s="40"/>
      <c r="N19" s="112"/>
    </row>
    <row r="20" spans="1:14" ht="29.1" customHeight="1" x14ac:dyDescent="0.3">
      <c r="A20" s="36"/>
      <c r="B20" s="37"/>
      <c r="C20" s="37"/>
      <c r="D20" s="36"/>
      <c r="E20" s="37"/>
      <c r="F20" s="37"/>
      <c r="G20" s="37"/>
      <c r="H20" s="263"/>
      <c r="I20" s="39"/>
      <c r="J20" s="39"/>
      <c r="K20" s="40"/>
      <c r="L20" s="40"/>
      <c r="M20" s="40"/>
      <c r="N20" s="112"/>
    </row>
    <row r="21" spans="1:14" ht="14.25" x14ac:dyDescent="0.15">
      <c r="A21" s="103" t="s">
        <v>126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spans="1:14" ht="14.25" x14ac:dyDescent="0.15">
      <c r="A22" s="24" t="s">
        <v>181</v>
      </c>
      <c r="D22" s="104"/>
      <c r="E22" s="104"/>
      <c r="F22" s="104"/>
      <c r="G22" s="104"/>
      <c r="H22" s="104"/>
      <c r="I22" s="104"/>
      <c r="J22" s="416">
        <v>44792</v>
      </c>
      <c r="K22" s="104"/>
      <c r="L22" s="104"/>
      <c r="M22" s="104"/>
      <c r="N22" s="104"/>
    </row>
    <row r="23" spans="1:14" ht="14.25" x14ac:dyDescent="0.15">
      <c r="A23" s="104"/>
      <c r="B23" s="104"/>
      <c r="C23" s="104"/>
      <c r="D23" s="104"/>
      <c r="E23" s="104"/>
      <c r="F23" s="104"/>
      <c r="G23" s="104"/>
      <c r="H23" s="104"/>
      <c r="I23" s="415" t="s">
        <v>347</v>
      </c>
      <c r="J23" s="113"/>
      <c r="K23" s="103" t="s">
        <v>182</v>
      </c>
      <c r="L23" s="103"/>
      <c r="M23" s="103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 x14ac:dyDescent="0.15"/>
  <cols>
    <col min="1" max="1" width="10.875" style="70" customWidth="1"/>
    <col min="2" max="16384" width="10" style="70"/>
  </cols>
  <sheetData>
    <row r="1" spans="1:11" ht="22.5" customHeight="1" x14ac:dyDescent="0.15">
      <c r="A1" s="264" t="s">
        <v>184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 x14ac:dyDescent="0.15">
      <c r="A2" s="71" t="s">
        <v>53</v>
      </c>
      <c r="B2" s="182"/>
      <c r="C2" s="182"/>
      <c r="D2" s="183" t="s">
        <v>55</v>
      </c>
      <c r="E2" s="183"/>
      <c r="F2" s="182"/>
      <c r="G2" s="182"/>
      <c r="H2" s="72" t="s">
        <v>57</v>
      </c>
      <c r="I2" s="184"/>
      <c r="J2" s="184"/>
      <c r="K2" s="185"/>
    </row>
    <row r="3" spans="1:11" ht="16.5" customHeight="1" x14ac:dyDescent="0.15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spans="1:11" ht="16.5" customHeight="1" x14ac:dyDescent="0.15">
      <c r="A4" s="75" t="s">
        <v>62</v>
      </c>
      <c r="B4" s="192" t="s">
        <v>63</v>
      </c>
      <c r="C4" s="193"/>
      <c r="D4" s="194" t="s">
        <v>64</v>
      </c>
      <c r="E4" s="195"/>
      <c r="F4" s="196" t="s">
        <v>65</v>
      </c>
      <c r="G4" s="197"/>
      <c r="H4" s="194" t="s">
        <v>185</v>
      </c>
      <c r="I4" s="195"/>
      <c r="J4" s="76" t="s">
        <v>67</v>
      </c>
      <c r="K4" s="77" t="s">
        <v>68</v>
      </c>
    </row>
    <row r="5" spans="1:11" ht="16.5" customHeight="1" x14ac:dyDescent="0.15">
      <c r="A5" s="78" t="s">
        <v>69</v>
      </c>
      <c r="B5" s="192" t="s">
        <v>70</v>
      </c>
      <c r="C5" s="193"/>
      <c r="D5" s="194" t="s">
        <v>71</v>
      </c>
      <c r="E5" s="195"/>
      <c r="F5" s="196">
        <v>44778</v>
      </c>
      <c r="G5" s="197"/>
      <c r="H5" s="194" t="s">
        <v>186</v>
      </c>
      <c r="I5" s="195"/>
      <c r="J5" s="76" t="s">
        <v>67</v>
      </c>
      <c r="K5" s="77" t="s">
        <v>68</v>
      </c>
    </row>
    <row r="6" spans="1:11" ht="16.5" customHeight="1" x14ac:dyDescent="0.15">
      <c r="A6" s="75" t="s">
        <v>73</v>
      </c>
      <c r="B6" s="79">
        <v>4</v>
      </c>
      <c r="C6" s="80">
        <v>6</v>
      </c>
      <c r="D6" s="78" t="s">
        <v>74</v>
      </c>
      <c r="E6" s="81"/>
      <c r="F6" s="196">
        <v>44834</v>
      </c>
      <c r="G6" s="197"/>
      <c r="H6" s="265" t="s">
        <v>187</v>
      </c>
      <c r="I6" s="266"/>
      <c r="J6" s="266"/>
      <c r="K6" s="267"/>
    </row>
    <row r="7" spans="1:11" ht="16.5" customHeight="1" x14ac:dyDescent="0.15">
      <c r="A7" s="75" t="s">
        <v>76</v>
      </c>
      <c r="B7" s="198">
        <v>9700</v>
      </c>
      <c r="C7" s="199"/>
      <c r="D7" s="78" t="s">
        <v>77</v>
      </c>
      <c r="E7" s="83"/>
      <c r="F7" s="196">
        <v>44834</v>
      </c>
      <c r="G7" s="197"/>
      <c r="H7" s="268"/>
      <c r="I7" s="192"/>
      <c r="J7" s="192"/>
      <c r="K7" s="193"/>
    </row>
    <row r="8" spans="1:11" ht="16.5" customHeight="1" x14ac:dyDescent="0.15">
      <c r="A8" s="85" t="s">
        <v>79</v>
      </c>
      <c r="B8" s="200"/>
      <c r="C8" s="201"/>
      <c r="D8" s="202" t="s">
        <v>80</v>
      </c>
      <c r="E8" s="203"/>
      <c r="F8" s="204">
        <v>44834</v>
      </c>
      <c r="G8" s="205"/>
      <c r="H8" s="202"/>
      <c r="I8" s="203"/>
      <c r="J8" s="203"/>
      <c r="K8" s="212"/>
    </row>
    <row r="9" spans="1:11" ht="16.5" customHeight="1" x14ac:dyDescent="0.15">
      <c r="A9" s="269" t="s">
        <v>188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15">
      <c r="A10" s="86" t="s">
        <v>84</v>
      </c>
      <c r="B10" s="87" t="s">
        <v>85</v>
      </c>
      <c r="C10" s="88" t="s">
        <v>86</v>
      </c>
      <c r="D10" s="89"/>
      <c r="E10" s="90" t="s">
        <v>89</v>
      </c>
      <c r="F10" s="87" t="s">
        <v>85</v>
      </c>
      <c r="G10" s="88" t="s">
        <v>86</v>
      </c>
      <c r="H10" s="87"/>
      <c r="I10" s="90" t="s">
        <v>87</v>
      </c>
      <c r="J10" s="87" t="s">
        <v>85</v>
      </c>
      <c r="K10" s="98" t="s">
        <v>86</v>
      </c>
    </row>
    <row r="11" spans="1:11" ht="16.5" customHeight="1" x14ac:dyDescent="0.15">
      <c r="A11" s="78" t="s">
        <v>90</v>
      </c>
      <c r="B11" s="91" t="s">
        <v>85</v>
      </c>
      <c r="C11" s="76" t="s">
        <v>86</v>
      </c>
      <c r="D11" s="83"/>
      <c r="E11" s="81" t="s">
        <v>92</v>
      </c>
      <c r="F11" s="91" t="s">
        <v>85</v>
      </c>
      <c r="G11" s="76" t="s">
        <v>86</v>
      </c>
      <c r="H11" s="91"/>
      <c r="I11" s="81" t="s">
        <v>97</v>
      </c>
      <c r="J11" s="91" t="s">
        <v>85</v>
      </c>
      <c r="K11" s="77" t="s">
        <v>86</v>
      </c>
    </row>
    <row r="12" spans="1:11" ht="16.5" customHeight="1" x14ac:dyDescent="0.15">
      <c r="A12" s="202" t="s">
        <v>126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 x14ac:dyDescent="0.15">
      <c r="A13" s="270" t="s">
        <v>189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15">
      <c r="A14" s="271" t="s">
        <v>190</v>
      </c>
      <c r="B14" s="272"/>
      <c r="C14" s="272"/>
      <c r="D14" s="272"/>
      <c r="E14" s="272"/>
      <c r="F14" s="272"/>
      <c r="G14" s="272"/>
      <c r="H14" s="272"/>
      <c r="I14" s="273"/>
      <c r="J14" s="273"/>
      <c r="K14" s="274"/>
    </row>
    <row r="15" spans="1:11" ht="16.5" customHeight="1" x14ac:dyDescent="0.15">
      <c r="A15" s="275"/>
      <c r="B15" s="276"/>
      <c r="C15" s="276"/>
      <c r="D15" s="277"/>
      <c r="E15" s="278"/>
      <c r="F15" s="276"/>
      <c r="G15" s="276"/>
      <c r="H15" s="277"/>
      <c r="I15" s="279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0" t="s">
        <v>191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 x14ac:dyDescent="0.15">
      <c r="A18" s="271" t="s">
        <v>192</v>
      </c>
      <c r="B18" s="272"/>
      <c r="C18" s="272"/>
      <c r="D18" s="272"/>
      <c r="E18" s="272"/>
      <c r="F18" s="272"/>
      <c r="G18" s="272"/>
      <c r="H18" s="272"/>
      <c r="I18" s="273"/>
      <c r="J18" s="273"/>
      <c r="K18" s="274"/>
    </row>
    <row r="19" spans="1:11" ht="16.5" customHeight="1" x14ac:dyDescent="0.15">
      <c r="A19" s="275"/>
      <c r="B19" s="276"/>
      <c r="C19" s="276"/>
      <c r="D19" s="277"/>
      <c r="E19" s="278"/>
      <c r="F19" s="276"/>
      <c r="G19" s="276"/>
      <c r="H19" s="277"/>
      <c r="I19" s="279"/>
      <c r="J19" s="280"/>
      <c r="K19" s="281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85" t="s">
        <v>123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 x14ac:dyDescent="0.15">
      <c r="A22" s="286" t="s">
        <v>124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31" t="s">
        <v>125</v>
      </c>
      <c r="B23" s="232"/>
      <c r="C23" s="76" t="s">
        <v>67</v>
      </c>
      <c r="D23" s="76" t="s">
        <v>68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291" t="s">
        <v>193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 x14ac:dyDescent="0.15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 x14ac:dyDescent="0.15">
      <c r="A26" s="269" t="s">
        <v>131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 x14ac:dyDescent="0.15">
      <c r="A27" s="73" t="s">
        <v>132</v>
      </c>
      <c r="B27" s="88" t="s">
        <v>95</v>
      </c>
      <c r="C27" s="88" t="s">
        <v>96</v>
      </c>
      <c r="D27" s="88" t="s">
        <v>88</v>
      </c>
      <c r="E27" s="74" t="s">
        <v>133</v>
      </c>
      <c r="F27" s="88" t="s">
        <v>95</v>
      </c>
      <c r="G27" s="88" t="s">
        <v>96</v>
      </c>
      <c r="H27" s="88" t="s">
        <v>88</v>
      </c>
      <c r="I27" s="74" t="s">
        <v>134</v>
      </c>
      <c r="J27" s="88" t="s">
        <v>95</v>
      </c>
      <c r="K27" s="98" t="s">
        <v>96</v>
      </c>
    </row>
    <row r="28" spans="1:11" ht="16.5" customHeight="1" x14ac:dyDescent="0.15">
      <c r="A28" s="82" t="s">
        <v>87</v>
      </c>
      <c r="B28" s="76" t="s">
        <v>95</v>
      </c>
      <c r="C28" s="76" t="s">
        <v>96</v>
      </c>
      <c r="D28" s="76" t="s">
        <v>88</v>
      </c>
      <c r="E28" s="93" t="s">
        <v>94</v>
      </c>
      <c r="F28" s="76" t="s">
        <v>95</v>
      </c>
      <c r="G28" s="76" t="s">
        <v>96</v>
      </c>
      <c r="H28" s="76" t="s">
        <v>88</v>
      </c>
      <c r="I28" s="93" t="s">
        <v>105</v>
      </c>
      <c r="J28" s="76" t="s">
        <v>95</v>
      </c>
      <c r="K28" s="77" t="s">
        <v>96</v>
      </c>
    </row>
    <row r="29" spans="1:11" ht="16.5" customHeight="1" x14ac:dyDescent="0.15">
      <c r="A29" s="194" t="s">
        <v>98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11" ht="16.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 x14ac:dyDescent="0.15">
      <c r="A31" s="299" t="s">
        <v>194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 x14ac:dyDescent="0.15">
      <c r="A32" s="300" t="s">
        <v>195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 x14ac:dyDescent="0.15">
      <c r="A33" s="240" t="s">
        <v>196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 x14ac:dyDescent="0.15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 x14ac:dyDescent="0.15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 x14ac:dyDescent="0.15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 x14ac:dyDescent="0.1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 x14ac:dyDescent="0.1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 x14ac:dyDescent="0.1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 x14ac:dyDescent="0.1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 x14ac:dyDescent="0.1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 x14ac:dyDescent="0.15">
      <c r="A43" s="243" t="s">
        <v>130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 x14ac:dyDescent="0.15">
      <c r="A44" s="299" t="s">
        <v>197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 x14ac:dyDescent="0.15">
      <c r="A45" s="303" t="s">
        <v>126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 x14ac:dyDescent="0.15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 x14ac:dyDescent="0.15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 x14ac:dyDescent="0.15">
      <c r="A48" s="94" t="s">
        <v>136</v>
      </c>
      <c r="B48" s="306" t="s">
        <v>137</v>
      </c>
      <c r="C48" s="306"/>
      <c r="D48" s="95" t="s">
        <v>138</v>
      </c>
      <c r="E48" s="96"/>
      <c r="F48" s="95" t="s">
        <v>140</v>
      </c>
      <c r="G48" s="97"/>
      <c r="H48" s="307" t="s">
        <v>141</v>
      </c>
      <c r="I48" s="307"/>
      <c r="J48" s="306"/>
      <c r="K48" s="308"/>
    </row>
    <row r="49" spans="1:11" ht="16.5" customHeight="1" x14ac:dyDescent="0.15">
      <c r="A49" s="309" t="s">
        <v>198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94" t="s">
        <v>136</v>
      </c>
      <c r="B52" s="306" t="s">
        <v>137</v>
      </c>
      <c r="C52" s="306"/>
      <c r="D52" s="95" t="s">
        <v>138</v>
      </c>
      <c r="E52" s="95"/>
      <c r="F52" s="95" t="s">
        <v>140</v>
      </c>
      <c r="G52" s="95"/>
      <c r="H52" s="307" t="s">
        <v>141</v>
      </c>
      <c r="I52" s="307"/>
      <c r="J52" s="318"/>
      <c r="K52" s="31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topLeftCell="A7" workbookViewId="0">
      <selection sqref="A1:XFD24"/>
    </sheetView>
  </sheetViews>
  <sheetFormatPr defaultColWidth="9" defaultRowHeight="26.1" customHeight="1" x14ac:dyDescent="0.15"/>
  <cols>
    <col min="1" max="1" width="17.125" style="24" customWidth="1"/>
    <col min="2" max="7" width="9.375" style="24" customWidth="1"/>
    <col min="8" max="8" width="1.375" style="24" customWidth="1"/>
    <col min="9" max="14" width="10.625" style="24" customWidth="1"/>
    <col min="15" max="16384" width="9" style="24"/>
  </cols>
  <sheetData>
    <row r="1" spans="1:14" ht="30" customHeight="1" x14ac:dyDescent="0.15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 x14ac:dyDescent="0.15">
      <c r="A2" s="25" t="s">
        <v>62</v>
      </c>
      <c r="B2" s="256" t="s">
        <v>63</v>
      </c>
      <c r="C2" s="256"/>
      <c r="D2" s="26" t="s">
        <v>69</v>
      </c>
      <c r="E2" s="256" t="s">
        <v>70</v>
      </c>
      <c r="F2" s="256"/>
      <c r="G2" s="256"/>
      <c r="H2" s="262"/>
      <c r="I2" s="38" t="s">
        <v>57</v>
      </c>
      <c r="J2" s="256" t="s">
        <v>58</v>
      </c>
      <c r="K2" s="256"/>
      <c r="L2" s="256"/>
      <c r="M2" s="256"/>
      <c r="N2" s="257"/>
    </row>
    <row r="3" spans="1:14" ht="29.1" customHeight="1" x14ac:dyDescent="0.15">
      <c r="A3" s="261" t="s">
        <v>146</v>
      </c>
      <c r="B3" s="258" t="s">
        <v>147</v>
      </c>
      <c r="C3" s="258"/>
      <c r="D3" s="258"/>
      <c r="E3" s="258"/>
      <c r="F3" s="258"/>
      <c r="G3" s="258"/>
      <c r="H3" s="263"/>
      <c r="I3" s="259" t="s">
        <v>148</v>
      </c>
      <c r="J3" s="259"/>
      <c r="K3" s="259"/>
      <c r="L3" s="259"/>
      <c r="M3" s="259"/>
      <c r="N3" s="260"/>
    </row>
    <row r="4" spans="1:14" ht="29.1" customHeight="1" x14ac:dyDescent="0.15">
      <c r="A4" s="261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63"/>
      <c r="I4" s="27" t="s">
        <v>112</v>
      </c>
      <c r="J4" s="27" t="s">
        <v>113</v>
      </c>
      <c r="K4" s="27" t="s">
        <v>114</v>
      </c>
      <c r="L4" s="27" t="s">
        <v>115</v>
      </c>
      <c r="M4" s="27" t="s">
        <v>116</v>
      </c>
      <c r="N4" s="27" t="s">
        <v>117</v>
      </c>
    </row>
    <row r="5" spans="1:14" ht="29.1" customHeight="1" x14ac:dyDescent="0.15">
      <c r="A5" s="28" t="s">
        <v>151</v>
      </c>
      <c r="B5" s="29" t="s">
        <v>152</v>
      </c>
      <c r="C5" s="29" t="s">
        <v>153</v>
      </c>
      <c r="D5" s="29" t="s">
        <v>154</v>
      </c>
      <c r="E5" s="29" t="s">
        <v>155</v>
      </c>
      <c r="F5" s="29" t="s">
        <v>156</v>
      </c>
      <c r="G5" s="29" t="s">
        <v>157</v>
      </c>
      <c r="H5" s="263"/>
      <c r="I5" s="27" t="s">
        <v>152</v>
      </c>
      <c r="J5" s="27" t="s">
        <v>153</v>
      </c>
      <c r="K5" s="27" t="s">
        <v>154</v>
      </c>
      <c r="L5" s="27" t="s">
        <v>155</v>
      </c>
      <c r="M5" s="27" t="s">
        <v>156</v>
      </c>
      <c r="N5" s="27" t="s">
        <v>157</v>
      </c>
    </row>
    <row r="6" spans="1:14" ht="29.1" customHeight="1" x14ac:dyDescent="0.3">
      <c r="A6" s="30" t="s">
        <v>158</v>
      </c>
      <c r="B6" s="31">
        <f>C6-1</f>
        <v>78</v>
      </c>
      <c r="C6" s="31">
        <f>D6-2</f>
        <v>79</v>
      </c>
      <c r="D6" s="32">
        <v>81</v>
      </c>
      <c r="E6" s="31">
        <f>D6+2</f>
        <v>83</v>
      </c>
      <c r="F6" s="31">
        <f>E6+2</f>
        <v>85</v>
      </c>
      <c r="G6" s="31">
        <f>F6+1</f>
        <v>86</v>
      </c>
      <c r="H6" s="320"/>
      <c r="I6" s="39"/>
      <c r="J6" s="39"/>
      <c r="K6" s="39"/>
      <c r="L6" s="39"/>
      <c r="M6" s="39"/>
      <c r="N6" s="39"/>
    </row>
    <row r="7" spans="1:14" ht="29.1" customHeight="1" x14ac:dyDescent="0.3">
      <c r="A7" s="30" t="s">
        <v>161</v>
      </c>
      <c r="B7" s="31">
        <f t="shared" ref="B7:B9" si="0">C7-4</f>
        <v>116</v>
      </c>
      <c r="C7" s="31">
        <f t="shared" ref="C7:C9" si="1">D7-4</f>
        <v>120</v>
      </c>
      <c r="D7" s="32">
        <v>124</v>
      </c>
      <c r="E7" s="31">
        <f t="shared" ref="E7:E9" si="2">D7+4</f>
        <v>128</v>
      </c>
      <c r="F7" s="31">
        <f>E7+4</f>
        <v>132</v>
      </c>
      <c r="G7" s="31">
        <f t="shared" ref="G7:G9" si="3">F7+6</f>
        <v>138</v>
      </c>
      <c r="H7" s="320"/>
      <c r="I7" s="39"/>
      <c r="J7" s="39"/>
      <c r="K7" s="39"/>
      <c r="L7" s="39"/>
      <c r="M7" s="39"/>
      <c r="N7" s="39"/>
    </row>
    <row r="8" spans="1:14" ht="29.1" customHeight="1" x14ac:dyDescent="0.3">
      <c r="A8" s="30" t="s">
        <v>163</v>
      </c>
      <c r="B8" s="31">
        <f t="shared" si="0"/>
        <v>-8</v>
      </c>
      <c r="C8" s="31">
        <f t="shared" si="1"/>
        <v>-4</v>
      </c>
      <c r="D8" s="32">
        <v>0</v>
      </c>
      <c r="E8" s="31">
        <f t="shared" si="2"/>
        <v>4</v>
      </c>
      <c r="F8" s="31">
        <f>E8+5</f>
        <v>9</v>
      </c>
      <c r="G8" s="31">
        <f t="shared" si="3"/>
        <v>15</v>
      </c>
      <c r="H8" s="320"/>
      <c r="I8" s="39"/>
      <c r="J8" s="39"/>
      <c r="K8" s="39"/>
      <c r="L8" s="39"/>
      <c r="M8" s="39"/>
      <c r="N8" s="39"/>
    </row>
    <row r="9" spans="1:14" ht="29.1" customHeight="1" x14ac:dyDescent="0.3">
      <c r="A9" s="30" t="s">
        <v>165</v>
      </c>
      <c r="B9" s="31">
        <f t="shared" si="0"/>
        <v>114</v>
      </c>
      <c r="C9" s="31">
        <f t="shared" si="1"/>
        <v>118</v>
      </c>
      <c r="D9" s="32">
        <v>122</v>
      </c>
      <c r="E9" s="31">
        <f t="shared" si="2"/>
        <v>126</v>
      </c>
      <c r="F9" s="31">
        <f>E9+5</f>
        <v>131</v>
      </c>
      <c r="G9" s="31">
        <f t="shared" si="3"/>
        <v>137</v>
      </c>
      <c r="H9" s="320"/>
      <c r="I9" s="39"/>
      <c r="J9" s="39"/>
      <c r="K9" s="39"/>
      <c r="L9" s="39"/>
      <c r="M9" s="39"/>
      <c r="N9" s="39"/>
    </row>
    <row r="10" spans="1:14" ht="29.1" customHeight="1" x14ac:dyDescent="0.3">
      <c r="A10" s="30" t="s">
        <v>166</v>
      </c>
      <c r="B10" s="31">
        <f>C10-1.2</f>
        <v>46.599999999999994</v>
      </c>
      <c r="C10" s="31">
        <f>D10-1.2</f>
        <v>47.8</v>
      </c>
      <c r="D10" s="32">
        <v>49</v>
      </c>
      <c r="E10" s="31">
        <f>D10+1.2</f>
        <v>50.2</v>
      </c>
      <c r="F10" s="31">
        <f>E10+1.2</f>
        <v>51.400000000000006</v>
      </c>
      <c r="G10" s="31">
        <f>F10+1.4</f>
        <v>52.800000000000004</v>
      </c>
      <c r="H10" s="320"/>
      <c r="I10" s="39"/>
      <c r="J10" s="39"/>
      <c r="K10" s="39"/>
      <c r="L10" s="39"/>
      <c r="M10" s="39"/>
      <c r="N10" s="39"/>
    </row>
    <row r="11" spans="1:14" ht="29.1" customHeight="1" x14ac:dyDescent="0.3">
      <c r="A11" s="30" t="s">
        <v>167</v>
      </c>
      <c r="B11" s="31">
        <f>C11-0.6</f>
        <v>63.199999999999996</v>
      </c>
      <c r="C11" s="31">
        <f>D11-1.2</f>
        <v>63.8</v>
      </c>
      <c r="D11" s="32">
        <v>65</v>
      </c>
      <c r="E11" s="31">
        <f>D11+1.2</f>
        <v>66.2</v>
      </c>
      <c r="F11" s="31">
        <f>E11+1.2</f>
        <v>67.400000000000006</v>
      </c>
      <c r="G11" s="31">
        <f>F11+0.6</f>
        <v>68</v>
      </c>
      <c r="H11" s="320"/>
      <c r="I11" s="39"/>
      <c r="J11" s="39"/>
      <c r="K11" s="39"/>
      <c r="L11" s="39"/>
      <c r="M11" s="39"/>
      <c r="N11" s="39"/>
    </row>
    <row r="12" spans="1:14" ht="29.1" customHeight="1" x14ac:dyDescent="0.3">
      <c r="A12" s="30" t="s">
        <v>168</v>
      </c>
      <c r="B12" s="31">
        <f>C12-0.8</f>
        <v>23.9</v>
      </c>
      <c r="C12" s="31">
        <f>D12-0.8</f>
        <v>24.7</v>
      </c>
      <c r="D12" s="32">
        <v>25.5</v>
      </c>
      <c r="E12" s="31">
        <f>D12+0.8</f>
        <v>26.3</v>
      </c>
      <c r="F12" s="31">
        <f>E12+0.8</f>
        <v>27.1</v>
      </c>
      <c r="G12" s="31">
        <f>F12+1.3</f>
        <v>28.400000000000002</v>
      </c>
      <c r="H12" s="320"/>
      <c r="I12" s="39"/>
      <c r="J12" s="39"/>
      <c r="K12" s="39"/>
      <c r="L12" s="39"/>
      <c r="M12" s="39"/>
      <c r="N12" s="39"/>
    </row>
    <row r="13" spans="1:14" ht="29.1" customHeight="1" x14ac:dyDescent="0.3">
      <c r="A13" s="30" t="s">
        <v>169</v>
      </c>
      <c r="B13" s="31">
        <f>C13-0.7</f>
        <v>19.600000000000001</v>
      </c>
      <c r="C13" s="31">
        <f>D13-0.7</f>
        <v>20.3</v>
      </c>
      <c r="D13" s="32">
        <v>21</v>
      </c>
      <c r="E13" s="31">
        <f>D13+0.7</f>
        <v>21.7</v>
      </c>
      <c r="F13" s="31">
        <f>E13+0.7</f>
        <v>22.4</v>
      </c>
      <c r="G13" s="31">
        <f>F13+1</f>
        <v>23.4</v>
      </c>
      <c r="H13" s="320"/>
      <c r="I13" s="39"/>
      <c r="J13" s="39"/>
      <c r="K13" s="39"/>
      <c r="L13" s="39"/>
      <c r="M13" s="39"/>
      <c r="N13" s="39"/>
    </row>
    <row r="14" spans="1:14" ht="29.1" customHeight="1" x14ac:dyDescent="0.3">
      <c r="A14" s="30" t="s">
        <v>170</v>
      </c>
      <c r="B14" s="31">
        <f>C14-0.5</f>
        <v>15</v>
      </c>
      <c r="C14" s="31">
        <f>D14-0.5</f>
        <v>15.5</v>
      </c>
      <c r="D14" s="32">
        <v>16</v>
      </c>
      <c r="E14" s="31">
        <f>D14+0.5</f>
        <v>16.5</v>
      </c>
      <c r="F14" s="31">
        <f>E14+0.5</f>
        <v>17</v>
      </c>
      <c r="G14" s="31">
        <f>F14+0.7</f>
        <v>17.7</v>
      </c>
      <c r="H14" s="320"/>
      <c r="I14" s="39"/>
      <c r="J14" s="39"/>
      <c r="K14" s="39"/>
      <c r="L14" s="39"/>
      <c r="M14" s="39"/>
      <c r="N14" s="39"/>
    </row>
    <row r="15" spans="1:14" ht="29.1" customHeight="1" x14ac:dyDescent="0.3">
      <c r="A15" s="30" t="s">
        <v>171</v>
      </c>
      <c r="B15" s="31">
        <f>C15-0.5</f>
        <v>9</v>
      </c>
      <c r="C15" s="31">
        <f>D15-0.5</f>
        <v>9.5</v>
      </c>
      <c r="D15" s="32">
        <v>10</v>
      </c>
      <c r="E15" s="31">
        <f>D15+0.5</f>
        <v>10.5</v>
      </c>
      <c r="F15" s="31">
        <f>E15+0.5</f>
        <v>11</v>
      </c>
      <c r="G15" s="31">
        <f>F15+0.7</f>
        <v>11.7</v>
      </c>
      <c r="H15" s="320"/>
      <c r="I15" s="39"/>
      <c r="J15" s="39"/>
      <c r="K15" s="39"/>
      <c r="L15" s="39"/>
      <c r="M15" s="39"/>
      <c r="N15" s="39"/>
    </row>
    <row r="16" spans="1:14" ht="16.5" x14ac:dyDescent="0.3">
      <c r="A16" s="33" t="s">
        <v>172</v>
      </c>
      <c r="B16" s="31">
        <f>C16</f>
        <v>11</v>
      </c>
      <c r="C16" s="31">
        <f>D16</f>
        <v>11</v>
      </c>
      <c r="D16" s="32">
        <v>11</v>
      </c>
      <c r="E16" s="31">
        <f t="shared" ref="E16:G16" si="4">D16</f>
        <v>11</v>
      </c>
      <c r="F16" s="31">
        <f t="shared" si="4"/>
        <v>11</v>
      </c>
      <c r="G16" s="31">
        <f t="shared" si="4"/>
        <v>11</v>
      </c>
      <c r="H16" s="320"/>
      <c r="I16" s="39"/>
      <c r="J16" s="39"/>
      <c r="K16" s="39"/>
      <c r="L16" s="39"/>
      <c r="M16" s="39"/>
      <c r="N16" s="39"/>
    </row>
    <row r="17" spans="1:14" ht="16.5" x14ac:dyDescent="0.3">
      <c r="A17" s="33" t="s">
        <v>173</v>
      </c>
      <c r="B17" s="32">
        <v>10</v>
      </c>
      <c r="C17" s="32">
        <v>10</v>
      </c>
      <c r="D17" s="32">
        <v>10</v>
      </c>
      <c r="E17" s="32">
        <v>10</v>
      </c>
      <c r="F17" s="32">
        <v>10</v>
      </c>
      <c r="G17" s="32">
        <v>10</v>
      </c>
      <c r="H17" s="320"/>
      <c r="I17" s="39"/>
      <c r="J17" s="39"/>
      <c r="K17" s="39"/>
      <c r="L17" s="39"/>
      <c r="M17" s="39"/>
      <c r="N17" s="39"/>
    </row>
    <row r="18" spans="1:14" ht="17.25" x14ac:dyDescent="0.35">
      <c r="A18" s="34" t="s">
        <v>174</v>
      </c>
      <c r="B18" s="31">
        <f>C18-1</f>
        <v>63</v>
      </c>
      <c r="C18" s="31">
        <f t="shared" ref="C18:C24" si="5">D18-1</f>
        <v>64</v>
      </c>
      <c r="D18" s="32">
        <v>65</v>
      </c>
      <c r="E18" s="31">
        <f>D18+1</f>
        <v>66</v>
      </c>
      <c r="F18" s="31">
        <f>E18+1</f>
        <v>67</v>
      </c>
      <c r="G18" s="31">
        <f>F18+1.5</f>
        <v>68.5</v>
      </c>
      <c r="H18" s="320"/>
      <c r="I18" s="39"/>
      <c r="J18" s="39"/>
      <c r="K18" s="39"/>
      <c r="L18" s="39"/>
      <c r="M18" s="39"/>
      <c r="N18" s="39"/>
    </row>
    <row r="19" spans="1:14" ht="26.1" customHeight="1" x14ac:dyDescent="0.35">
      <c r="A19" s="34" t="s">
        <v>175</v>
      </c>
      <c r="B19" s="31">
        <f>C19-1</f>
        <v>65</v>
      </c>
      <c r="C19" s="31">
        <f t="shared" si="5"/>
        <v>66</v>
      </c>
      <c r="D19" s="32">
        <v>67</v>
      </c>
      <c r="E19" s="31">
        <f>D19+1</f>
        <v>68</v>
      </c>
      <c r="F19" s="31">
        <f>E19+1</f>
        <v>69</v>
      </c>
      <c r="G19" s="31">
        <f>F19+1.5</f>
        <v>70.5</v>
      </c>
      <c r="H19" s="320"/>
      <c r="I19" s="39"/>
      <c r="J19" s="39"/>
      <c r="K19" s="39"/>
      <c r="L19" s="39"/>
      <c r="M19" s="39"/>
      <c r="N19" s="39"/>
    </row>
    <row r="20" spans="1:14" ht="26.1" customHeight="1" x14ac:dyDescent="0.35">
      <c r="A20" s="34" t="s">
        <v>176</v>
      </c>
      <c r="B20" s="31">
        <f>C20-0.5</f>
        <v>37</v>
      </c>
      <c r="C20" s="31">
        <f>D20-0.5</f>
        <v>37.5</v>
      </c>
      <c r="D20" s="32">
        <v>38</v>
      </c>
      <c r="E20" s="31">
        <f t="shared" ref="E20:G20" si="6">D20+0.5</f>
        <v>38.5</v>
      </c>
      <c r="F20" s="31">
        <f t="shared" si="6"/>
        <v>39</v>
      </c>
      <c r="G20" s="31">
        <f t="shared" si="6"/>
        <v>39.5</v>
      </c>
      <c r="H20" s="320"/>
      <c r="I20" s="39"/>
      <c r="J20" s="39"/>
      <c r="K20" s="40"/>
      <c r="L20" s="40"/>
      <c r="M20" s="40"/>
      <c r="N20" s="40"/>
    </row>
    <row r="21" spans="1:14" ht="26.1" customHeight="1" x14ac:dyDescent="0.15">
      <c r="A21" s="35" t="s">
        <v>177</v>
      </c>
      <c r="B21" s="31">
        <f>C21-0.5</f>
        <v>27.5</v>
      </c>
      <c r="C21" s="31">
        <f>D21-0.5</f>
        <v>28</v>
      </c>
      <c r="D21" s="35">
        <v>28.5</v>
      </c>
      <c r="E21" s="31">
        <f>D21+0.5</f>
        <v>29</v>
      </c>
      <c r="F21" s="31">
        <f>E21+0.5</f>
        <v>29.5</v>
      </c>
      <c r="G21" s="31">
        <f>F21+0.75</f>
        <v>30.25</v>
      </c>
      <c r="I21" s="41"/>
      <c r="J21" s="41"/>
      <c r="K21" s="41"/>
      <c r="L21" s="41"/>
      <c r="M21" s="41"/>
      <c r="N21" s="41"/>
    </row>
    <row r="22" spans="1:14" ht="26.1" customHeight="1" x14ac:dyDescent="0.15">
      <c r="A22" s="36" t="s">
        <v>178</v>
      </c>
      <c r="B22" s="37">
        <v>14</v>
      </c>
      <c r="C22" s="37">
        <v>14</v>
      </c>
      <c r="D22" s="37">
        <v>14</v>
      </c>
      <c r="E22" s="37">
        <v>14</v>
      </c>
      <c r="F22" s="37">
        <v>14</v>
      </c>
      <c r="G22" s="37">
        <v>14</v>
      </c>
      <c r="I22" s="41"/>
      <c r="J22" s="41"/>
      <c r="K22" s="41"/>
      <c r="L22" s="41"/>
      <c r="M22" s="41"/>
      <c r="N22" s="41"/>
    </row>
    <row r="23" spans="1:14" ht="26.1" customHeight="1" x14ac:dyDescent="0.15">
      <c r="A23" s="35" t="s">
        <v>179</v>
      </c>
      <c r="B23" s="31">
        <f>C23</f>
        <v>16</v>
      </c>
      <c r="C23" s="31">
        <f t="shared" si="5"/>
        <v>16</v>
      </c>
      <c r="D23" s="35">
        <v>17</v>
      </c>
      <c r="E23" s="31">
        <f>D23</f>
        <v>17</v>
      </c>
      <c r="F23" s="31">
        <f>E23+1.5</f>
        <v>18.5</v>
      </c>
      <c r="G23" s="31">
        <f>F23</f>
        <v>18.5</v>
      </c>
      <c r="I23" s="41"/>
      <c r="J23" s="41"/>
      <c r="K23" s="41"/>
      <c r="L23" s="41"/>
      <c r="M23" s="41"/>
      <c r="N23" s="41"/>
    </row>
    <row r="24" spans="1:14" ht="26.1" customHeight="1" x14ac:dyDescent="0.15">
      <c r="A24" s="36" t="s">
        <v>180</v>
      </c>
      <c r="B24" s="37">
        <f>C24</f>
        <v>18</v>
      </c>
      <c r="C24" s="37">
        <f t="shared" si="5"/>
        <v>18</v>
      </c>
      <c r="D24" s="36">
        <v>19</v>
      </c>
      <c r="E24" s="37">
        <f>D24</f>
        <v>19</v>
      </c>
      <c r="F24" s="37">
        <f>E24+1.5</f>
        <v>20.5</v>
      </c>
      <c r="G24" s="37">
        <f>F24</f>
        <v>20.5</v>
      </c>
      <c r="I24" s="41"/>
      <c r="J24" s="41"/>
      <c r="K24" s="41"/>
      <c r="L24" s="41"/>
      <c r="M24" s="41"/>
      <c r="N24" s="41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1" zoomScale="125" zoomScaleNormal="125" workbookViewId="0">
      <selection activeCell="G46" sqref="G46"/>
    </sheetView>
  </sheetViews>
  <sheetFormatPr defaultColWidth="10.125" defaultRowHeight="14.25" x14ac:dyDescent="0.1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9.12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 x14ac:dyDescent="0.15">
      <c r="A1" s="321" t="s">
        <v>199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x14ac:dyDescent="0.15">
      <c r="A2" s="45" t="s">
        <v>53</v>
      </c>
      <c r="B2" s="322"/>
      <c r="C2" s="322"/>
      <c r="D2" s="46" t="s">
        <v>62</v>
      </c>
      <c r="E2" s="47" t="s">
        <v>63</v>
      </c>
      <c r="F2" s="48" t="s">
        <v>200</v>
      </c>
      <c r="G2" s="323" t="s">
        <v>70</v>
      </c>
      <c r="H2" s="323"/>
      <c r="I2" s="65" t="s">
        <v>57</v>
      </c>
      <c r="J2" s="323"/>
      <c r="K2" s="324"/>
    </row>
    <row r="3" spans="1:11" x14ac:dyDescent="0.15">
      <c r="A3" s="49" t="s">
        <v>76</v>
      </c>
      <c r="B3" s="325">
        <v>9700</v>
      </c>
      <c r="C3" s="325"/>
      <c r="D3" s="50" t="s">
        <v>201</v>
      </c>
      <c r="E3" s="326">
        <v>44834</v>
      </c>
      <c r="F3" s="327"/>
      <c r="G3" s="327"/>
      <c r="H3" s="289" t="s">
        <v>202</v>
      </c>
      <c r="I3" s="289"/>
      <c r="J3" s="289"/>
      <c r="K3" s="290"/>
    </row>
    <row r="4" spans="1:11" x14ac:dyDescent="0.15">
      <c r="A4" s="51" t="s">
        <v>73</v>
      </c>
      <c r="B4" s="52">
        <v>4</v>
      </c>
      <c r="C4" s="52">
        <v>6</v>
      </c>
      <c r="D4" s="53" t="s">
        <v>203</v>
      </c>
      <c r="E4" s="327"/>
      <c r="F4" s="327"/>
      <c r="G4" s="327"/>
      <c r="H4" s="232" t="s">
        <v>204</v>
      </c>
      <c r="I4" s="232"/>
      <c r="J4" s="62" t="s">
        <v>67</v>
      </c>
      <c r="K4" s="68" t="s">
        <v>68</v>
      </c>
    </row>
    <row r="5" spans="1:11" x14ac:dyDescent="0.15">
      <c r="A5" s="51" t="s">
        <v>205</v>
      </c>
      <c r="B5" s="325"/>
      <c r="C5" s="325"/>
      <c r="D5" s="50" t="s">
        <v>206</v>
      </c>
      <c r="E5" s="50" t="s">
        <v>207</v>
      </c>
      <c r="F5" s="50" t="s">
        <v>208</v>
      </c>
      <c r="G5" s="50" t="s">
        <v>209</v>
      </c>
      <c r="H5" s="232" t="s">
        <v>210</v>
      </c>
      <c r="I5" s="232"/>
      <c r="J5" s="62" t="s">
        <v>67</v>
      </c>
      <c r="K5" s="68" t="s">
        <v>68</v>
      </c>
    </row>
    <row r="6" spans="1:11" x14ac:dyDescent="0.15">
      <c r="A6" s="54" t="s">
        <v>211</v>
      </c>
      <c r="B6" s="328"/>
      <c r="C6" s="328"/>
      <c r="D6" s="55" t="s">
        <v>212</v>
      </c>
      <c r="E6" s="56"/>
      <c r="F6" s="57"/>
      <c r="G6" s="55"/>
      <c r="H6" s="329" t="s">
        <v>213</v>
      </c>
      <c r="I6" s="329"/>
      <c r="J6" s="57" t="s">
        <v>67</v>
      </c>
      <c r="K6" s="69" t="s">
        <v>68</v>
      </c>
    </row>
    <row r="7" spans="1:11" x14ac:dyDescent="0.1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15">
      <c r="A8" s="61" t="s">
        <v>214</v>
      </c>
      <c r="B8" s="48" t="s">
        <v>215</v>
      </c>
      <c r="C8" s="48" t="s">
        <v>216</v>
      </c>
      <c r="D8" s="48" t="s">
        <v>217</v>
      </c>
      <c r="E8" s="48" t="s">
        <v>218</v>
      </c>
      <c r="F8" s="48" t="s">
        <v>219</v>
      </c>
      <c r="G8" s="330" t="s">
        <v>79</v>
      </c>
      <c r="H8" s="331"/>
      <c r="I8" s="331"/>
      <c r="J8" s="331"/>
      <c r="K8" s="332"/>
    </row>
    <row r="9" spans="1:11" x14ac:dyDescent="0.15">
      <c r="A9" s="231" t="s">
        <v>220</v>
      </c>
      <c r="B9" s="232"/>
      <c r="C9" s="62" t="s">
        <v>67</v>
      </c>
      <c r="D9" s="62" t="s">
        <v>68</v>
      </c>
      <c r="E9" s="50" t="s">
        <v>221</v>
      </c>
      <c r="F9" s="63" t="s">
        <v>222</v>
      </c>
      <c r="G9" s="333"/>
      <c r="H9" s="334"/>
      <c r="I9" s="334"/>
      <c r="J9" s="334"/>
      <c r="K9" s="335"/>
    </row>
    <row r="10" spans="1:11" x14ac:dyDescent="0.15">
      <c r="A10" s="231" t="s">
        <v>223</v>
      </c>
      <c r="B10" s="232"/>
      <c r="C10" s="62" t="s">
        <v>67</v>
      </c>
      <c r="D10" s="62" t="s">
        <v>68</v>
      </c>
      <c r="E10" s="50" t="s">
        <v>224</v>
      </c>
      <c r="F10" s="63" t="s">
        <v>225</v>
      </c>
      <c r="G10" s="333" t="s">
        <v>226</v>
      </c>
      <c r="H10" s="334"/>
      <c r="I10" s="334"/>
      <c r="J10" s="334"/>
      <c r="K10" s="335"/>
    </row>
    <row r="11" spans="1:11" x14ac:dyDescent="0.15">
      <c r="A11" s="336" t="s">
        <v>188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 x14ac:dyDescent="0.15">
      <c r="A12" s="49" t="s">
        <v>89</v>
      </c>
      <c r="B12" s="62" t="s">
        <v>85</v>
      </c>
      <c r="C12" s="62" t="s">
        <v>86</v>
      </c>
      <c r="D12" s="63"/>
      <c r="E12" s="50" t="s">
        <v>87</v>
      </c>
      <c r="F12" s="62" t="s">
        <v>85</v>
      </c>
      <c r="G12" s="62" t="s">
        <v>86</v>
      </c>
      <c r="H12" s="62"/>
      <c r="I12" s="50" t="s">
        <v>227</v>
      </c>
      <c r="J12" s="62" t="s">
        <v>85</v>
      </c>
      <c r="K12" s="68" t="s">
        <v>86</v>
      </c>
    </row>
    <row r="13" spans="1:11" x14ac:dyDescent="0.15">
      <c r="A13" s="49" t="s">
        <v>92</v>
      </c>
      <c r="B13" s="62" t="s">
        <v>85</v>
      </c>
      <c r="C13" s="62" t="s">
        <v>86</v>
      </c>
      <c r="D13" s="63"/>
      <c r="E13" s="50" t="s">
        <v>97</v>
      </c>
      <c r="F13" s="62" t="s">
        <v>85</v>
      </c>
      <c r="G13" s="62" t="s">
        <v>86</v>
      </c>
      <c r="H13" s="62"/>
      <c r="I13" s="50" t="s">
        <v>228</v>
      </c>
      <c r="J13" s="62" t="s">
        <v>85</v>
      </c>
      <c r="K13" s="68" t="s">
        <v>86</v>
      </c>
    </row>
    <row r="14" spans="1:11" x14ac:dyDescent="0.15">
      <c r="A14" s="54" t="s">
        <v>229</v>
      </c>
      <c r="B14" s="57" t="s">
        <v>85</v>
      </c>
      <c r="C14" s="57" t="s">
        <v>86</v>
      </c>
      <c r="D14" s="56"/>
      <c r="E14" s="55" t="s">
        <v>230</v>
      </c>
      <c r="F14" s="57" t="s">
        <v>85</v>
      </c>
      <c r="G14" s="57" t="s">
        <v>86</v>
      </c>
      <c r="H14" s="57"/>
      <c r="I14" s="55" t="s">
        <v>231</v>
      </c>
      <c r="J14" s="57" t="s">
        <v>85</v>
      </c>
      <c r="K14" s="69" t="s">
        <v>86</v>
      </c>
    </row>
    <row r="15" spans="1:11" x14ac:dyDescent="0.1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2" customFormat="1" x14ac:dyDescent="0.15">
      <c r="A16" s="286" t="s">
        <v>232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31" t="s">
        <v>233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39"/>
    </row>
    <row r="18" spans="1:11" x14ac:dyDescent="0.15">
      <c r="A18" s="231" t="s">
        <v>234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39"/>
    </row>
    <row r="19" spans="1:11" x14ac:dyDescent="0.15">
      <c r="A19" s="340" t="s">
        <v>235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 x14ac:dyDescent="0.15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x14ac:dyDescent="0.15">
      <c r="A21" s="343"/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 x14ac:dyDescent="0.15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31" t="s">
        <v>125</v>
      </c>
      <c r="B24" s="232"/>
      <c r="C24" s="62" t="s">
        <v>67</v>
      </c>
      <c r="D24" s="62" t="s">
        <v>68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66" t="s">
        <v>236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x14ac:dyDescent="0.15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 x14ac:dyDescent="0.15">
      <c r="A27" s="352" t="s">
        <v>237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x14ac:dyDescent="0.15">
      <c r="A28" s="353"/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x14ac:dyDescent="0.15">
      <c r="A29" s="353"/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x14ac:dyDescent="0.1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x14ac:dyDescent="0.1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x14ac:dyDescent="0.15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3" ht="23.1" customHeight="1" x14ac:dyDescent="0.15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3" ht="23.1" customHeight="1" x14ac:dyDescent="0.15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13" ht="23.1" customHeight="1" x14ac:dyDescent="0.15">
      <c r="A35" s="356"/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spans="1:13" ht="23.1" customHeight="1" x14ac:dyDescent="0.15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3" ht="18.75" customHeight="1" x14ac:dyDescent="0.15">
      <c r="A37" s="360" t="s">
        <v>238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3" s="43" customFormat="1" ht="18.75" customHeight="1" x14ac:dyDescent="0.15">
      <c r="A38" s="231" t="s">
        <v>239</v>
      </c>
      <c r="B38" s="232"/>
      <c r="C38" s="232"/>
      <c r="D38" s="289" t="s">
        <v>240</v>
      </c>
      <c r="E38" s="289"/>
      <c r="F38" s="363" t="s">
        <v>241</v>
      </c>
      <c r="G38" s="364"/>
      <c r="H38" s="232" t="s">
        <v>242</v>
      </c>
      <c r="I38" s="232"/>
      <c r="J38" s="232" t="s">
        <v>243</v>
      </c>
      <c r="K38" s="339"/>
    </row>
    <row r="39" spans="1:13" ht="18.75" customHeight="1" x14ac:dyDescent="0.15">
      <c r="A39" s="51" t="s">
        <v>126</v>
      </c>
      <c r="B39" s="232" t="s">
        <v>244</v>
      </c>
      <c r="C39" s="232"/>
      <c r="D39" s="232"/>
      <c r="E39" s="232"/>
      <c r="F39" s="232"/>
      <c r="G39" s="232"/>
      <c r="H39" s="232"/>
      <c r="I39" s="232"/>
      <c r="J39" s="232"/>
      <c r="K39" s="339"/>
      <c r="M39" s="43"/>
    </row>
    <row r="40" spans="1:13" ht="30.95" customHeight="1" x14ac:dyDescent="0.1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39"/>
    </row>
    <row r="41" spans="1:13" ht="18.75" customHeight="1" x14ac:dyDescent="0.1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39"/>
    </row>
    <row r="42" spans="1:13" ht="32.1" customHeight="1" x14ac:dyDescent="0.15">
      <c r="A42" s="54" t="s">
        <v>136</v>
      </c>
      <c r="B42" s="365" t="s">
        <v>245</v>
      </c>
      <c r="C42" s="365"/>
      <c r="D42" s="55" t="s">
        <v>246</v>
      </c>
      <c r="E42" s="56"/>
      <c r="F42" s="55" t="s">
        <v>140</v>
      </c>
      <c r="G42" s="67"/>
      <c r="H42" s="366" t="s">
        <v>141</v>
      </c>
      <c r="I42" s="366"/>
      <c r="J42" s="365" t="s">
        <v>144</v>
      </c>
      <c r="K42" s="367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workbookViewId="0">
      <selection activeCell="K10" sqref="K10"/>
    </sheetView>
  </sheetViews>
  <sheetFormatPr defaultColWidth="9" defaultRowHeight="26.1" customHeight="1" x14ac:dyDescent="0.15"/>
  <cols>
    <col min="1" max="1" width="17.125" style="24" customWidth="1"/>
    <col min="2" max="7" width="9.375" style="24" customWidth="1"/>
    <col min="8" max="8" width="1.375" style="24" customWidth="1"/>
    <col min="9" max="14" width="9.5" style="24" customWidth="1"/>
    <col min="15" max="16384" width="9" style="24"/>
  </cols>
  <sheetData>
    <row r="1" spans="1:14" ht="30" customHeight="1" x14ac:dyDescent="0.15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 x14ac:dyDescent="0.15">
      <c r="A2" s="25" t="s">
        <v>62</v>
      </c>
      <c r="B2" s="256" t="s">
        <v>63</v>
      </c>
      <c r="C2" s="256"/>
      <c r="D2" s="26" t="s">
        <v>69</v>
      </c>
      <c r="E2" s="256" t="s">
        <v>70</v>
      </c>
      <c r="F2" s="256"/>
      <c r="G2" s="256"/>
      <c r="H2" s="262"/>
      <c r="I2" s="38" t="s">
        <v>57</v>
      </c>
      <c r="J2" s="256" t="s">
        <v>58</v>
      </c>
      <c r="K2" s="256"/>
      <c r="L2" s="256"/>
      <c r="M2" s="256"/>
      <c r="N2" s="257"/>
    </row>
    <row r="3" spans="1:14" ht="29.1" customHeight="1" x14ac:dyDescent="0.15">
      <c r="A3" s="261" t="s">
        <v>146</v>
      </c>
      <c r="B3" s="258" t="s">
        <v>147</v>
      </c>
      <c r="C3" s="258"/>
      <c r="D3" s="258"/>
      <c r="E3" s="258"/>
      <c r="F3" s="258"/>
      <c r="G3" s="258"/>
      <c r="H3" s="263"/>
      <c r="I3" s="259" t="s">
        <v>148</v>
      </c>
      <c r="J3" s="259"/>
      <c r="K3" s="259"/>
      <c r="L3" s="259"/>
      <c r="M3" s="259"/>
      <c r="N3" s="260"/>
    </row>
    <row r="4" spans="1:14" ht="29.1" customHeight="1" x14ac:dyDescent="0.15">
      <c r="A4" s="261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63"/>
      <c r="I4" s="27" t="s">
        <v>112</v>
      </c>
      <c r="J4" s="27" t="s">
        <v>113</v>
      </c>
      <c r="K4" s="27" t="s">
        <v>114</v>
      </c>
      <c r="L4" s="27" t="s">
        <v>115</v>
      </c>
      <c r="M4" s="27" t="s">
        <v>116</v>
      </c>
      <c r="N4" s="27" t="s">
        <v>117</v>
      </c>
    </row>
    <row r="5" spans="1:14" ht="29.1" customHeight="1" x14ac:dyDescent="0.15">
      <c r="A5" s="28" t="s">
        <v>151</v>
      </c>
      <c r="B5" s="29" t="s">
        <v>152</v>
      </c>
      <c r="C5" s="29" t="s">
        <v>153</v>
      </c>
      <c r="D5" s="29" t="s">
        <v>154</v>
      </c>
      <c r="E5" s="29" t="s">
        <v>155</v>
      </c>
      <c r="F5" s="29" t="s">
        <v>156</v>
      </c>
      <c r="G5" s="29" t="s">
        <v>157</v>
      </c>
      <c r="H5" s="263"/>
      <c r="I5" s="27" t="s">
        <v>152</v>
      </c>
      <c r="J5" s="27" t="s">
        <v>153</v>
      </c>
      <c r="K5" s="27" t="s">
        <v>154</v>
      </c>
      <c r="L5" s="27" t="s">
        <v>155</v>
      </c>
      <c r="M5" s="27" t="s">
        <v>156</v>
      </c>
      <c r="N5" s="27" t="s">
        <v>157</v>
      </c>
    </row>
    <row r="6" spans="1:14" ht="29.1" customHeight="1" x14ac:dyDescent="0.3">
      <c r="A6" s="30" t="s">
        <v>158</v>
      </c>
      <c r="B6" s="31">
        <f>C6-1</f>
        <v>78</v>
      </c>
      <c r="C6" s="31">
        <f>D6-2</f>
        <v>79</v>
      </c>
      <c r="D6" s="32">
        <v>81</v>
      </c>
      <c r="E6" s="31">
        <f>D6+2</f>
        <v>83</v>
      </c>
      <c r="F6" s="31">
        <f>E6+2</f>
        <v>85</v>
      </c>
      <c r="G6" s="31">
        <f>F6+1</f>
        <v>86</v>
      </c>
      <c r="H6" s="320"/>
      <c r="I6" s="39"/>
      <c r="J6" s="39"/>
      <c r="K6" s="39"/>
      <c r="L6" s="39"/>
      <c r="M6" s="39"/>
      <c r="N6" s="39"/>
    </row>
    <row r="7" spans="1:14" ht="29.1" customHeight="1" x14ac:dyDescent="0.3">
      <c r="A7" s="30" t="s">
        <v>161</v>
      </c>
      <c r="B7" s="31">
        <f t="shared" ref="B7:B9" si="0">C7-4</f>
        <v>116</v>
      </c>
      <c r="C7" s="31">
        <f t="shared" ref="C7:C9" si="1">D7-4</f>
        <v>120</v>
      </c>
      <c r="D7" s="32">
        <v>124</v>
      </c>
      <c r="E7" s="31">
        <f t="shared" ref="E7:E9" si="2">D7+4</f>
        <v>128</v>
      </c>
      <c r="F7" s="31">
        <f>E7+4</f>
        <v>132</v>
      </c>
      <c r="G7" s="31">
        <f t="shared" ref="G7:G9" si="3">F7+6</f>
        <v>138</v>
      </c>
      <c r="H7" s="320"/>
      <c r="I7" s="39"/>
      <c r="J7" s="39"/>
      <c r="K7" s="39"/>
      <c r="L7" s="39"/>
      <c r="M7" s="39"/>
      <c r="N7" s="39"/>
    </row>
    <row r="8" spans="1:14" ht="29.1" customHeight="1" x14ac:dyDescent="0.3">
      <c r="A8" s="30" t="s">
        <v>163</v>
      </c>
      <c r="B8" s="31">
        <f t="shared" si="0"/>
        <v>-8</v>
      </c>
      <c r="C8" s="31">
        <f t="shared" si="1"/>
        <v>-4</v>
      </c>
      <c r="D8" s="32">
        <v>0</v>
      </c>
      <c r="E8" s="31">
        <f t="shared" si="2"/>
        <v>4</v>
      </c>
      <c r="F8" s="31">
        <f>E8+5</f>
        <v>9</v>
      </c>
      <c r="G8" s="31">
        <f t="shared" si="3"/>
        <v>15</v>
      </c>
      <c r="H8" s="320"/>
      <c r="I8" s="39"/>
      <c r="J8" s="39"/>
      <c r="K8" s="39"/>
      <c r="L8" s="39"/>
      <c r="M8" s="39"/>
      <c r="N8" s="39"/>
    </row>
    <row r="9" spans="1:14" ht="29.1" customHeight="1" x14ac:dyDescent="0.3">
      <c r="A9" s="30" t="s">
        <v>165</v>
      </c>
      <c r="B9" s="31">
        <f t="shared" si="0"/>
        <v>114</v>
      </c>
      <c r="C9" s="31">
        <f t="shared" si="1"/>
        <v>118</v>
      </c>
      <c r="D9" s="32">
        <v>122</v>
      </c>
      <c r="E9" s="31">
        <f t="shared" si="2"/>
        <v>126</v>
      </c>
      <c r="F9" s="31">
        <f>E9+5</f>
        <v>131</v>
      </c>
      <c r="G9" s="31">
        <f t="shared" si="3"/>
        <v>137</v>
      </c>
      <c r="H9" s="320"/>
      <c r="I9" s="39"/>
      <c r="J9" s="39"/>
      <c r="K9" s="39"/>
      <c r="L9" s="39"/>
      <c r="M9" s="39"/>
      <c r="N9" s="39"/>
    </row>
    <row r="10" spans="1:14" ht="29.1" customHeight="1" x14ac:dyDescent="0.3">
      <c r="A10" s="30" t="s">
        <v>166</v>
      </c>
      <c r="B10" s="31">
        <f>C10-1.2</f>
        <v>46.599999999999994</v>
      </c>
      <c r="C10" s="31">
        <f>D10-1.2</f>
        <v>47.8</v>
      </c>
      <c r="D10" s="32">
        <v>49</v>
      </c>
      <c r="E10" s="31">
        <f>D10+1.2</f>
        <v>50.2</v>
      </c>
      <c r="F10" s="31">
        <f>E10+1.2</f>
        <v>51.400000000000006</v>
      </c>
      <c r="G10" s="31">
        <f>F10+1.4</f>
        <v>52.800000000000004</v>
      </c>
      <c r="H10" s="320"/>
      <c r="I10" s="39"/>
      <c r="J10" s="39"/>
      <c r="K10" s="39"/>
      <c r="L10" s="39"/>
      <c r="M10" s="39"/>
      <c r="N10" s="39"/>
    </row>
    <row r="11" spans="1:14" ht="29.1" customHeight="1" x14ac:dyDescent="0.3">
      <c r="A11" s="30" t="s">
        <v>167</v>
      </c>
      <c r="B11" s="31">
        <f>C11-0.6</f>
        <v>63.199999999999996</v>
      </c>
      <c r="C11" s="31">
        <f>D11-1.2</f>
        <v>63.8</v>
      </c>
      <c r="D11" s="32">
        <v>65</v>
      </c>
      <c r="E11" s="31">
        <f>D11+1.2</f>
        <v>66.2</v>
      </c>
      <c r="F11" s="31">
        <f>E11+1.2</f>
        <v>67.400000000000006</v>
      </c>
      <c r="G11" s="31">
        <f>F11+0.6</f>
        <v>68</v>
      </c>
      <c r="H11" s="320"/>
      <c r="I11" s="39"/>
      <c r="J11" s="39"/>
      <c r="K11" s="39"/>
      <c r="L11" s="39"/>
      <c r="M11" s="39"/>
      <c r="N11" s="39"/>
    </row>
    <row r="12" spans="1:14" ht="29.1" customHeight="1" x14ac:dyDescent="0.3">
      <c r="A12" s="30" t="s">
        <v>168</v>
      </c>
      <c r="B12" s="31">
        <f>C12-0.8</f>
        <v>23.9</v>
      </c>
      <c r="C12" s="31">
        <f>D12-0.8</f>
        <v>24.7</v>
      </c>
      <c r="D12" s="32">
        <v>25.5</v>
      </c>
      <c r="E12" s="31">
        <f>D12+0.8</f>
        <v>26.3</v>
      </c>
      <c r="F12" s="31">
        <f>E12+0.8</f>
        <v>27.1</v>
      </c>
      <c r="G12" s="31">
        <f>F12+1.3</f>
        <v>28.400000000000002</v>
      </c>
      <c r="H12" s="320"/>
      <c r="I12" s="39"/>
      <c r="J12" s="39"/>
      <c r="K12" s="39"/>
      <c r="L12" s="39"/>
      <c r="M12" s="39"/>
      <c r="N12" s="39"/>
    </row>
    <row r="13" spans="1:14" ht="29.1" customHeight="1" x14ac:dyDescent="0.3">
      <c r="A13" s="30" t="s">
        <v>169</v>
      </c>
      <c r="B13" s="31">
        <f>C13-0.7</f>
        <v>19.600000000000001</v>
      </c>
      <c r="C13" s="31">
        <f>D13-0.7</f>
        <v>20.3</v>
      </c>
      <c r="D13" s="32">
        <v>21</v>
      </c>
      <c r="E13" s="31">
        <f>D13+0.7</f>
        <v>21.7</v>
      </c>
      <c r="F13" s="31">
        <f>E13+0.7</f>
        <v>22.4</v>
      </c>
      <c r="G13" s="31">
        <f>F13+1</f>
        <v>23.4</v>
      </c>
      <c r="H13" s="320"/>
      <c r="I13" s="39"/>
      <c r="J13" s="39"/>
      <c r="K13" s="39"/>
      <c r="L13" s="39"/>
      <c r="M13" s="39"/>
      <c r="N13" s="39"/>
    </row>
    <row r="14" spans="1:14" ht="29.1" customHeight="1" x14ac:dyDescent="0.3">
      <c r="A14" s="30" t="s">
        <v>170</v>
      </c>
      <c r="B14" s="31">
        <f>C14-0.5</f>
        <v>15</v>
      </c>
      <c r="C14" s="31">
        <f>D14-0.5</f>
        <v>15.5</v>
      </c>
      <c r="D14" s="32">
        <v>16</v>
      </c>
      <c r="E14" s="31">
        <f>D14+0.5</f>
        <v>16.5</v>
      </c>
      <c r="F14" s="31">
        <f>E14+0.5</f>
        <v>17</v>
      </c>
      <c r="G14" s="31">
        <f>F14+0.7</f>
        <v>17.7</v>
      </c>
      <c r="H14" s="320"/>
      <c r="I14" s="39"/>
      <c r="J14" s="39"/>
      <c r="K14" s="39"/>
      <c r="L14" s="39"/>
      <c r="M14" s="39"/>
      <c r="N14" s="39"/>
    </row>
    <row r="15" spans="1:14" ht="29.1" customHeight="1" x14ac:dyDescent="0.3">
      <c r="A15" s="30" t="s">
        <v>171</v>
      </c>
      <c r="B15" s="31">
        <f>C15-0.5</f>
        <v>9</v>
      </c>
      <c r="C15" s="31">
        <f>D15-0.5</f>
        <v>9.5</v>
      </c>
      <c r="D15" s="32">
        <v>10</v>
      </c>
      <c r="E15" s="31">
        <f>D15+0.5</f>
        <v>10.5</v>
      </c>
      <c r="F15" s="31">
        <f>E15+0.5</f>
        <v>11</v>
      </c>
      <c r="G15" s="31">
        <f>F15+0.7</f>
        <v>11.7</v>
      </c>
      <c r="H15" s="320"/>
      <c r="I15" s="39"/>
      <c r="J15" s="39"/>
      <c r="K15" s="39"/>
      <c r="L15" s="39"/>
      <c r="M15" s="39"/>
      <c r="N15" s="39"/>
    </row>
    <row r="16" spans="1:14" ht="16.5" x14ac:dyDescent="0.3">
      <c r="A16" s="33" t="s">
        <v>172</v>
      </c>
      <c r="B16" s="31">
        <f>C16</f>
        <v>11</v>
      </c>
      <c r="C16" s="31">
        <f>D16</f>
        <v>11</v>
      </c>
      <c r="D16" s="32">
        <v>11</v>
      </c>
      <c r="E16" s="31">
        <f t="shared" ref="E16:G16" si="4">D16</f>
        <v>11</v>
      </c>
      <c r="F16" s="31">
        <f t="shared" si="4"/>
        <v>11</v>
      </c>
      <c r="G16" s="31">
        <f t="shared" si="4"/>
        <v>11</v>
      </c>
      <c r="H16" s="320"/>
      <c r="I16" s="39"/>
      <c r="J16" s="39"/>
      <c r="K16" s="39"/>
      <c r="L16" s="39"/>
      <c r="M16" s="39"/>
      <c r="N16" s="39"/>
    </row>
    <row r="17" spans="1:14" ht="16.5" x14ac:dyDescent="0.3">
      <c r="A17" s="33" t="s">
        <v>173</v>
      </c>
      <c r="B17" s="32">
        <v>10</v>
      </c>
      <c r="C17" s="32">
        <v>10</v>
      </c>
      <c r="D17" s="32">
        <v>10</v>
      </c>
      <c r="E17" s="32">
        <v>10</v>
      </c>
      <c r="F17" s="32">
        <v>10</v>
      </c>
      <c r="G17" s="32">
        <v>10</v>
      </c>
      <c r="H17" s="320"/>
      <c r="I17" s="39"/>
      <c r="J17" s="39"/>
      <c r="K17" s="39"/>
      <c r="L17" s="39"/>
      <c r="M17" s="39"/>
      <c r="N17" s="39"/>
    </row>
    <row r="18" spans="1:14" ht="17.25" x14ac:dyDescent="0.35">
      <c r="A18" s="34" t="s">
        <v>174</v>
      </c>
      <c r="B18" s="31">
        <f>C18-1</f>
        <v>63</v>
      </c>
      <c r="C18" s="31">
        <f t="shared" ref="C18:C24" si="5">D18-1</f>
        <v>64</v>
      </c>
      <c r="D18" s="32">
        <v>65</v>
      </c>
      <c r="E18" s="31">
        <f>D18+1</f>
        <v>66</v>
      </c>
      <c r="F18" s="31">
        <f>E18+1</f>
        <v>67</v>
      </c>
      <c r="G18" s="31">
        <f>F18+1.5</f>
        <v>68.5</v>
      </c>
      <c r="H18" s="320"/>
      <c r="I18" s="39"/>
      <c r="J18" s="39"/>
      <c r="K18" s="39"/>
      <c r="L18" s="39"/>
      <c r="M18" s="39"/>
      <c r="N18" s="39"/>
    </row>
    <row r="19" spans="1:14" ht="26.1" customHeight="1" x14ac:dyDescent="0.35">
      <c r="A19" s="34" t="s">
        <v>175</v>
      </c>
      <c r="B19" s="31">
        <f>C19-1</f>
        <v>65</v>
      </c>
      <c r="C19" s="31">
        <f t="shared" si="5"/>
        <v>66</v>
      </c>
      <c r="D19" s="32">
        <v>67</v>
      </c>
      <c r="E19" s="31">
        <f>D19+1</f>
        <v>68</v>
      </c>
      <c r="F19" s="31">
        <f>E19+1</f>
        <v>69</v>
      </c>
      <c r="G19" s="31">
        <f>F19+1.5</f>
        <v>70.5</v>
      </c>
      <c r="H19" s="320"/>
      <c r="I19" s="39"/>
      <c r="J19" s="39"/>
      <c r="K19" s="39"/>
      <c r="L19" s="39"/>
      <c r="M19" s="39"/>
      <c r="N19" s="39"/>
    </row>
    <row r="20" spans="1:14" ht="26.1" customHeight="1" x14ac:dyDescent="0.35">
      <c r="A20" s="34" t="s">
        <v>176</v>
      </c>
      <c r="B20" s="31">
        <f>C20-0.5</f>
        <v>37</v>
      </c>
      <c r="C20" s="31">
        <f>D20-0.5</f>
        <v>37.5</v>
      </c>
      <c r="D20" s="32">
        <v>38</v>
      </c>
      <c r="E20" s="31">
        <f t="shared" ref="E20:G20" si="6">D20+0.5</f>
        <v>38.5</v>
      </c>
      <c r="F20" s="31">
        <f t="shared" si="6"/>
        <v>39</v>
      </c>
      <c r="G20" s="31">
        <f t="shared" si="6"/>
        <v>39.5</v>
      </c>
      <c r="H20" s="320"/>
      <c r="I20" s="39"/>
      <c r="J20" s="39"/>
      <c r="K20" s="40"/>
      <c r="L20" s="40"/>
      <c r="M20" s="40"/>
      <c r="N20" s="40"/>
    </row>
    <row r="21" spans="1:14" ht="26.1" customHeight="1" x14ac:dyDescent="0.15">
      <c r="A21" s="35" t="s">
        <v>177</v>
      </c>
      <c r="B21" s="31">
        <f>C21-0.5</f>
        <v>27.5</v>
      </c>
      <c r="C21" s="31">
        <f>D21-0.5</f>
        <v>28</v>
      </c>
      <c r="D21" s="35">
        <v>28.5</v>
      </c>
      <c r="E21" s="31">
        <f>D21+0.5</f>
        <v>29</v>
      </c>
      <c r="F21" s="31">
        <f>E21+0.5</f>
        <v>29.5</v>
      </c>
      <c r="G21" s="31">
        <f>F21+0.75</f>
        <v>30.25</v>
      </c>
      <c r="I21" s="41"/>
      <c r="J21" s="41"/>
      <c r="K21" s="41"/>
      <c r="L21" s="41"/>
      <c r="M21" s="41"/>
      <c r="N21" s="41"/>
    </row>
    <row r="22" spans="1:14" ht="26.1" customHeight="1" x14ac:dyDescent="0.15">
      <c r="A22" s="36" t="s">
        <v>178</v>
      </c>
      <c r="B22" s="37">
        <v>14</v>
      </c>
      <c r="C22" s="37">
        <v>14</v>
      </c>
      <c r="D22" s="37">
        <v>14</v>
      </c>
      <c r="E22" s="37">
        <v>14</v>
      </c>
      <c r="F22" s="37">
        <v>14</v>
      </c>
      <c r="G22" s="37">
        <v>14</v>
      </c>
      <c r="I22" s="41"/>
      <c r="J22" s="41"/>
      <c r="K22" s="41"/>
      <c r="L22" s="41"/>
      <c r="M22" s="41"/>
      <c r="N22" s="41"/>
    </row>
    <row r="23" spans="1:14" ht="26.1" customHeight="1" x14ac:dyDescent="0.15">
      <c r="A23" s="35" t="s">
        <v>179</v>
      </c>
      <c r="B23" s="31">
        <f>C23</f>
        <v>16</v>
      </c>
      <c r="C23" s="31">
        <f t="shared" si="5"/>
        <v>16</v>
      </c>
      <c r="D23" s="35">
        <v>17</v>
      </c>
      <c r="E23" s="31">
        <f>D23</f>
        <v>17</v>
      </c>
      <c r="F23" s="31">
        <f>E23+1.5</f>
        <v>18.5</v>
      </c>
      <c r="G23" s="31">
        <f>F23</f>
        <v>18.5</v>
      </c>
      <c r="I23" s="41"/>
      <c r="J23" s="41"/>
      <c r="K23" s="41"/>
      <c r="L23" s="41"/>
      <c r="M23" s="41"/>
      <c r="N23" s="41"/>
    </row>
    <row r="24" spans="1:14" ht="26.1" customHeight="1" x14ac:dyDescent="0.15">
      <c r="A24" s="36" t="s">
        <v>180</v>
      </c>
      <c r="B24" s="37">
        <f>C24</f>
        <v>18</v>
      </c>
      <c r="C24" s="37">
        <f t="shared" si="5"/>
        <v>18</v>
      </c>
      <c r="D24" s="36">
        <v>19</v>
      </c>
      <c r="E24" s="37">
        <f>D24</f>
        <v>19</v>
      </c>
      <c r="F24" s="37">
        <f>E24+1.5</f>
        <v>20.5</v>
      </c>
      <c r="G24" s="37">
        <f>F24</f>
        <v>20.5</v>
      </c>
      <c r="I24" s="41"/>
      <c r="J24" s="41"/>
      <c r="K24" s="41"/>
      <c r="L24" s="41"/>
      <c r="M24" s="41"/>
      <c r="N24" s="41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G15" sqref="G15"/>
    </sheetView>
  </sheetViews>
  <sheetFormatPr defaultColWidth="9" defaultRowHeight="14.25" x14ac:dyDescent="0.15"/>
  <cols>
    <col min="1" max="1" width="7" customWidth="1"/>
    <col min="2" max="2" width="12.125" style="23" customWidth="1"/>
    <col min="3" max="3" width="12.875" style="23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8" t="s">
        <v>247</v>
      </c>
      <c r="B1" s="368"/>
      <c r="C1" s="368"/>
      <c r="D1" s="369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 x14ac:dyDescent="0.3">
      <c r="A2" s="382" t="s">
        <v>248</v>
      </c>
      <c r="B2" s="383" t="s">
        <v>249</v>
      </c>
      <c r="C2" s="383" t="s">
        <v>250</v>
      </c>
      <c r="D2" s="385" t="s">
        <v>251</v>
      </c>
      <c r="E2" s="383" t="s">
        <v>252</v>
      </c>
      <c r="F2" s="383" t="s">
        <v>253</v>
      </c>
      <c r="G2" s="383" t="s">
        <v>254</v>
      </c>
      <c r="H2" s="383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383" t="s">
        <v>261</v>
      </c>
      <c r="O2" s="383" t="s">
        <v>262</v>
      </c>
    </row>
    <row r="3" spans="1:15" s="1" customFormat="1" ht="16.5" x14ac:dyDescent="0.3">
      <c r="A3" s="382"/>
      <c r="B3" s="384"/>
      <c r="C3" s="384"/>
      <c r="D3" s="386"/>
      <c r="E3" s="384"/>
      <c r="F3" s="384"/>
      <c r="G3" s="384"/>
      <c r="H3" s="384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384"/>
      <c r="O3" s="384"/>
    </row>
    <row r="4" spans="1:15" ht="21" x14ac:dyDescent="0.15">
      <c r="A4" s="5">
        <v>1</v>
      </c>
      <c r="B4" s="18">
        <v>18</v>
      </c>
      <c r="C4" s="165" t="s">
        <v>264</v>
      </c>
      <c r="D4" s="166" t="s">
        <v>265</v>
      </c>
      <c r="E4" s="165" t="s">
        <v>63</v>
      </c>
      <c r="F4" s="167" t="s">
        <v>266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7" si="0">SUM(I4:M4)</f>
        <v>13</v>
      </c>
      <c r="O4" s="6" t="s">
        <v>267</v>
      </c>
    </row>
    <row r="5" spans="1:15" ht="21" x14ac:dyDescent="0.15">
      <c r="A5" s="5">
        <v>2</v>
      </c>
      <c r="B5" s="6">
        <v>16</v>
      </c>
      <c r="C5" s="165" t="s">
        <v>264</v>
      </c>
      <c r="D5" s="168" t="s">
        <v>268</v>
      </c>
      <c r="E5" s="165" t="s">
        <v>63</v>
      </c>
      <c r="F5" s="167" t="s">
        <v>266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267</v>
      </c>
    </row>
    <row r="6" spans="1:15" ht="21" x14ac:dyDescent="0.15">
      <c r="A6" s="5">
        <v>3</v>
      </c>
      <c r="B6" s="6">
        <v>33</v>
      </c>
      <c r="C6" s="165" t="s">
        <v>264</v>
      </c>
      <c r="D6" s="166" t="s">
        <v>269</v>
      </c>
      <c r="E6" s="165" t="s">
        <v>63</v>
      </c>
      <c r="F6" s="167" t="s">
        <v>266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267</v>
      </c>
    </row>
    <row r="7" spans="1:15" ht="21" x14ac:dyDescent="0.15">
      <c r="A7" s="5">
        <v>4</v>
      </c>
      <c r="B7" s="6">
        <v>111</v>
      </c>
      <c r="C7" s="165" t="s">
        <v>264</v>
      </c>
      <c r="D7" s="166" t="s">
        <v>270</v>
      </c>
      <c r="E7" s="165" t="s">
        <v>63</v>
      </c>
      <c r="F7" s="167" t="s">
        <v>266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267</v>
      </c>
    </row>
    <row r="8" spans="1:15" x14ac:dyDescent="0.15">
      <c r="A8" s="5"/>
      <c r="B8" s="6"/>
      <c r="C8" s="6"/>
      <c r="D8" s="19"/>
      <c r="E8" s="6"/>
      <c r="F8" s="22"/>
      <c r="G8" s="6"/>
      <c r="H8" s="6"/>
      <c r="I8" s="6"/>
      <c r="J8" s="6"/>
      <c r="K8" s="6"/>
      <c r="L8" s="6"/>
      <c r="M8" s="5"/>
      <c r="N8" s="5"/>
      <c r="O8" s="5"/>
    </row>
    <row r="9" spans="1:15" x14ac:dyDescent="0.15">
      <c r="A9" s="5"/>
      <c r="B9" s="6"/>
      <c r="C9" s="6"/>
      <c r="D9" s="20"/>
      <c r="E9" s="6"/>
      <c r="F9" s="22"/>
      <c r="G9" s="6"/>
      <c r="H9" s="6"/>
      <c r="I9" s="6"/>
      <c r="J9" s="6"/>
      <c r="K9" s="6"/>
      <c r="L9" s="6"/>
      <c r="M9" s="5"/>
      <c r="N9" s="5"/>
      <c r="O9" s="5"/>
    </row>
    <row r="10" spans="1:15" x14ac:dyDescent="0.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6"/>
      <c r="C11" s="6"/>
      <c r="D11" s="2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70" t="s">
        <v>271</v>
      </c>
      <c r="B12" s="371"/>
      <c r="C12" s="371"/>
      <c r="D12" s="372"/>
      <c r="E12" s="373"/>
      <c r="F12" s="374"/>
      <c r="G12" s="374"/>
      <c r="H12" s="374"/>
      <c r="I12" s="375"/>
      <c r="J12" s="370" t="s">
        <v>272</v>
      </c>
      <c r="K12" s="376"/>
      <c r="L12" s="376"/>
      <c r="M12" s="377"/>
      <c r="N12" s="8"/>
      <c r="O12" s="9"/>
    </row>
    <row r="13" spans="1:15" ht="16.5" x14ac:dyDescent="0.15">
      <c r="A13" s="378" t="s">
        <v>273</v>
      </c>
      <c r="B13" s="379"/>
      <c r="C13" s="379"/>
      <c r="D13" s="380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2022-08-19T06:59:27Z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