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129.xml" ContentType="application/vnd.ms-excel.controlproperties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107.xml" ContentType="application/vnd.ms-excel.controlproperties+xml"/>
  <Override PartName="/xl/ctrlProps/ctrlProp136.xml" ContentType="application/vnd.ms-excel.controlproperties+xml"/>
  <Override PartName="/xl/ctrlProps/ctrlProp118.xml" ContentType="application/vnd.ms-excel.controlproperties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125.xml" ContentType="application/vnd.ms-excel.controlproperties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32.xml" ContentType="application/vnd.ms-excel.controlproperties+xml"/>
  <Override PartName="/xl/ctrlProps/ctrlProp114.xml" ContentType="application/vnd.ms-excel.control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21.xml" ContentType="application/vnd.ms-excel.controlproperties+xml"/>
  <Override PartName="/xl/ctrlProps/ctrlProp110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79.xml" ContentType="application/vnd.ms-excel.controlproperties+xml"/>
  <Override PartName="/xl/ctrlProps/ctrlProp68.xml" ContentType="application/vnd.ms-excel.controlproperties+xml"/>
  <Override PartName="/xl/ctrlProps/ctrlProp97.xml" ContentType="application/vnd.ms-excel.controlproperties+xml"/>
  <Override PartName="/xl/worksheets/sheet14.xml" ContentType="application/vnd.openxmlformats-officedocument.spreadsheetml.worksheet+xml"/>
  <Override PartName="/xl/ctrlProps/ctrlProp75.xml" ContentType="application/vnd.ms-excel.controlproperties+xml"/>
  <Override PartName="/xl/ctrlProps/ctrlProp86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8.xml" ContentType="application/vnd.openxmlformats-officedocument.spreadsheetml.worksheet+xml"/>
  <Override PartName="/xl/ctrlProps/ctrlProp119.xml" ContentType="application/vnd.ms-excel.controlproperties+xml"/>
  <Override PartName="/xl/ctrlProps/ctrlProp93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137.xml" ContentType="application/vnd.ms-excel.controlproperties+xml"/>
  <Override PartName="/xl/ctrlProps/ctrlProp108.xml" ContentType="application/vnd.ms-excel.controlproperties+xml"/>
  <Override PartName="/xl/ctrlProps/ctrlProp126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06.xml" ContentType="application/vnd.ms-excel.controlproperties+xml"/>
  <Override PartName="/xl/ctrlProps/ctrlProp124.xml" ContentType="application/vnd.ms-excel.controlproperties+xml"/>
  <Override PartName="/xl/ctrlProps/ctrlProp115.xml" ContentType="application/vnd.ms-excel.controlproperties+xml"/>
  <Override PartName="/xl/ctrlProps/ctrlProp135.xml" ContentType="application/vnd.ms-excel.controlproperties+xml"/>
  <Override PartName="/xl/ctrlProps/ctrlProp80.xml" ContentType="application/vnd.ms-excel.controlproperties+xml"/>
  <Override PartName="/xl/ctrlProps/ctrlProp6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33.xml" ContentType="application/vnd.ms-excel.controlproperties+xml"/>
  <Override PartName="/xl/ctrlProps/ctrlProp104.xml" ContentType="application/vnd.ms-excel.controlproperties+xml"/>
  <Override PartName="/xl/ctrlProps/ctrlProp122.xml" ContentType="application/vnd.ms-excel.controlproperties+xml"/>
  <Override PartName="/xl/ctrlProps/ctrlProp113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120.xml" ContentType="application/vnd.ms-excel.controlproperties+xml"/>
  <Override PartName="/xl/ctrlProps/ctrlProp111.xml" ContentType="application/vnd.ms-excel.controlproperties+xml"/>
  <Override PartName="/xl/ctrlProps/ctrlProp131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138.xml" ContentType="application/vnd.ms-excel.controlproperties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127.xml" ContentType="application/vnd.ms-excel.controlproperties+xml"/>
  <Override PartName="/xl/ctrlProps/ctrlProp109.xml" ContentType="application/vnd.ms-excel.controlproperties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116.xml" ContentType="application/vnd.ms-excel.controlproperties+xml"/>
  <Override PartName="/xl/ctrlProps/ctrlProp105.xml" ContentType="application/vnd.ms-excel.controlproperties+xml"/>
  <Override PartName="/xl/ctrlProps/ctrlProp134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112.xml" ContentType="application/vnd.ms-excel.controlproperties+xml"/>
  <Override PartName="/xl/ctrlProps/ctrlProp130.xml" ContentType="application/vnd.ms-excel.controlpropertie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88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95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128.xml" ContentType="application/vnd.ms-excel.controlproperties+xml"/>
  <Override PartName="/xl/ctrlProps/ctrlProp7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17.xml" ContentType="application/vnd.ms-excel.controlproperties+xml"/>
  <Override PartName="/xl/ctrlProps/ctrlProp91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840" tabRatio="727" firstSheet="2" activeTab="6"/>
  </bookViews>
  <sheets>
    <sheet name="工作内容" sheetId="1" r:id="rId1"/>
    <sheet name="AQL2.5验货" sheetId="2" r:id="rId2"/>
    <sheet name="首期" sheetId="3" r:id="rId3"/>
    <sheet name="首期尺寸" sheetId="14" r:id="rId4"/>
    <sheet name="中期" sheetId="4" r:id="rId5"/>
    <sheet name="中期尺寸" sheetId="15" r:id="rId6"/>
    <sheet name="尾期" sheetId="5" r:id="rId7"/>
    <sheet name="尾期尺寸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工厂盒子用的验布报告" sheetId="13" r:id="rId15"/>
  </sheets>
  <calcPr calcId="125725" concurrentCalc="0"/>
</workbook>
</file>

<file path=xl/calcChain.xml><?xml version="1.0" encoding="utf-8"?>
<calcChain xmlns="http://schemas.openxmlformats.org/spreadsheetml/2006/main">
  <c r="E27" i="14"/>
  <c r="F27"/>
  <c r="G27"/>
  <c r="C27"/>
  <c r="B27"/>
  <c r="E26"/>
  <c r="F26"/>
  <c r="G26"/>
  <c r="C26"/>
  <c r="B26"/>
  <c r="E25"/>
  <c r="F25"/>
  <c r="G25"/>
  <c r="C25"/>
  <c r="B25"/>
  <c r="E24"/>
  <c r="F24"/>
  <c r="G24"/>
  <c r="C24"/>
  <c r="B24"/>
  <c r="E23"/>
  <c r="F23"/>
  <c r="G23"/>
  <c r="C23"/>
  <c r="B23"/>
  <c r="E22"/>
  <c r="F22"/>
  <c r="G22"/>
  <c r="C22"/>
  <c r="B22"/>
  <c r="E21"/>
  <c r="F21"/>
  <c r="G21"/>
  <c r="C21"/>
  <c r="B21"/>
  <c r="E20"/>
  <c r="F20"/>
  <c r="G20"/>
  <c r="C20"/>
  <c r="B20"/>
  <c r="E19"/>
  <c r="F19"/>
  <c r="G19"/>
  <c r="C19"/>
  <c r="B19"/>
  <c r="E18"/>
  <c r="F18"/>
  <c r="G18"/>
  <c r="C18"/>
  <c r="B18"/>
  <c r="E15"/>
  <c r="F15"/>
  <c r="G15"/>
  <c r="C15"/>
  <c r="B15"/>
  <c r="E14"/>
  <c r="F14"/>
  <c r="G14"/>
  <c r="C14"/>
  <c r="B14"/>
  <c r="E13"/>
  <c r="F13"/>
  <c r="G13"/>
  <c r="C13"/>
  <c r="B13"/>
  <c r="E12"/>
  <c r="F12"/>
  <c r="G12"/>
  <c r="C12"/>
  <c r="B12"/>
  <c r="E11"/>
  <c r="F11"/>
  <c r="G11"/>
  <c r="C11"/>
  <c r="B11"/>
  <c r="E10"/>
  <c r="F10"/>
  <c r="G10"/>
  <c r="C10"/>
  <c r="B10"/>
  <c r="E9"/>
  <c r="F9"/>
  <c r="G9"/>
  <c r="C9"/>
  <c r="B9"/>
  <c r="E8"/>
  <c r="F8"/>
  <c r="G8"/>
  <c r="C8"/>
  <c r="B8"/>
  <c r="E7"/>
  <c r="F7"/>
  <c r="G7"/>
  <c r="C7"/>
  <c r="B7"/>
  <c r="E6"/>
  <c r="F6"/>
  <c r="G6"/>
  <c r="C6"/>
  <c r="B6"/>
  <c r="E27" i="15"/>
  <c r="F27"/>
  <c r="G27"/>
  <c r="C27"/>
  <c r="B27"/>
  <c r="E26"/>
  <c r="F26"/>
  <c r="G26"/>
  <c r="C26"/>
  <c r="B26"/>
  <c r="E25"/>
  <c r="F25"/>
  <c r="G25"/>
  <c r="C25"/>
  <c r="B25"/>
  <c r="E24"/>
  <c r="F24"/>
  <c r="G24"/>
  <c r="C24"/>
  <c r="B24"/>
  <c r="E23"/>
  <c r="F23"/>
  <c r="G23"/>
  <c r="C23"/>
  <c r="B23"/>
  <c r="E22"/>
  <c r="F22"/>
  <c r="G22"/>
  <c r="C22"/>
  <c r="B22"/>
  <c r="E21"/>
  <c r="F21"/>
  <c r="G21"/>
  <c r="C21"/>
  <c r="B21"/>
  <c r="E20"/>
  <c r="F20"/>
  <c r="G20"/>
  <c r="C20"/>
  <c r="B20"/>
  <c r="E19"/>
  <c r="F19"/>
  <c r="G19"/>
  <c r="C19"/>
  <c r="B19"/>
  <c r="E18"/>
  <c r="F18"/>
  <c r="G18"/>
  <c r="C18"/>
  <c r="B18"/>
  <c r="E15"/>
  <c r="F15"/>
  <c r="G15"/>
  <c r="C15"/>
  <c r="B15"/>
  <c r="E14"/>
  <c r="F14"/>
  <c r="G14"/>
  <c r="C14"/>
  <c r="B14"/>
  <c r="E13"/>
  <c r="F13"/>
  <c r="G13"/>
  <c r="C13"/>
  <c r="B13"/>
  <c r="E12"/>
  <c r="F12"/>
  <c r="G12"/>
  <c r="C12"/>
  <c r="B12"/>
  <c r="E11"/>
  <c r="F11"/>
  <c r="G11"/>
  <c r="C11"/>
  <c r="B11"/>
  <c r="E10"/>
  <c r="F10"/>
  <c r="G10"/>
  <c r="C10"/>
  <c r="B10"/>
  <c r="E9"/>
  <c r="F9"/>
  <c r="G9"/>
  <c r="C9"/>
  <c r="B9"/>
  <c r="E8"/>
  <c r="F8"/>
  <c r="G8"/>
  <c r="C8"/>
  <c r="B8"/>
  <c r="E7"/>
  <c r="F7"/>
  <c r="G7"/>
  <c r="C7"/>
  <c r="B7"/>
  <c r="E6"/>
  <c r="F6"/>
  <c r="G6"/>
  <c r="C6"/>
  <c r="B6"/>
  <c r="E27" i="6"/>
  <c r="F27"/>
  <c r="G27"/>
  <c r="C27"/>
  <c r="B27"/>
  <c r="E26"/>
  <c r="F26"/>
  <c r="G26"/>
  <c r="C26"/>
  <c r="B26"/>
  <c r="E25"/>
  <c r="F25"/>
  <c r="G25"/>
  <c r="C25"/>
  <c r="B25"/>
  <c r="E24"/>
  <c r="F24"/>
  <c r="G24"/>
  <c r="C24"/>
  <c r="B24"/>
  <c r="E23"/>
  <c r="F23"/>
  <c r="G23"/>
  <c r="C23"/>
  <c r="B23"/>
  <c r="E22"/>
  <c r="F22"/>
  <c r="G22"/>
  <c r="C22"/>
  <c r="B22"/>
  <c r="E21"/>
  <c r="F21"/>
  <c r="G21"/>
  <c r="C21"/>
  <c r="B21"/>
  <c r="E20"/>
  <c r="F20"/>
  <c r="G20"/>
  <c r="C20"/>
  <c r="B20"/>
  <c r="E19"/>
  <c r="F19"/>
  <c r="G19"/>
  <c r="C19"/>
  <c r="B19"/>
  <c r="E18"/>
  <c r="F18"/>
  <c r="G18"/>
  <c r="C18"/>
  <c r="B18"/>
  <c r="E15"/>
  <c r="F15"/>
  <c r="G15"/>
  <c r="C15"/>
  <c r="B15"/>
  <c r="E14"/>
  <c r="F14"/>
  <c r="G14"/>
  <c r="C14"/>
  <c r="B14"/>
  <c r="E13"/>
  <c r="F13"/>
  <c r="G13"/>
  <c r="C13"/>
  <c r="B13"/>
  <c r="E12"/>
  <c r="F12"/>
  <c r="G12"/>
  <c r="C12"/>
  <c r="B12"/>
  <c r="E11"/>
  <c r="F11"/>
  <c r="G11"/>
  <c r="C11"/>
  <c r="B11"/>
  <c r="E10"/>
  <c r="F10"/>
  <c r="G10"/>
  <c r="C10"/>
  <c r="B10"/>
  <c r="E9"/>
  <c r="F9"/>
  <c r="G9"/>
  <c r="C9"/>
  <c r="B9"/>
  <c r="E8"/>
  <c r="F8"/>
  <c r="G8"/>
  <c r="C8"/>
  <c r="B8"/>
  <c r="E7"/>
  <c r="F7"/>
  <c r="G7"/>
  <c r="C7"/>
  <c r="B7"/>
  <c r="E6"/>
  <c r="F6"/>
  <c r="G6"/>
  <c r="C6"/>
  <c r="B6"/>
</calcChain>
</file>

<file path=xl/sharedStrings.xml><?xml version="1.0" encoding="utf-8"?>
<sst xmlns="http://schemas.openxmlformats.org/spreadsheetml/2006/main" count="1520" uniqueCount="570">
  <si>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</si>
  <si>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</si>
  <si>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</si>
  <si>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</si>
  <si>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</si>
  <si>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</si>
  <si>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</si>
  <si>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</si>
  <si>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</si>
  <si>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</si>
  <si>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</si>
  <si>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</si>
  <si>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</si>
  <si>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</si>
  <si>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</si>
  <si>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</si>
  <si>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</si>
  <si>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</si>
  <si>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</si>
  <si>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</si>
  <si>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</si>
  <si>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</si>
  <si>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</si>
  <si>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</si>
  <si>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</si>
  <si>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</si>
  <si>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</si>
  <si>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</si>
  <si>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</si>
  <si>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</si>
  <si>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</si>
  <si>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</si>
  <si>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</si>
  <si>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</si>
  <si>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</si>
  <si>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</si>
  <si>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</si>
  <si>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</si>
  <si>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</si>
  <si>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</si>
  <si>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</si>
  <si>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</si>
  <si>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</si>
  <si>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</si>
  <si>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</si>
  <si>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</si>
  <si>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</si>
  <si>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</si>
  <si>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</si>
  <si>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</si>
  <si>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</si>
  <si>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</si>
  <si>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</si>
  <si>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</si>
  <si>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</si>
  <si>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</si>
  <si>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</si>
  <si>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</si>
  <si>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</si>
  <si>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</si>
  <si>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</si>
  <si>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</si>
  <si>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</si>
  <si>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</si>
  <si>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</si>
  <si>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</si>
  <si>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</si>
  <si>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</si>
  <si>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</si>
  <si>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</si>
  <si>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</si>
  <si>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</si>
  <si>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</si>
  <si>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</si>
  <si>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</si>
  <si>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</si>
  <si>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</si>
  <si>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</si>
  <si>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</si>
  <si>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</si>
  <si>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</si>
  <si>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</si>
  <si>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</si>
  <si>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</si>
  <si>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</si>
  <si>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</si>
  <si>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</si>
  <si>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</si>
  <si>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</si>
  <si>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</si>
  <si>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</si>
  <si>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</si>
  <si>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</si>
  <si>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</si>
  <si>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</si>
  <si>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</si>
  <si>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</si>
  <si>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</si>
  <si>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</si>
  <si>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</si>
  <si>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</si>
  <si>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</si>
  <si>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</si>
  <si>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</si>
  <si>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</si>
  <si>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</si>
  <si>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</si>
  <si>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</si>
  <si>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</si>
  <si>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</si>
  <si>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</si>
  <si>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</si>
  <si>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</si>
  <si>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</si>
  <si>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</si>
  <si>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</si>
  <si>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</si>
  <si>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</si>
  <si>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</si>
  <si>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</si>
  <si>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</si>
  <si>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</si>
  <si>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</si>
  <si>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</si>
  <si>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</si>
  <si>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</si>
  <si>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</si>
  <si>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</si>
  <si>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</si>
  <si>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</si>
  <si>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</si>
  <si>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</si>
  <si>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</si>
  <si>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</si>
  <si>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</si>
  <si>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</si>
  <si>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</si>
  <si>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</si>
  <si>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</si>
  <si>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</si>
  <si>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</si>
  <si>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</si>
  <si>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</si>
  <si>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</si>
  <si>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</si>
  <si>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</si>
  <si>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</si>
  <si>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</si>
  <si>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</si>
  <si>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</si>
  <si>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</si>
  <si>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</si>
  <si>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</si>
  <si>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</si>
  <si>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</si>
  <si>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</si>
  <si>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</si>
  <si>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</si>
  <si>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</si>
  <si>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</si>
  <si>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</si>
  <si>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</si>
  <si>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</si>
  <si>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</si>
  <si>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</si>
  <si>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</si>
  <si>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</si>
  <si>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</si>
  <si>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</si>
  <si>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</si>
  <si>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</si>
  <si>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</si>
  <si>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</si>
  <si>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</si>
  <si>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</si>
  <si>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</si>
  <si>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</si>
  <si>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</si>
  <si>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</si>
  <si>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</si>
  <si>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</si>
  <si>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</si>
  <si>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</si>
  <si>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</si>
  <si>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</si>
  <si>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</si>
  <si>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</si>
  <si>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</si>
  <si>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</si>
  <si>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</si>
  <si>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</si>
  <si>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</si>
  <si>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</si>
  <si>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</si>
  <si>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</si>
  <si>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</si>
  <si>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</si>
  <si>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</si>
  <si>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</si>
  <si>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</si>
  <si>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</si>
  <si>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</si>
  <si>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</si>
  <si>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</si>
  <si>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</si>
  <si>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</si>
  <si>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</si>
  <si>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</si>
  <si>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</si>
  <si>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</si>
  <si>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</si>
  <si>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</si>
  <si>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</si>
  <si>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</si>
  <si>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</si>
  <si>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</si>
  <si>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</si>
  <si>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</si>
  <si>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0105</t>
  </si>
  <si>
    <t>G20FW0980</t>
  </si>
  <si>
    <t>22SS卵石色</t>
  </si>
  <si>
    <t>TAWWAK92502</t>
  </si>
  <si>
    <t>NO</t>
  </si>
  <si>
    <t>0106</t>
  </si>
  <si>
    <t>YES</t>
  </si>
  <si>
    <t>15SS玛瑙灰</t>
  </si>
  <si>
    <t>21FW镜空蓝</t>
  </si>
  <si>
    <t>0566</t>
  </si>
  <si>
    <t>22FW西柚色</t>
  </si>
  <si>
    <t>22FW冷灰紫</t>
  </si>
  <si>
    <t xml:space="preserve">制表时间：4.18  </t>
  </si>
  <si>
    <t>测试人签名：姜秀丽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</si>
  <si>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</si>
  <si>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</si>
  <si>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</si>
  <si>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</si>
  <si>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</si>
  <si>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</si>
  <si>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</si>
  <si>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</si>
  <si>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</si>
  <si>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</si>
  <si>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</si>
  <si>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丹东优耐特纺织品有限公司</t>
  </si>
  <si>
    <t>1013.5626.0105.5972.4236</t>
  </si>
  <si>
    <t>22SS卵石色.15SS玛瑙灰.21FW镜空蓝.22FW西柚色.22FW冷灰紫</t>
  </si>
  <si>
    <t>G20FWKK012</t>
  </si>
  <si>
    <t>旅行注塑双孔卡扣</t>
  </si>
  <si>
    <t>浙江伟星实业发展股份有限公司北京销售分公司</t>
  </si>
  <si>
    <t>G19FWKK065</t>
  </si>
  <si>
    <t>双孔圆形调节扣</t>
  </si>
  <si>
    <t>G20FWQY039</t>
  </si>
  <si>
    <t>TOREADLOGO弹性漆气眼</t>
  </si>
  <si>
    <t>G21SSLP007</t>
  </si>
  <si>
    <t>弹力绳金属头拉袢</t>
  </si>
  <si>
    <t>G18FWSK052</t>
  </si>
  <si>
    <t>哑光漆光面四件扣</t>
  </si>
  <si>
    <t>物料6</t>
  </si>
  <si>
    <t>物料7</t>
  </si>
  <si>
    <t>物料8</t>
  </si>
  <si>
    <t>物料9</t>
  </si>
  <si>
    <t>物料10</t>
  </si>
  <si>
    <t>G14FWMS013</t>
  </si>
  <si>
    <t>魔术贴</t>
  </si>
  <si>
    <t>无锡百和织造股份有限公司</t>
  </si>
  <si>
    <t>G14FWXJ002</t>
  </si>
  <si>
    <t>橡筋绳</t>
  </si>
  <si>
    <t>上海锦湾实业有限公司</t>
  </si>
  <si>
    <t>G16SSZK002</t>
  </si>
  <si>
    <t>包胶磁扣</t>
  </si>
  <si>
    <t>ZY00128</t>
  </si>
  <si>
    <t xml:space="preserve">丝印转移标（TOREAD) </t>
  </si>
  <si>
    <t>莹凯</t>
  </si>
  <si>
    <t>G14FWSK002</t>
  </si>
  <si>
    <t>光面金属四件扣</t>
  </si>
  <si>
    <t>物料11</t>
  </si>
  <si>
    <t>物料12</t>
  </si>
  <si>
    <t>物料13</t>
  </si>
  <si>
    <t>物料14</t>
  </si>
  <si>
    <t>物料15</t>
  </si>
  <si>
    <t>洗水后</t>
  </si>
  <si>
    <t>G21FWJB051</t>
  </si>
  <si>
    <t xml:space="preserve">TOREAD植胶毛毡标 </t>
  </si>
  <si>
    <t>广州梓柏印刷有限公司</t>
  </si>
  <si>
    <t>G14FWKK006</t>
  </si>
  <si>
    <t>单耳花边卡</t>
  </si>
  <si>
    <t>G15FWFZ481</t>
  </si>
  <si>
    <t>逗号佛珠</t>
  </si>
  <si>
    <t>G14FWBB003</t>
  </si>
  <si>
    <t>弹力包边带</t>
  </si>
  <si>
    <t>东莞市泰丰服装辅料有限公司</t>
  </si>
  <si>
    <t>G14FWSJ008</t>
  </si>
  <si>
    <t>松紧带</t>
  </si>
  <si>
    <t xml:space="preserve">东莞市泰丰服装辅料有限公司 </t>
  </si>
  <si>
    <t>制表时间：4.18</t>
  </si>
  <si>
    <t>测试人签名：张春燕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</si>
  <si>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</si>
  <si>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</si>
  <si>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</si>
  <si>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</si>
  <si>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</si>
  <si>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</si>
  <si>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</si>
  <si>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水压测试 是否漏水</t>
  </si>
  <si>
    <t>批号</t>
  </si>
  <si>
    <t>制表时间：2022.4.17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</si>
  <si>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</si>
  <si>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</si>
  <si>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</si>
  <si>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</si>
  <si>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</si>
  <si>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</si>
  <si>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</si>
  <si>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 xml:space="preserve">江门市蓬江区盈通塑胶制品有限公司 </t>
  </si>
  <si>
    <t>外件门禁、袖袢、袋口</t>
  </si>
  <si>
    <t>0.12双面胶</t>
  </si>
  <si>
    <t>帽檐，</t>
  </si>
  <si>
    <t>0.2双面胶</t>
  </si>
  <si>
    <t>制表时间：4.17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</si>
  <si>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</si>
  <si>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</si>
  <si>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</si>
  <si>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</si>
  <si>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1.5-2%</t>
  </si>
  <si>
    <t>G14FWSJ005-737松紧带</t>
  </si>
  <si>
    <t>白色</t>
  </si>
  <si>
    <t>2.5-3%</t>
  </si>
  <si>
    <t xml:space="preserve"> 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</si>
  <si>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</si>
  <si>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客户 ：                                            款号：                                      布种：                                                              日期：</t>
  </si>
  <si>
    <t>布封</t>
  </si>
  <si>
    <t>来料数</t>
  </si>
  <si>
    <t>实际数</t>
  </si>
  <si>
    <t>短溢数</t>
  </si>
  <si>
    <t>横纱0-3</t>
  </si>
  <si>
    <t>横纱3-6</t>
  </si>
  <si>
    <t>横纱10以上</t>
  </si>
  <si>
    <t>直纱0-3</t>
  </si>
  <si>
    <t>直纱3-6</t>
  </si>
  <si>
    <t>直纱10以上</t>
  </si>
  <si>
    <t>破洞</t>
  </si>
  <si>
    <t>边中差</t>
  </si>
  <si>
    <t>布疵</t>
  </si>
  <si>
    <t>探路者</t>
    <phoneticPr fontId="36" type="noConversion"/>
  </si>
  <si>
    <r>
      <t>T</t>
    </r>
    <r>
      <rPr>
        <sz val="11"/>
        <rFont val="宋体"/>
        <family val="3"/>
        <charset val="134"/>
      </rPr>
      <t>AWWAK92502</t>
    </r>
    <phoneticPr fontId="36" type="noConversion"/>
  </si>
  <si>
    <t>女套绒冲锋衣</t>
    <phoneticPr fontId="36" type="noConversion"/>
  </si>
  <si>
    <t>卵石色</t>
  </si>
  <si>
    <t>烟青色</t>
  </si>
  <si>
    <t>镜空蓝</t>
  </si>
  <si>
    <t>西柚色</t>
  </si>
  <si>
    <t>冷灰紫</t>
  </si>
  <si>
    <r>
      <t>O</t>
    </r>
    <r>
      <rPr>
        <sz val="11"/>
        <rFont val="宋体"/>
        <family val="3"/>
        <charset val="134"/>
      </rPr>
      <t>K</t>
    </r>
    <phoneticPr fontId="36" type="noConversion"/>
  </si>
  <si>
    <t>分批裁剪</t>
    <phoneticPr fontId="36" type="noConversion"/>
  </si>
  <si>
    <t>日升</t>
    <phoneticPr fontId="36" type="noConversion"/>
  </si>
  <si>
    <t>东港洪旭</t>
    <phoneticPr fontId="36" type="noConversion"/>
  </si>
  <si>
    <t>于家和</t>
    <phoneticPr fontId="36" type="noConversion"/>
  </si>
  <si>
    <t>周苑</t>
    <phoneticPr fontId="36" type="noConversion"/>
  </si>
  <si>
    <r>
      <t xml:space="preserve">西柚色 </t>
    </r>
    <r>
      <rPr>
        <sz val="11"/>
        <rFont val="宋体"/>
        <family val="3"/>
        <charset val="134"/>
      </rPr>
      <t xml:space="preserve"> M# 1件</t>
    </r>
    <phoneticPr fontId="36" type="noConversion"/>
  </si>
  <si>
    <t xml:space="preserve">      7.中腰明线不顺直不等宽</t>
    <phoneticPr fontId="36" type="noConversion"/>
  </si>
  <si>
    <t xml:space="preserve">      8.前胸胶膜左右不对称宽窄不等宽</t>
    <phoneticPr fontId="36" type="noConversion"/>
  </si>
  <si>
    <t>外件：1.前中直口0.1明线不等宽                        内件： 1.前中吃量不均</t>
    <phoneticPr fontId="36" type="noConversion"/>
  </si>
  <si>
    <t xml:space="preserve">      2.侧斗牙上下端不平服                                  2.侧斗拉链库不平</t>
    <phoneticPr fontId="36" type="noConversion"/>
  </si>
  <si>
    <t xml:space="preserve">      3.袖笼压胶打斜柳                                      3.前胸拼左右不对称</t>
    <phoneticPr fontId="36" type="noConversion"/>
  </si>
  <si>
    <t xml:space="preserve">      4.领口吃纵不平袖袢扣位余量大                          4.下摆明线不顺直</t>
    <phoneticPr fontId="36" type="noConversion"/>
  </si>
  <si>
    <t xml:space="preserve">      5.袖头吃纵不平                                        5.后育克拼要左右对称</t>
    <phoneticPr fontId="36" type="noConversion"/>
  </si>
  <si>
    <t xml:space="preserve">      6.注意色差对号                                        6.袖笼左右要对位</t>
    <phoneticPr fontId="36" type="noConversion"/>
  </si>
  <si>
    <r>
      <t xml:space="preserve"> </t>
    </r>
    <r>
      <rPr>
        <sz val="11"/>
        <rFont val="宋体"/>
        <family val="3"/>
        <charset val="134"/>
      </rPr>
      <t xml:space="preserve"> 7.领口左右要对称</t>
    </r>
    <phoneticPr fontId="36" type="noConversion"/>
  </si>
  <si>
    <r>
      <t>7</t>
    </r>
    <r>
      <rPr>
        <sz val="11"/>
        <rFont val="宋体"/>
        <family val="3"/>
        <charset val="134"/>
      </rPr>
      <t>/31,8/15,8/26</t>
    </r>
    <phoneticPr fontId="36" type="noConversion"/>
  </si>
  <si>
    <t>探路者</t>
    <phoneticPr fontId="36" type="noConversion"/>
  </si>
  <si>
    <t>7/31,8/15,8/26</t>
    <phoneticPr fontId="36" type="noConversion"/>
  </si>
  <si>
    <t>抽验</t>
    <phoneticPr fontId="36" type="noConversion"/>
  </si>
  <si>
    <t>TAWWAK92502</t>
    <phoneticPr fontId="36" type="noConversion"/>
  </si>
  <si>
    <t>女士套绒冲锋衣</t>
    <phoneticPr fontId="36" type="noConversion"/>
  </si>
  <si>
    <t>后中长</t>
  </si>
  <si>
    <t>73.5</t>
  </si>
  <si>
    <t>S</t>
    <phoneticPr fontId="36" type="noConversion"/>
  </si>
  <si>
    <t>XS</t>
    <phoneticPr fontId="36" type="noConversion"/>
  </si>
  <si>
    <r>
      <rPr>
        <sz val="12"/>
        <rFont val="仿宋_GB2312"/>
        <charset val="134"/>
      </rPr>
      <t>胸围</t>
    </r>
    <r>
      <rPr>
        <sz val="10"/>
        <rFont val="仿宋_GB2312"/>
        <charset val="134"/>
      </rPr>
      <t>（M号后领中下26.5cm量）</t>
    </r>
  </si>
  <si>
    <t>110</t>
  </si>
  <si>
    <r>
      <rPr>
        <sz val="12"/>
        <rFont val="仿宋_GB2312"/>
        <charset val="134"/>
      </rPr>
      <t>腰围</t>
    </r>
    <r>
      <rPr>
        <sz val="10"/>
        <rFont val="仿宋_GB2312"/>
        <charset val="134"/>
      </rPr>
      <t>（M号后领中下39cm量）</t>
    </r>
  </si>
  <si>
    <t>112</t>
  </si>
  <si>
    <t>摆围</t>
  </si>
  <si>
    <t>116</t>
  </si>
  <si>
    <t>肩宽</t>
  </si>
  <si>
    <t>41</t>
  </si>
  <si>
    <t>上领围</t>
  </si>
  <si>
    <t>下领围</t>
  </si>
  <si>
    <t>54</t>
  </si>
  <si>
    <t>肩点袖长</t>
  </si>
  <si>
    <t>62</t>
  </si>
  <si>
    <r>
      <rPr>
        <sz val="12"/>
        <rFont val="仿宋_GB2312"/>
        <charset val="134"/>
      </rPr>
      <t>袖肥/2</t>
    </r>
    <r>
      <rPr>
        <sz val="10"/>
        <rFont val="仿宋_GB2312"/>
        <charset val="134"/>
      </rPr>
      <t>（M号袖中肩点下15.5cm量）</t>
    </r>
  </si>
  <si>
    <t>22.5</t>
  </si>
  <si>
    <r>
      <rPr>
        <sz val="12"/>
        <rFont val="仿宋_GB2312"/>
        <charset val="134"/>
      </rPr>
      <t>袖肘围/2</t>
    </r>
    <r>
      <rPr>
        <sz val="10"/>
        <rFont val="仿宋_GB2312"/>
        <charset val="134"/>
      </rPr>
      <t>（M号袖中肩点下30.5cm量）</t>
    </r>
  </si>
  <si>
    <t>18.5</t>
  </si>
  <si>
    <t>袖口围（拉量）/2</t>
  </si>
  <si>
    <t>14</t>
  </si>
  <si>
    <t>内件各部位名称</t>
    <phoneticPr fontId="36" type="noConversion"/>
  </si>
  <si>
    <t>外件各部位名称</t>
    <phoneticPr fontId="36" type="noConversion"/>
  </si>
  <si>
    <t>胸围</t>
  </si>
  <si>
    <t>98</t>
  </si>
  <si>
    <t>腰围</t>
  </si>
  <si>
    <t>92</t>
  </si>
  <si>
    <t>102</t>
  </si>
  <si>
    <t>39</t>
  </si>
  <si>
    <t>44</t>
  </si>
  <si>
    <t>59</t>
  </si>
  <si>
    <t>袖肥/2（参考值）</t>
  </si>
  <si>
    <t>18</t>
  </si>
  <si>
    <t>袖肘围/2</t>
  </si>
  <si>
    <t>16.5</t>
  </si>
  <si>
    <t>袖口平量/2</t>
  </si>
  <si>
    <t>10</t>
  </si>
  <si>
    <r>
      <t>验货时间：5月</t>
    </r>
    <r>
      <rPr>
        <b/>
        <sz val="12"/>
        <color theme="1"/>
        <rFont val="宋体"/>
        <family val="3"/>
        <charset val="134"/>
      </rPr>
      <t>19日</t>
    </r>
    <phoneticPr fontId="36" type="noConversion"/>
  </si>
  <si>
    <t>跟单QC:周苑</t>
    <phoneticPr fontId="36" type="noConversion"/>
  </si>
  <si>
    <r>
      <t>T</t>
    </r>
    <r>
      <rPr>
        <sz val="12"/>
        <color theme="1"/>
        <rFont val="宋体"/>
        <family val="3"/>
        <charset val="134"/>
      </rPr>
      <t>AWWAK92502</t>
    </r>
    <phoneticPr fontId="36" type="noConversion"/>
  </si>
  <si>
    <t>西柚色</t>
    <phoneticPr fontId="36" type="noConversion"/>
  </si>
  <si>
    <t>0</t>
    <phoneticPr fontId="36" type="noConversion"/>
  </si>
  <si>
    <t>+0.5</t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</si>
  <si>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0，5</t>
    </r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</si>
  <si>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1</t>
    </r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</si>
  <si>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3</t>
    </r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</si>
  <si>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0.5</t>
    </r>
    <phoneticPr fontId="36" type="noConversion"/>
  </si>
  <si>
    <t>+1</t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</si>
  <si>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1</t>
    </r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</si>
  <si>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0.5</t>
    </r>
    <phoneticPr fontId="36" type="noConversion"/>
  </si>
  <si>
    <t>0</t>
    <phoneticPr fontId="36" type="noConversion"/>
  </si>
  <si>
    <r>
      <t>0</t>
    </r>
    <r>
      <rPr>
        <b/>
        <sz val="10"/>
        <color theme="1"/>
        <rFont val="微软雅黑"/>
        <family val="2"/>
        <charset val="134"/>
      </rPr>
      <t>105</t>
    </r>
    <phoneticPr fontId="36" type="noConversion"/>
  </si>
  <si>
    <r>
      <t>0</t>
    </r>
    <r>
      <rPr>
        <b/>
        <sz val="10"/>
        <color theme="1"/>
        <rFont val="微软雅黑"/>
        <family val="2"/>
        <charset val="134"/>
      </rPr>
      <t>104</t>
    </r>
    <phoneticPr fontId="36" type="noConversion"/>
  </si>
  <si>
    <t>0106</t>
    <phoneticPr fontId="36" type="noConversion"/>
  </si>
  <si>
    <r>
      <t>0</t>
    </r>
    <r>
      <rPr>
        <b/>
        <sz val="10"/>
        <color theme="1"/>
        <rFont val="微软雅黑"/>
        <family val="2"/>
        <charset val="134"/>
      </rPr>
      <t>106</t>
    </r>
    <phoneticPr fontId="36" type="noConversion"/>
  </si>
  <si>
    <r>
      <t>T</t>
    </r>
    <r>
      <rPr>
        <b/>
        <sz val="10"/>
        <color theme="1"/>
        <rFont val="微软雅黑"/>
        <family val="2"/>
        <charset val="134"/>
      </rPr>
      <t>AWW92502</t>
    </r>
    <phoneticPr fontId="36" type="noConversion"/>
  </si>
  <si>
    <t>优耐特</t>
    <phoneticPr fontId="36" type="noConversion"/>
  </si>
  <si>
    <t>有</t>
    <phoneticPr fontId="36" type="noConversion"/>
  </si>
  <si>
    <t>边中差严重</t>
    <phoneticPr fontId="36" type="noConversion"/>
  </si>
  <si>
    <r>
      <t>4</t>
    </r>
    <r>
      <rPr>
        <b/>
        <sz val="10"/>
        <color theme="1"/>
        <rFont val="微软雅黑"/>
        <family val="2"/>
        <charset val="134"/>
      </rPr>
      <t>235</t>
    </r>
    <phoneticPr fontId="36" type="noConversion"/>
  </si>
  <si>
    <r>
      <t>4</t>
    </r>
    <r>
      <rPr>
        <b/>
        <sz val="10"/>
        <color theme="1"/>
        <rFont val="微软雅黑"/>
        <family val="2"/>
        <charset val="134"/>
      </rPr>
      <t>236</t>
    </r>
    <phoneticPr fontId="36" type="noConversion"/>
  </si>
  <si>
    <t>4235</t>
    <phoneticPr fontId="36" type="noConversion"/>
  </si>
  <si>
    <r>
      <t>4</t>
    </r>
    <r>
      <rPr>
        <sz val="12"/>
        <color theme="1"/>
        <rFont val="宋体"/>
        <family val="3"/>
        <charset val="134"/>
        <scheme val="minor"/>
      </rPr>
      <t>234</t>
    </r>
    <phoneticPr fontId="36" type="noConversion"/>
  </si>
  <si>
    <t>FW07830</t>
    <phoneticPr fontId="36" type="noConversion"/>
  </si>
  <si>
    <r>
      <t>5</t>
    </r>
    <r>
      <rPr>
        <sz val="12"/>
        <color theme="1"/>
        <rFont val="宋体"/>
        <family val="3"/>
        <charset val="134"/>
        <scheme val="minor"/>
      </rPr>
      <t>626</t>
    </r>
    <phoneticPr fontId="36" type="noConversion"/>
  </si>
  <si>
    <r>
      <t>0</t>
    </r>
    <r>
      <rPr>
        <sz val="12"/>
        <color theme="1"/>
        <rFont val="宋体"/>
        <family val="3"/>
        <charset val="134"/>
        <scheme val="minor"/>
      </rPr>
      <t>568</t>
    </r>
    <phoneticPr fontId="36" type="noConversion"/>
  </si>
  <si>
    <r>
      <t>0</t>
    </r>
    <r>
      <rPr>
        <sz val="12"/>
        <color theme="1"/>
        <rFont val="宋体"/>
        <family val="3"/>
        <charset val="134"/>
        <scheme val="minor"/>
      </rPr>
      <t>563</t>
    </r>
    <phoneticPr fontId="36" type="noConversion"/>
  </si>
  <si>
    <r>
      <t>0</t>
    </r>
    <r>
      <rPr>
        <sz val="12"/>
        <color theme="1"/>
        <rFont val="宋体"/>
        <family val="3"/>
        <charset val="134"/>
        <scheme val="minor"/>
      </rPr>
      <t>566</t>
    </r>
    <phoneticPr fontId="36" type="noConversion"/>
  </si>
  <si>
    <r>
      <t>0</t>
    </r>
    <r>
      <rPr>
        <sz val="12"/>
        <color theme="1"/>
        <rFont val="宋体"/>
        <family val="3"/>
        <charset val="134"/>
        <scheme val="minor"/>
      </rPr>
      <t>565</t>
    </r>
    <phoneticPr fontId="36" type="noConversion"/>
  </si>
  <si>
    <t>1013</t>
    <phoneticPr fontId="36" type="noConversion"/>
  </si>
  <si>
    <t>1015</t>
    <phoneticPr fontId="36" type="noConversion"/>
  </si>
  <si>
    <r>
      <t>1</t>
    </r>
    <r>
      <rPr>
        <sz val="12"/>
        <color theme="1"/>
        <rFont val="宋体"/>
        <family val="3"/>
        <charset val="134"/>
        <scheme val="minor"/>
      </rPr>
      <t>015</t>
    </r>
    <phoneticPr fontId="36" type="noConversion"/>
  </si>
  <si>
    <r>
      <t>1</t>
    </r>
    <r>
      <rPr>
        <sz val="12"/>
        <color theme="1"/>
        <rFont val="宋体"/>
        <family val="3"/>
        <charset val="134"/>
        <scheme val="minor"/>
      </rPr>
      <t>014</t>
    </r>
    <phoneticPr fontId="36" type="noConversion"/>
  </si>
  <si>
    <t>镜空蓝</t>
    <phoneticPr fontId="36" type="noConversion"/>
  </si>
  <si>
    <t>冷灰紫</t>
    <phoneticPr fontId="36" type="noConversion"/>
  </si>
  <si>
    <t>烟青紫</t>
    <phoneticPr fontId="36" type="noConversion"/>
  </si>
  <si>
    <t>卵石色</t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</si>
  <si>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0-0.2</t>
    </r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</si>
  <si>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0-1</t>
    </r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</si>
  <si>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0-0.5</t>
    </r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</si>
  <si>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1-1-1</t>
    </r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</si>
  <si>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1-1-0.2</t>
    </r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</si>
  <si>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00</t>
    </r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</si>
  <si>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1.0-1</t>
    </r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</si>
  <si>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1-1.0</t>
    </r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</si>
  <si>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-1.0</t>
    </r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</si>
  <si>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1+0.5.0</t>
    </r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</si>
  <si>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0.2.0-0.3</t>
    </r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</si>
  <si>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0.2.0+0.3</t>
    </r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</si>
  <si>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0+0.3</t>
    </r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</si>
  <si>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0.3.00</t>
    </r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</si>
  <si>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-0.5.0</t>
    </r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</si>
  <si>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0-0.3</t>
    </r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</si>
  <si>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0.5.0-0.5</t>
    </r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</si>
  <si>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-0.2.0</t>
    </r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</si>
  <si>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+0.3.0</t>
    </r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</si>
  <si>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0.5.0+0.5</t>
    </r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</si>
  <si>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0.5.00</t>
    </r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</si>
  <si>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0+0.2</t>
    </r>
    <phoneticPr fontId="36" type="noConversion"/>
  </si>
  <si>
    <r>
      <t>+</t>
    </r>
    <r>
      <rPr>
        <sz val="12"/>
        <color theme="1"/>
        <rFont val="宋体"/>
        <family val="3"/>
        <charset val="134"/>
      </rPr>
      <t>0.2.0-0.3</t>
    </r>
    <phoneticPr fontId="36" type="noConversion"/>
  </si>
  <si>
    <r>
      <t>0</t>
    </r>
    <r>
      <rPr>
        <sz val="12"/>
        <color theme="1"/>
        <rFont val="宋体"/>
        <family val="3"/>
        <charset val="134"/>
      </rPr>
      <t>0-0.2</t>
    </r>
    <phoneticPr fontId="36" type="noConversion"/>
  </si>
  <si>
    <r>
      <t>0</t>
    </r>
    <r>
      <rPr>
        <sz val="12"/>
        <color theme="1"/>
        <rFont val="宋体"/>
        <family val="3"/>
        <charset val="134"/>
      </rPr>
      <t>00</t>
    </r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</si>
  <si>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0.3.00</t>
    </r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</si>
  <si>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0.2.0-0.2</t>
    </r>
    <phoneticPr fontId="36" type="noConversion"/>
  </si>
  <si>
    <r>
      <t>-</t>
    </r>
    <r>
      <rPr>
        <sz val="12"/>
        <color theme="1"/>
        <rFont val="宋体"/>
        <family val="3"/>
        <charset val="134"/>
      </rPr>
      <t>0.2.0-0.2</t>
    </r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</si>
  <si>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1+1.0</t>
    </r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</si>
  <si>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1+1+1</t>
    </r>
    <phoneticPr fontId="36" type="noConversion"/>
  </si>
  <si>
    <t>0-1.0</t>
    <phoneticPr fontId="36" type="noConversion"/>
  </si>
  <si>
    <t>+0.5.0+0.5</t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</si>
  <si>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-1-1</t>
    </r>
    <phoneticPr fontId="36" type="noConversion"/>
  </si>
  <si>
    <t>+1.0-1</t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</si>
  <si>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2+0.2+1</t>
    </r>
    <phoneticPr fontId="36" type="noConversion"/>
  </si>
  <si>
    <t>+1+1+1</t>
    <phoneticPr fontId="36" type="noConversion"/>
  </si>
  <si>
    <t>-1.0-1</t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</si>
  <si>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2-1-1</t>
    </r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</si>
  <si>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2-1-2</t>
    </r>
    <phoneticPr fontId="36" type="noConversion"/>
  </si>
  <si>
    <t>-1-1-2</t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</si>
  <si>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0.3+0.2.0</t>
    </r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</si>
  <si>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0+1</t>
    </r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</si>
  <si>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2-2-1</t>
    </r>
    <phoneticPr fontId="36" type="noConversion"/>
  </si>
  <si>
    <t>-1-2.0</t>
    <phoneticPr fontId="36" type="noConversion"/>
  </si>
  <si>
    <t>-1-1-1</t>
    <phoneticPr fontId="36" type="noConversion"/>
  </si>
  <si>
    <t>0+0.2.0</t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</si>
  <si>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0.3.00</t>
    </r>
    <phoneticPr fontId="36" type="noConversion"/>
  </si>
  <si>
    <t>000</t>
    <phoneticPr fontId="36" type="noConversion"/>
  </si>
  <si>
    <t>0-0.2.0</t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</si>
  <si>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0.5.00</t>
    </r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</si>
  <si>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0.5.0+0.2</t>
    </r>
    <phoneticPr fontId="36" type="noConversion"/>
  </si>
  <si>
    <t>+0.2.00</t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</si>
  <si>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+0.2.0</t>
    </r>
    <phoneticPr fontId="36" type="noConversion"/>
  </si>
  <si>
    <t>0+0.3+0.3</t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</si>
  <si>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0.6-0.5.0</t>
    </r>
    <phoneticPr fontId="36" type="noConversion"/>
  </si>
  <si>
    <r>
      <t>-</t>
    </r>
    <r>
      <rPr>
        <sz val="12"/>
        <color theme="1"/>
        <rFont val="宋体"/>
        <family val="3"/>
        <charset val="134"/>
      </rPr>
      <t>0.3-0.5.0</t>
    </r>
    <phoneticPr fontId="36" type="noConversion"/>
  </si>
  <si>
    <t>2.袖笼折痕2件</t>
    <phoneticPr fontId="36" type="noConversion"/>
  </si>
  <si>
    <t>全色全码各2件</t>
    <phoneticPr fontId="36" type="noConversion"/>
  </si>
  <si>
    <t xml:space="preserve">外件：                                              内件： </t>
    <phoneticPr fontId="36" type="noConversion"/>
  </si>
  <si>
    <t xml:space="preserve">      1.侧斗牙上下端不平服                                  1.侧斗拉链库不平</t>
    <phoneticPr fontId="36" type="noConversion"/>
  </si>
  <si>
    <t xml:space="preserve">      2.袖笼压胶打斜柳                                      2.前胸拼左右不对称</t>
    <phoneticPr fontId="36" type="noConversion"/>
  </si>
  <si>
    <t xml:space="preserve">      3.注意色差对号                                        3.下摆明线不顺直</t>
    <phoneticPr fontId="36" type="noConversion"/>
  </si>
  <si>
    <t xml:space="preserve">      4.袖头吃纵不平                                        4.后育克拼要左右对称</t>
    <phoneticPr fontId="36" type="noConversion"/>
  </si>
  <si>
    <t>验货时间：7月22日</t>
    <phoneticPr fontId="36" type="noConversion"/>
  </si>
  <si>
    <t>0-1</t>
    <phoneticPr fontId="36" type="noConversion"/>
  </si>
  <si>
    <t>00</t>
    <phoneticPr fontId="36" type="noConversion"/>
  </si>
  <si>
    <t>+0.2.-1</t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</si>
  <si>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0</t>
    </r>
    <phoneticPr fontId="36" type="noConversion"/>
  </si>
  <si>
    <t>0-0.5</t>
    <phoneticPr fontId="36" type="noConversion"/>
  </si>
  <si>
    <t>0-0.3</t>
    <phoneticPr fontId="36" type="noConversion"/>
  </si>
  <si>
    <t>-1。0</t>
    <phoneticPr fontId="36" type="noConversion"/>
  </si>
  <si>
    <t>-1-1</t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</si>
  <si>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-1</t>
    </r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</si>
  <si>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1.0</t>
    </r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</si>
  <si>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1-1</t>
    </r>
    <phoneticPr fontId="36" type="noConversion"/>
  </si>
  <si>
    <t>0+0.3</t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</si>
  <si>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0.3.0</t>
    </r>
    <phoneticPr fontId="36" type="noConversion"/>
  </si>
  <si>
    <r>
      <t>0</t>
    </r>
    <r>
      <rPr>
        <b/>
        <sz val="12"/>
        <color theme="1"/>
        <rFont val="宋体"/>
        <family val="3"/>
        <charset val="134"/>
      </rPr>
      <t>-0.5.</t>
    </r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</si>
  <si>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0.5+0.5</t>
    </r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</si>
  <si>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0.5-0.5</t>
    </r>
    <phoneticPr fontId="36" type="noConversion"/>
  </si>
  <si>
    <r>
      <t>0</t>
    </r>
    <r>
      <rPr>
        <sz val="12"/>
        <color theme="1"/>
        <rFont val="宋体"/>
        <family val="3"/>
        <charset val="134"/>
      </rPr>
      <t>0</t>
    </r>
    <phoneticPr fontId="36" type="noConversion"/>
  </si>
  <si>
    <t>0-0.2</t>
    <phoneticPr fontId="36" type="noConversion"/>
  </si>
  <si>
    <t>-1.0</t>
    <phoneticPr fontId="36" type="noConversion"/>
  </si>
  <si>
    <t>+1-1</t>
    <phoneticPr fontId="36" type="noConversion"/>
  </si>
  <si>
    <t>0+0.2.</t>
    <phoneticPr fontId="36" type="noConversion"/>
  </si>
  <si>
    <t>-0.2.0</t>
    <phoneticPr fontId="36" type="noConversion"/>
  </si>
  <si>
    <t>+0.5.+0.5</t>
    <phoneticPr fontId="36" type="noConversion"/>
  </si>
  <si>
    <t>+1+0.5</t>
    <phoneticPr fontId="36" type="noConversion"/>
  </si>
  <si>
    <t>+0.5.0</t>
    <phoneticPr fontId="36" type="noConversion"/>
  </si>
  <si>
    <t>+0.5+0.5</t>
    <phoneticPr fontId="36" type="noConversion"/>
  </si>
  <si>
    <t>0+0.5</t>
    <phoneticPr fontId="36" type="noConversion"/>
  </si>
  <si>
    <t>-0.5-0.5</t>
    <phoneticPr fontId="36" type="noConversion"/>
  </si>
  <si>
    <t>+1.0</t>
    <phoneticPr fontId="36" type="noConversion"/>
  </si>
  <si>
    <t>-0.5.0</t>
    <phoneticPr fontId="36" type="noConversion"/>
  </si>
  <si>
    <t>+1+1</t>
    <phoneticPr fontId="36" type="noConversion"/>
  </si>
  <si>
    <t>0+1</t>
    <phoneticPr fontId="36" type="noConversion"/>
  </si>
  <si>
    <t>0+0.5.0</t>
    <phoneticPr fontId="36" type="noConversion"/>
  </si>
  <si>
    <t>0-0.4</t>
    <phoneticPr fontId="36" type="noConversion"/>
  </si>
  <si>
    <t>0+0.2</t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</si>
  <si>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0.5.0</t>
    </r>
    <phoneticPr fontId="36" type="noConversion"/>
  </si>
  <si>
    <r>
      <t>+</t>
    </r>
    <r>
      <rPr>
        <b/>
        <sz val="12"/>
        <color theme="1"/>
        <rFont val="宋体"/>
        <family val="3"/>
        <charset val="134"/>
      </rPr>
      <t>1+1</t>
    </r>
    <phoneticPr fontId="36" type="noConversion"/>
  </si>
  <si>
    <r>
      <t>-</t>
    </r>
    <r>
      <rPr>
        <b/>
        <sz val="12"/>
        <color theme="1"/>
        <rFont val="宋体"/>
        <family val="3"/>
        <charset val="134"/>
      </rPr>
      <t>1-2</t>
    </r>
    <phoneticPr fontId="36" type="noConversion"/>
  </si>
  <si>
    <t>-1.-1</t>
    <phoneticPr fontId="36" type="noConversion"/>
  </si>
  <si>
    <t>00</t>
    <phoneticPr fontId="36" type="noConversion"/>
  </si>
  <si>
    <t>沈阳仓</t>
    <phoneticPr fontId="36" type="noConversion"/>
  </si>
  <si>
    <t>电商仓</t>
    <phoneticPr fontId="36" type="noConversion"/>
  </si>
  <si>
    <t>沈阳仓</t>
    <phoneticPr fontId="36" type="noConversion"/>
  </si>
  <si>
    <t>直发</t>
    <phoneticPr fontId="36" type="noConversion"/>
  </si>
  <si>
    <t>采购凭证编号：CGDD22042200431</t>
    <phoneticPr fontId="36" type="noConversion"/>
  </si>
  <si>
    <t>②检验明细：西柚色：1424#，1426#,1438#,928#,930#,1304#,1322#,1361#,1380#,1407#,1418#</t>
    <phoneticPr fontId="36" type="noConversion"/>
  </si>
  <si>
    <t xml:space="preserve">            卵石色：1436#,1422#,1449#,938#,945#,952#,955#</t>
    <phoneticPr fontId="36" type="noConversion"/>
  </si>
  <si>
    <t xml:space="preserve">            冷灰紫：1466#,1474#,1477#,1483#,1489#902#,906#,912#,917#,963#,970#,983#,993#,1023#,1033#,1058#,</t>
    <phoneticPr fontId="36" type="noConversion"/>
  </si>
  <si>
    <t xml:space="preserve">            镜空蓝：1499#,1509#,1512#,1518#,1525#,922#,1074#,1080#,1106#,1152#,1178#</t>
    <phoneticPr fontId="36" type="noConversion"/>
  </si>
  <si>
    <t xml:space="preserve">            烟青紫：1188#,1199#,1225#,1267#,1290#</t>
    <phoneticPr fontId="36" type="noConversion"/>
  </si>
  <si>
    <t>沈阳仓。直发</t>
    <phoneticPr fontId="36" type="noConversion"/>
  </si>
  <si>
    <t>1.脏污2件</t>
    <phoneticPr fontId="36" type="noConversion"/>
  </si>
  <si>
    <t>3.下摆起线不圆顺1件</t>
    <phoneticPr fontId="36" type="noConversion"/>
  </si>
  <si>
    <t>验货时间：8月17日</t>
    <phoneticPr fontId="36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</si>
</sst>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46">
    <font>
      <sz val="1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name val="黑体"/>
      <family val="3"/>
      <charset val="134"/>
    </font>
    <font>
      <sz val="10"/>
      <name val="仿宋_GB2312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黑体"/>
      <family val="3"/>
      <charset val="134"/>
    </font>
    <font>
      <sz val="12"/>
      <color theme="1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/>
      <right/>
      <top style="medium">
        <color auto="1"/>
      </top>
      <bottom/>
      <diagonal/>
    </border>
  </borders>
  <cellStyleXfs count="8">
    <xf numFmtId="0" fontId="0" fillId="0" borderId="0"/>
    <xf numFmtId="0" fontId="7" fillId="0" borderId="0">
      <alignment vertical="center"/>
    </xf>
    <xf numFmtId="0" fontId="18" fillId="0" borderId="0">
      <alignment vertical="center"/>
    </xf>
    <xf numFmtId="0" fontId="18" fillId="0" borderId="0"/>
    <xf numFmtId="0" fontId="7" fillId="0" borderId="0">
      <alignment vertical="center"/>
    </xf>
    <xf numFmtId="0" fontId="18" fillId="0" borderId="0"/>
    <xf numFmtId="0" fontId="18" fillId="0" borderId="0">
      <alignment vertical="center"/>
    </xf>
    <xf numFmtId="0" fontId="43" fillId="0" borderId="0">
      <alignment horizontal="center" vertical="top"/>
    </xf>
  </cellStyleXfs>
  <cellXfs count="45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0" fillId="0" borderId="4" xfId="0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9" fontId="0" fillId="0" borderId="4" xfId="0" applyNumberFormat="1" applyBorder="1" applyAlignment="1">
      <alignment horizontal="center"/>
    </xf>
    <xf numFmtId="0" fontId="8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0" fillId="0" borderId="4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3" fillId="3" borderId="0" xfId="3" applyFont="1" applyFill="1"/>
    <xf numFmtId="0" fontId="14" fillId="3" borderId="9" xfId="2" applyFont="1" applyFill="1" applyBorder="1" applyAlignment="1">
      <alignment horizontal="left" vertical="center"/>
    </xf>
    <xf numFmtId="0" fontId="14" fillId="3" borderId="10" xfId="2" applyFont="1" applyFill="1" applyBorder="1" applyAlignment="1">
      <alignment vertical="center"/>
    </xf>
    <xf numFmtId="176" fontId="0" fillId="3" borderId="4" xfId="0" applyNumberFormat="1" applyFont="1" applyFill="1" applyBorder="1" applyAlignment="1">
      <alignment horizontal="center"/>
    </xf>
    <xf numFmtId="176" fontId="15" fillId="3" borderId="4" xfId="0" applyNumberFormat="1" applyFont="1" applyFill="1" applyBorder="1" applyAlignment="1">
      <alignment horizontal="center"/>
    </xf>
    <xf numFmtId="176" fontId="16" fillId="3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13" fillId="3" borderId="13" xfId="3" applyFont="1" applyFill="1" applyBorder="1" applyAlignment="1"/>
    <xf numFmtId="49" fontId="13" fillId="3" borderId="14" xfId="3" applyNumberFormat="1" applyFont="1" applyFill="1" applyBorder="1" applyAlignment="1">
      <alignment horizontal="center"/>
    </xf>
    <xf numFmtId="49" fontId="13" fillId="3" borderId="14" xfId="3" applyNumberFormat="1" applyFont="1" applyFill="1" applyBorder="1" applyAlignment="1">
      <alignment horizontal="right"/>
    </xf>
    <xf numFmtId="49" fontId="13" fillId="3" borderId="14" xfId="3" applyNumberFormat="1" applyFont="1" applyFill="1" applyBorder="1" applyAlignment="1">
      <alignment horizontal="right" vertical="center"/>
    </xf>
    <xf numFmtId="49" fontId="13" fillId="3" borderId="15" xfId="3" applyNumberFormat="1" applyFont="1" applyFill="1" applyBorder="1" applyAlignment="1">
      <alignment horizontal="center"/>
    </xf>
    <xf numFmtId="0" fontId="14" fillId="3" borderId="0" xfId="3" applyFont="1" applyFill="1"/>
    <xf numFmtId="0" fontId="0" fillId="3" borderId="0" xfId="4" applyFont="1" applyFill="1">
      <alignment vertical="center"/>
    </xf>
    <xf numFmtId="0" fontId="14" fillId="3" borderId="10" xfId="2" applyFont="1" applyFill="1" applyBorder="1" applyAlignment="1">
      <alignment horizontal="left" vertical="center"/>
    </xf>
    <xf numFmtId="0" fontId="14" fillId="3" borderId="4" xfId="4" applyFont="1" applyFill="1" applyBorder="1" applyAlignment="1">
      <alignment horizontal="center" vertical="center"/>
    </xf>
    <xf numFmtId="0" fontId="14" fillId="3" borderId="19" xfId="4" applyFont="1" applyFill="1" applyBorder="1" applyAlignment="1">
      <alignment horizontal="center" vertical="center"/>
    </xf>
    <xf numFmtId="49" fontId="14" fillId="3" borderId="4" xfId="4" applyNumberFormat="1" applyFont="1" applyFill="1" applyBorder="1" applyAlignment="1">
      <alignment horizontal="center" vertical="center"/>
    </xf>
    <xf numFmtId="49" fontId="14" fillId="3" borderId="20" xfId="4" applyNumberFormat="1" applyFont="1" applyFill="1" applyBorder="1" applyAlignment="1">
      <alignment horizontal="center" vertical="center"/>
    </xf>
    <xf numFmtId="49" fontId="13" fillId="3" borderId="4" xfId="4" applyNumberFormat="1" applyFont="1" applyFill="1" applyBorder="1" applyAlignment="1">
      <alignment horizontal="center" vertical="center"/>
    </xf>
    <xf numFmtId="49" fontId="13" fillId="3" borderId="21" xfId="4" applyNumberFormat="1" applyFont="1" applyFill="1" applyBorder="1" applyAlignment="1">
      <alignment horizontal="center" vertical="center"/>
    </xf>
    <xf numFmtId="49" fontId="13" fillId="3" borderId="22" xfId="4" applyNumberFormat="1" applyFont="1" applyFill="1" applyBorder="1" applyAlignment="1">
      <alignment horizontal="center" vertical="center"/>
    </xf>
    <xf numFmtId="49" fontId="14" fillId="3" borderId="22" xfId="4" applyNumberFormat="1" applyFont="1" applyFill="1" applyBorder="1" applyAlignment="1">
      <alignment horizontal="center" vertical="center"/>
    </xf>
    <xf numFmtId="49" fontId="13" fillId="3" borderId="23" xfId="3" applyNumberFormat="1" applyFont="1" applyFill="1" applyBorder="1" applyAlignment="1">
      <alignment horizontal="center"/>
    </xf>
    <xf numFmtId="49" fontId="13" fillId="3" borderId="24" xfId="3" applyNumberFormat="1" applyFont="1" applyFill="1" applyBorder="1" applyAlignment="1">
      <alignment horizontal="center"/>
    </xf>
    <xf numFmtId="49" fontId="13" fillId="3" borderId="24" xfId="4" applyNumberFormat="1" applyFont="1" applyFill="1" applyBorder="1" applyAlignment="1">
      <alignment horizontal="center" vertical="center"/>
    </xf>
    <xf numFmtId="49" fontId="13" fillId="3" borderId="25" xfId="3" applyNumberFormat="1" applyFont="1" applyFill="1" applyBorder="1" applyAlignment="1">
      <alignment horizontal="center"/>
    </xf>
    <xf numFmtId="14" fontId="14" fillId="3" borderId="0" xfId="3" applyNumberFormat="1" applyFont="1" applyFill="1"/>
    <xf numFmtId="0" fontId="18" fillId="0" borderId="0" xfId="2" applyFill="1" applyBorder="1" applyAlignment="1">
      <alignment horizontal="left" vertical="center"/>
    </xf>
    <xf numFmtId="0" fontId="18" fillId="0" borderId="0" xfId="2" applyFont="1" applyFill="1" applyAlignment="1">
      <alignment horizontal="left" vertical="center"/>
    </xf>
    <xf numFmtId="0" fontId="18" fillId="0" borderId="0" xfId="2" applyFill="1" applyAlignment="1">
      <alignment horizontal="left" vertical="center"/>
    </xf>
    <xf numFmtId="0" fontId="20" fillId="0" borderId="27" xfId="2" applyFont="1" applyFill="1" applyBorder="1" applyAlignment="1">
      <alignment horizontal="left" vertical="center"/>
    </xf>
    <xf numFmtId="0" fontId="20" fillId="0" borderId="28" xfId="2" applyFont="1" applyFill="1" applyBorder="1" applyAlignment="1">
      <alignment horizontal="center" vertical="center"/>
    </xf>
    <xf numFmtId="0" fontId="21" fillId="0" borderId="28" xfId="2" applyFont="1" applyFill="1" applyBorder="1" applyAlignment="1">
      <alignment vertical="center"/>
    </xf>
    <xf numFmtId="0" fontId="20" fillId="0" borderId="28" xfId="2" applyFont="1" applyFill="1" applyBorder="1" applyAlignment="1">
      <alignment vertical="center"/>
    </xf>
    <xf numFmtId="0" fontId="20" fillId="0" borderId="29" xfId="2" applyFont="1" applyFill="1" applyBorder="1" applyAlignment="1">
      <alignment vertical="center"/>
    </xf>
    <xf numFmtId="0" fontId="20" fillId="0" borderId="12" xfId="2" applyFont="1" applyFill="1" applyBorder="1" applyAlignment="1">
      <alignment vertical="center"/>
    </xf>
    <xf numFmtId="0" fontId="20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right" vertical="center"/>
    </xf>
    <xf numFmtId="0" fontId="20" fillId="0" borderId="12" xfId="2" applyFont="1" applyFill="1" applyBorder="1" applyAlignment="1">
      <alignment horizontal="left" vertical="center"/>
    </xf>
    <xf numFmtId="0" fontId="20" fillId="0" borderId="30" xfId="2" applyFont="1" applyFill="1" applyBorder="1" applyAlignment="1">
      <alignment vertical="center"/>
    </xf>
    <xf numFmtId="0" fontId="20" fillId="0" borderId="31" xfId="2" applyFont="1" applyFill="1" applyBorder="1" applyAlignment="1">
      <alignment vertical="center"/>
    </xf>
    <xf numFmtId="0" fontId="21" fillId="0" borderId="31" xfId="2" applyFont="1" applyFill="1" applyBorder="1" applyAlignment="1">
      <alignment vertical="center"/>
    </xf>
    <xf numFmtId="0" fontId="21" fillId="0" borderId="31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21" fillId="0" borderId="0" xfId="2" applyFont="1" applyFill="1" applyAlignment="1">
      <alignment horizontal="left" vertical="center"/>
    </xf>
    <xf numFmtId="0" fontId="20" fillId="0" borderId="27" xfId="2" applyFont="1" applyFill="1" applyBorder="1" applyAlignment="1">
      <alignment vertical="center"/>
    </xf>
    <xf numFmtId="0" fontId="21" fillId="0" borderId="12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left" vertical="center"/>
    </xf>
    <xf numFmtId="0" fontId="20" fillId="0" borderId="28" xfId="2" applyFont="1" applyFill="1" applyBorder="1" applyAlignment="1">
      <alignment horizontal="left" vertical="center"/>
    </xf>
    <xf numFmtId="0" fontId="20" fillId="0" borderId="30" xfId="2" applyFont="1" applyFill="1" applyBorder="1" applyAlignment="1">
      <alignment horizontal="left" vertical="center"/>
    </xf>
    <xf numFmtId="58" fontId="21" fillId="0" borderId="31" xfId="2" applyNumberFormat="1" applyFont="1" applyFill="1" applyBorder="1" applyAlignment="1">
      <alignment vertical="center"/>
    </xf>
    <xf numFmtId="0" fontId="21" fillId="0" borderId="43" xfId="2" applyFont="1" applyFill="1" applyBorder="1" applyAlignment="1">
      <alignment horizontal="left" vertical="center"/>
    </xf>
    <xf numFmtId="0" fontId="21" fillId="0" borderId="44" xfId="2" applyFont="1" applyFill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22" fillId="0" borderId="48" xfId="2" applyFont="1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15" fillId="0" borderId="27" xfId="2" applyFont="1" applyBorder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0" fontId="15" fillId="0" borderId="29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29" xfId="2" applyFont="1" applyBorder="1" applyAlignment="1">
      <alignment vertical="center"/>
    </xf>
    <xf numFmtId="0" fontId="16" fillId="0" borderId="12" xfId="2" applyFont="1" applyBorder="1" applyAlignment="1">
      <alignment vertical="center"/>
    </xf>
    <xf numFmtId="0" fontId="16" fillId="0" borderId="43" xfId="2" applyFont="1" applyBorder="1" applyAlignment="1">
      <alignment vertical="center"/>
    </xf>
    <xf numFmtId="0" fontId="15" fillId="0" borderId="29" xfId="2" applyFont="1" applyBorder="1" applyAlignment="1">
      <alignment horizontal="center" vertical="center"/>
    </xf>
    <xf numFmtId="0" fontId="16" fillId="0" borderId="29" xfId="2" applyFont="1" applyBorder="1" applyAlignment="1">
      <alignment horizontal="left" vertical="center"/>
    </xf>
    <xf numFmtId="0" fontId="15" fillId="0" borderId="27" xfId="2" applyFont="1" applyBorder="1" applyAlignment="1">
      <alignment vertical="center"/>
    </xf>
    <xf numFmtId="0" fontId="18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vertical="center"/>
    </xf>
    <xf numFmtId="0" fontId="15" fillId="0" borderId="28" xfId="2" applyFont="1" applyBorder="1" applyAlignment="1">
      <alignment vertical="center"/>
    </xf>
    <xf numFmtId="0" fontId="18" fillId="0" borderId="12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8" fillId="0" borderId="12" xfId="2" applyFont="1" applyBorder="1" applyAlignment="1">
      <alignment vertical="center"/>
    </xf>
    <xf numFmtId="0" fontId="15" fillId="0" borderId="12" xfId="2" applyFont="1" applyBorder="1" applyAlignment="1">
      <alignment vertical="center"/>
    </xf>
    <xf numFmtId="0" fontId="16" fillId="0" borderId="31" xfId="2" applyFont="1" applyBorder="1" applyAlignment="1">
      <alignment horizontal="left" vertical="center"/>
    </xf>
    <xf numFmtId="0" fontId="15" fillId="0" borderId="12" xfId="2" applyFont="1" applyBorder="1" applyAlignment="1">
      <alignment horizontal="center" vertical="center"/>
    </xf>
    <xf numFmtId="0" fontId="16" fillId="0" borderId="35" xfId="2" applyFont="1" applyFill="1" applyBorder="1" applyAlignment="1">
      <alignment horizontal="left" vertical="center"/>
    </xf>
    <xf numFmtId="0" fontId="22" fillId="0" borderId="50" xfId="2" applyFont="1" applyBorder="1" applyAlignment="1">
      <alignment vertical="center"/>
    </xf>
    <xf numFmtId="0" fontId="22" fillId="0" borderId="51" xfId="2" applyFont="1" applyBorder="1" applyAlignment="1">
      <alignment vertical="center"/>
    </xf>
    <xf numFmtId="0" fontId="16" fillId="0" borderId="51" xfId="2" applyFont="1" applyBorder="1" applyAlignment="1">
      <alignment vertical="center"/>
    </xf>
    <xf numFmtId="58" fontId="18" fillId="0" borderId="51" xfId="2" applyNumberFormat="1" applyFont="1" applyBorder="1" applyAlignment="1">
      <alignment vertical="center"/>
    </xf>
    <xf numFmtId="0" fontId="16" fillId="0" borderId="4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5" fillId="0" borderId="30" xfId="2" applyFont="1" applyBorder="1" applyAlignment="1">
      <alignment vertical="center"/>
    </xf>
    <xf numFmtId="0" fontId="15" fillId="0" borderId="53" xfId="2" applyFont="1" applyBorder="1" applyAlignment="1">
      <alignment vertical="center"/>
    </xf>
    <xf numFmtId="0" fontId="18" fillId="0" borderId="54" xfId="2" applyFont="1" applyBorder="1" applyAlignment="1">
      <alignment horizontal="left" vertical="center"/>
    </xf>
    <xf numFmtId="0" fontId="16" fillId="0" borderId="54" xfId="2" applyFont="1" applyBorder="1" applyAlignment="1">
      <alignment horizontal="left" vertical="center"/>
    </xf>
    <xf numFmtId="0" fontId="18" fillId="0" borderId="54" xfId="2" applyFont="1" applyBorder="1" applyAlignment="1">
      <alignment vertical="center"/>
    </xf>
    <xf numFmtId="0" fontId="15" fillId="0" borderId="54" xfId="2" applyFont="1" applyBorder="1" applyAlignment="1">
      <alignment vertical="center"/>
    </xf>
    <xf numFmtId="0" fontId="15" fillId="0" borderId="53" xfId="2" applyFont="1" applyBorder="1" applyAlignment="1">
      <alignment horizontal="center" vertical="center"/>
    </xf>
    <xf numFmtId="0" fontId="16" fillId="0" borderId="54" xfId="2" applyFont="1" applyBorder="1" applyAlignment="1">
      <alignment horizontal="center" vertical="center"/>
    </xf>
    <xf numFmtId="0" fontId="15" fillId="0" borderId="54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9" fontId="16" fillId="0" borderId="12" xfId="2" applyNumberFormat="1" applyFont="1" applyBorder="1" applyAlignment="1">
      <alignment horizontal="center" vertical="center"/>
    </xf>
    <xf numFmtId="0" fontId="22" fillId="0" borderId="48" xfId="2" applyFont="1" applyBorder="1" applyAlignment="1">
      <alignment vertical="center"/>
    </xf>
    <xf numFmtId="0" fontId="22" fillId="0" borderId="49" xfId="2" applyFont="1" applyBorder="1" applyAlignment="1">
      <alignment vertical="center"/>
    </xf>
    <xf numFmtId="0" fontId="16" fillId="0" borderId="63" xfId="2" applyFont="1" applyBorder="1" applyAlignment="1">
      <alignment vertical="center"/>
    </xf>
    <xf numFmtId="0" fontId="22" fillId="0" borderId="63" xfId="2" applyFont="1" applyBorder="1" applyAlignment="1">
      <alignment vertical="center"/>
    </xf>
    <xf numFmtId="58" fontId="18" fillId="0" borderId="49" xfId="2" applyNumberFormat="1" applyFont="1" applyBorder="1" applyAlignment="1">
      <alignment vertical="center"/>
    </xf>
    <xf numFmtId="0" fontId="18" fillId="0" borderId="63" xfId="2" applyFont="1" applyBorder="1" applyAlignment="1">
      <alignment vertical="center"/>
    </xf>
    <xf numFmtId="0" fontId="16" fillId="0" borderId="58" xfId="2" applyFont="1" applyBorder="1" applyAlignment="1">
      <alignment horizontal="left" vertical="center"/>
    </xf>
    <xf numFmtId="0" fontId="15" fillId="0" borderId="0" xfId="2" applyFont="1" applyBorder="1" applyAlignment="1">
      <alignment vertical="center"/>
    </xf>
    <xf numFmtId="0" fontId="27" fillId="0" borderId="43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vertical="center"/>
    </xf>
    <xf numFmtId="0" fontId="29" fillId="0" borderId="69" xfId="0" applyFont="1" applyBorder="1"/>
    <xf numFmtId="0" fontId="29" fillId="0" borderId="4" xfId="0" applyFont="1" applyBorder="1"/>
    <xf numFmtId="0" fontId="29" fillId="4" borderId="4" xfId="0" applyFont="1" applyFill="1" applyBorder="1"/>
    <xf numFmtId="0" fontId="0" fillId="0" borderId="69" xfId="0" applyBorder="1"/>
    <xf numFmtId="0" fontId="0" fillId="4" borderId="4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9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4" xfId="0" applyFill="1" applyBorder="1"/>
    <xf numFmtId="0" fontId="30" fillId="6" borderId="4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Font="1" applyFill="1" applyBorder="1" applyAlignment="1">
      <alignment vertical="top"/>
    </xf>
    <xf numFmtId="0" fontId="0" fillId="3" borderId="4" xfId="0" applyFont="1" applyFill="1" applyBorder="1" applyAlignment="1">
      <alignment vertical="top" wrapText="1"/>
    </xf>
    <xf numFmtId="0" fontId="29" fillId="6" borderId="4" xfId="0" applyFont="1" applyFill="1" applyBorder="1" applyAlignment="1">
      <alignment vertical="top" wrapText="1"/>
    </xf>
    <xf numFmtId="0" fontId="31" fillId="0" borderId="4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12" fillId="0" borderId="4" xfId="0" quotePrefix="1" applyFont="1" applyBorder="1" applyAlignment="1">
      <alignment horizontal="center" wrapText="1"/>
    </xf>
    <xf numFmtId="9" fontId="37" fillId="0" borderId="12" xfId="2" applyNumberFormat="1" applyFont="1" applyBorder="1" applyAlignment="1">
      <alignment horizontal="center" vertical="center"/>
    </xf>
    <xf numFmtId="9" fontId="16" fillId="0" borderId="41" xfId="2" applyNumberFormat="1" applyFont="1" applyBorder="1" applyAlignment="1">
      <alignment horizontal="center" vertical="center"/>
    </xf>
    <xf numFmtId="0" fontId="25" fillId="0" borderId="76" xfId="2" applyFont="1" applyBorder="1" applyAlignment="1">
      <alignment horizontal="left" vertical="center" wrapText="1"/>
    </xf>
    <xf numFmtId="0" fontId="16" fillId="0" borderId="53" xfId="2" applyFont="1" applyBorder="1" applyAlignment="1">
      <alignment horizontal="left" vertical="center"/>
    </xf>
    <xf numFmtId="0" fontId="32" fillId="0" borderId="4" xfId="0" applyFont="1" applyFill="1" applyBorder="1" applyAlignment="1">
      <alignment horizontal="center" vertical="center" wrapText="1"/>
    </xf>
    <xf numFmtId="0" fontId="37" fillId="0" borderId="36" xfId="2" applyFont="1" applyFill="1" applyBorder="1" applyAlignment="1">
      <alignment horizontal="left" vertical="center"/>
    </xf>
    <xf numFmtId="0" fontId="37" fillId="0" borderId="35" xfId="2" applyFont="1" applyFill="1" applyBorder="1" applyAlignment="1">
      <alignment horizontal="left" vertical="center"/>
    </xf>
    <xf numFmtId="0" fontId="14" fillId="3" borderId="20" xfId="4" applyFont="1" applyFill="1" applyBorder="1" applyAlignment="1">
      <alignment horizontal="center" vertical="center"/>
    </xf>
    <xf numFmtId="0" fontId="17" fillId="0" borderId="4" xfId="5" applyFont="1" applyFill="1" applyBorder="1" applyAlignment="1">
      <alignment horizontal="center"/>
    </xf>
    <xf numFmtId="176" fontId="37" fillId="0" borderId="4" xfId="5" applyNumberFormat="1" applyFont="1" applyFill="1" applyBorder="1" applyAlignment="1">
      <alignment horizontal="center"/>
    </xf>
    <xf numFmtId="49" fontId="38" fillId="0" borderId="3" xfId="6" applyNumberFormat="1" applyFont="1" applyFill="1" applyBorder="1" applyAlignment="1">
      <alignment horizontal="center" vertical="center"/>
    </xf>
    <xf numFmtId="176" fontId="35" fillId="3" borderId="4" xfId="0" applyNumberFormat="1" applyFont="1" applyFill="1" applyBorder="1" applyAlignment="1">
      <alignment horizontal="center"/>
    </xf>
    <xf numFmtId="49" fontId="38" fillId="7" borderId="3" xfId="6" applyNumberFormat="1" applyFont="1" applyFill="1" applyBorder="1" applyAlignment="1">
      <alignment horizontal="center" vertical="center"/>
    </xf>
    <xf numFmtId="176" fontId="17" fillId="0" borderId="4" xfId="5" applyNumberFormat="1" applyFont="1" applyFill="1" applyBorder="1" applyAlignment="1">
      <alignment horizontal="center"/>
    </xf>
    <xf numFmtId="49" fontId="41" fillId="7" borderId="3" xfId="6" applyNumberFormat="1" applyFont="1" applyFill="1" applyBorder="1" applyAlignment="1">
      <alignment horizontal="center" vertical="center"/>
    </xf>
    <xf numFmtId="0" fontId="40" fillId="3" borderId="0" xfId="3" applyFont="1" applyFill="1"/>
    <xf numFmtId="0" fontId="42" fillId="3" borderId="0" xfId="3" applyFont="1" applyFill="1"/>
    <xf numFmtId="0" fontId="40" fillId="3" borderId="4" xfId="4" applyFont="1" applyFill="1" applyBorder="1" applyAlignment="1">
      <alignment horizontal="center" vertical="center"/>
    </xf>
    <xf numFmtId="49" fontId="40" fillId="3" borderId="4" xfId="4" applyNumberFormat="1" applyFont="1" applyFill="1" applyBorder="1" applyAlignment="1">
      <alignment horizontal="center" vertical="center"/>
    </xf>
    <xf numFmtId="49" fontId="0" fillId="3" borderId="4" xfId="0" applyNumberFormat="1" applyFont="1" applyFill="1" applyBorder="1" applyAlignment="1">
      <alignment horizontal="center"/>
    </xf>
    <xf numFmtId="49" fontId="42" fillId="3" borderId="4" xfId="4" applyNumberFormat="1" applyFont="1" applyFill="1" applyBorder="1" applyAlignment="1">
      <alignment horizontal="center" vertical="center"/>
    </xf>
    <xf numFmtId="49" fontId="0" fillId="0" borderId="4" xfId="0" applyNumberFormat="1" applyBorder="1"/>
    <xf numFmtId="49" fontId="33" fillId="3" borderId="3" xfId="0" applyNumberFormat="1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/>
    </xf>
    <xf numFmtId="0" fontId="45" fillId="0" borderId="0" xfId="0" applyFont="1"/>
    <xf numFmtId="49" fontId="35" fillId="0" borderId="4" xfId="0" applyNumberFormat="1" applyFont="1" applyBorder="1" applyAlignment="1">
      <alignment horizontal="center"/>
    </xf>
    <xf numFmtId="49" fontId="35" fillId="0" borderId="4" xfId="0" applyNumberFormat="1" applyFont="1" applyBorder="1"/>
    <xf numFmtId="49" fontId="40" fillId="3" borderId="22" xfId="4" applyNumberFormat="1" applyFont="1" applyFill="1" applyBorder="1" applyAlignment="1">
      <alignment horizontal="center" vertical="center"/>
    </xf>
    <xf numFmtId="0" fontId="40" fillId="3" borderId="20" xfId="4" applyFont="1" applyFill="1" applyBorder="1" applyAlignment="1">
      <alignment horizontal="center" vertical="center"/>
    </xf>
    <xf numFmtId="49" fontId="35" fillId="3" borderId="4" xfId="0" applyNumberFormat="1" applyFont="1" applyFill="1" applyBorder="1" applyAlignment="1">
      <alignment horizontal="center"/>
    </xf>
    <xf numFmtId="49" fontId="15" fillId="3" borderId="4" xfId="0" applyNumberFormat="1" applyFont="1" applyFill="1" applyBorder="1" applyAlignment="1">
      <alignment horizontal="center"/>
    </xf>
    <xf numFmtId="49" fontId="40" fillId="3" borderId="20" xfId="4" applyNumberFormat="1" applyFont="1" applyFill="1" applyBorder="1" applyAlignment="1">
      <alignment horizontal="center" vertical="center"/>
    </xf>
    <xf numFmtId="49" fontId="42" fillId="3" borderId="21" xfId="4" applyNumberFormat="1" applyFont="1" applyFill="1" applyBorder="1" applyAlignment="1">
      <alignment horizontal="center" vertical="center"/>
    </xf>
    <xf numFmtId="49" fontId="42" fillId="3" borderId="22" xfId="4" applyNumberFormat="1" applyFont="1" applyFill="1" applyBorder="1" applyAlignment="1">
      <alignment horizontal="center" vertical="center"/>
    </xf>
    <xf numFmtId="58" fontId="22" fillId="0" borderId="51" xfId="2" applyNumberFormat="1" applyFont="1" applyBorder="1" applyAlignment="1">
      <alignment vertical="center"/>
    </xf>
    <xf numFmtId="0" fontId="40" fillId="3" borderId="19" xfId="4" applyFont="1" applyFill="1" applyBorder="1" applyAlignment="1">
      <alignment horizontal="center" vertical="center"/>
    </xf>
    <xf numFmtId="0" fontId="21" fillId="0" borderId="12" xfId="2" applyFont="1" applyFill="1" applyBorder="1" applyAlignment="1">
      <alignment horizontal="left" vertical="center"/>
    </xf>
    <xf numFmtId="0" fontId="20" fillId="0" borderId="32" xfId="2" applyFont="1" applyFill="1" applyBorder="1" applyAlignment="1">
      <alignment vertical="center"/>
    </xf>
    <xf numFmtId="0" fontId="21" fillId="0" borderId="34" xfId="2" applyFont="1" applyFill="1" applyBorder="1" applyAlignment="1">
      <alignment vertical="center"/>
    </xf>
    <xf numFmtId="0" fontId="28" fillId="0" borderId="67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3" xfId="0" applyFont="1" applyBorder="1" applyAlignment="1">
      <alignment horizontal="center" vertical="center"/>
    </xf>
    <xf numFmtId="0" fontId="24" fillId="0" borderId="26" xfId="2" applyFont="1" applyBorder="1" applyAlignment="1">
      <alignment horizontal="center" vertical="top"/>
    </xf>
    <xf numFmtId="0" fontId="37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2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8" fillId="0" borderId="55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22" fillId="0" borderId="27" xfId="2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2" fillId="0" borderId="42" xfId="2" applyFont="1" applyBorder="1" applyAlignment="1">
      <alignment horizontal="center" vertical="center"/>
    </xf>
    <xf numFmtId="0" fontId="37" fillId="0" borderId="12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14" fontId="37" fillId="0" borderId="12" xfId="2" applyNumberFormat="1" applyFont="1" applyBorder="1" applyAlignment="1">
      <alignment horizontal="center" vertical="center"/>
    </xf>
    <xf numFmtId="14" fontId="16" fillId="0" borderId="43" xfId="2" applyNumberFormat="1" applyFont="1" applyBorder="1" applyAlignment="1">
      <alignment horizontal="center" vertical="center"/>
    </xf>
    <xf numFmtId="14" fontId="16" fillId="0" borderId="12" xfId="2" applyNumberFormat="1" applyFont="1" applyBorder="1" applyAlignment="1">
      <alignment horizontal="center" vertical="center"/>
    </xf>
    <xf numFmtId="0" fontId="16" fillId="0" borderId="34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6" fillId="0" borderId="31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0" fontId="15" fillId="0" borderId="3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14" fontId="16" fillId="0" borderId="31" xfId="2" applyNumberFormat="1" applyFont="1" applyBorder="1" applyAlignment="1">
      <alignment horizontal="center" vertical="center"/>
    </xf>
    <xf numFmtId="14" fontId="16" fillId="0" borderId="44" xfId="2" applyNumberFormat="1" applyFont="1" applyBorder="1" applyAlignment="1">
      <alignment horizontal="center" vertical="center"/>
    </xf>
    <xf numFmtId="0" fontId="15" fillId="0" borderId="59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64" xfId="2" applyFont="1" applyBorder="1" applyAlignment="1">
      <alignment horizontal="left" vertical="center"/>
    </xf>
    <xf numFmtId="0" fontId="22" fillId="0" borderId="52" xfId="2" applyFont="1" applyBorder="1" applyAlignment="1">
      <alignment horizontal="left" vertical="center"/>
    </xf>
    <xf numFmtId="0" fontId="22" fillId="0" borderId="51" xfId="2" applyFont="1" applyBorder="1" applyAlignment="1">
      <alignment horizontal="left" vertical="center"/>
    </xf>
    <xf numFmtId="0" fontId="22" fillId="0" borderId="57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7" xfId="2" applyFont="1" applyBorder="1" applyAlignment="1">
      <alignment horizontal="left" vertical="center" wrapText="1"/>
    </xf>
    <xf numFmtId="0" fontId="15" fillId="0" borderId="53" xfId="2" applyFont="1" applyBorder="1" applyAlignment="1">
      <alignment horizontal="left" vertical="center"/>
    </xf>
    <xf numFmtId="0" fontId="15" fillId="0" borderId="54" xfId="2" applyFont="1" applyBorder="1" applyAlignment="1">
      <alignment horizontal="left" vertical="center"/>
    </xf>
    <xf numFmtId="0" fontId="15" fillId="0" borderId="58" xfId="2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9" fontId="37" fillId="0" borderId="38" xfId="2" applyNumberFormat="1" applyFont="1" applyBorder="1" applyAlignment="1">
      <alignment horizontal="left" vertical="center"/>
    </xf>
    <xf numFmtId="9" fontId="16" fillId="0" borderId="33" xfId="2" applyNumberFormat="1" applyFont="1" applyBorder="1" applyAlignment="1">
      <alignment horizontal="left" vertical="center"/>
    </xf>
    <xf numFmtId="9" fontId="16" fillId="0" borderId="45" xfId="2" applyNumberFormat="1" applyFont="1" applyBorder="1" applyAlignment="1">
      <alignment horizontal="left" vertical="center"/>
    </xf>
    <xf numFmtId="9" fontId="16" fillId="0" borderId="39" xfId="2" applyNumberFormat="1" applyFont="1" applyBorder="1" applyAlignment="1">
      <alignment horizontal="left" vertical="center"/>
    </xf>
    <xf numFmtId="9" fontId="16" fillId="0" borderId="40" xfId="2" applyNumberFormat="1" applyFont="1" applyBorder="1" applyAlignment="1">
      <alignment horizontal="left" vertical="center"/>
    </xf>
    <xf numFmtId="9" fontId="16" fillId="0" borderId="47" xfId="2" applyNumberFormat="1" applyFont="1" applyBorder="1" applyAlignment="1">
      <alignment horizontal="left" vertical="center"/>
    </xf>
    <xf numFmtId="0" fontId="20" fillId="0" borderId="53" xfId="2" applyFont="1" applyFill="1" applyBorder="1" applyAlignment="1">
      <alignment horizontal="left" vertical="center"/>
    </xf>
    <xf numFmtId="0" fontId="20" fillId="0" borderId="54" xfId="2" applyFont="1" applyFill="1" applyBorder="1" applyAlignment="1">
      <alignment horizontal="left" vertical="center"/>
    </xf>
    <xf numFmtId="0" fontId="20" fillId="0" borderId="58" xfId="2" applyFont="1" applyFill="1" applyBorder="1" applyAlignment="1">
      <alignment horizontal="left" vertical="center"/>
    </xf>
    <xf numFmtId="0" fontId="20" fillId="0" borderId="29" xfId="2" applyFont="1" applyFill="1" applyBorder="1" applyAlignment="1">
      <alignment horizontal="left" vertical="center"/>
    </xf>
    <xf numFmtId="0" fontId="20" fillId="0" borderId="12" xfId="2" applyFont="1" applyFill="1" applyBorder="1" applyAlignment="1">
      <alignment horizontal="left" vertical="center"/>
    </xf>
    <xf numFmtId="0" fontId="20" fillId="0" borderId="60" xfId="2" applyFont="1" applyFill="1" applyBorder="1" applyAlignment="1">
      <alignment horizontal="left" vertical="center"/>
    </xf>
    <xf numFmtId="0" fontId="20" fillId="0" borderId="40" xfId="2" applyFont="1" applyFill="1" applyBorder="1" applyAlignment="1">
      <alignment horizontal="left" vertical="center"/>
    </xf>
    <xf numFmtId="0" fontId="20" fillId="0" borderId="47" xfId="2" applyFont="1" applyFill="1" applyBorder="1" applyAlignment="1">
      <alignment horizontal="left" vertical="center"/>
    </xf>
    <xf numFmtId="0" fontId="22" fillId="0" borderId="37" xfId="2" applyFont="1" applyFill="1" applyBorder="1" applyAlignment="1">
      <alignment horizontal="left" vertical="center"/>
    </xf>
    <xf numFmtId="0" fontId="37" fillId="0" borderId="61" xfId="2" applyFont="1" applyFill="1" applyBorder="1" applyAlignment="1">
      <alignment horizontal="left" vertical="center"/>
    </xf>
    <xf numFmtId="0" fontId="16" fillId="0" borderId="62" xfId="2" applyFont="1" applyFill="1" applyBorder="1" applyAlignment="1">
      <alignment horizontal="left" vertical="center"/>
    </xf>
    <xf numFmtId="0" fontId="16" fillId="0" borderId="65" xfId="2" applyFont="1" applyFill="1" applyBorder="1" applyAlignment="1">
      <alignment horizontal="left" vertical="center"/>
    </xf>
    <xf numFmtId="0" fontId="37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26" fillId="0" borderId="51" xfId="2" applyFont="1" applyBorder="1" applyAlignment="1">
      <alignment horizontal="center" vertical="center"/>
    </xf>
    <xf numFmtId="0" fontId="22" fillId="0" borderId="37" xfId="2" applyFont="1" applyBorder="1" applyAlignment="1">
      <alignment horizontal="center" vertical="center"/>
    </xf>
    <xf numFmtId="0" fontId="22" fillId="0" borderId="66" xfId="2" applyFont="1" applyBorder="1" applyAlignment="1">
      <alignment horizontal="center" vertical="center"/>
    </xf>
    <xf numFmtId="0" fontId="16" fillId="0" borderId="63" xfId="2" applyFont="1" applyBorder="1" applyAlignment="1">
      <alignment horizontal="center" vertical="center"/>
    </xf>
    <xf numFmtId="0" fontId="16" fillId="0" borderId="64" xfId="2" applyFont="1" applyBorder="1" applyAlignment="1">
      <alignment horizontal="center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64" xfId="2" applyFont="1" applyFill="1" applyBorder="1" applyAlignment="1">
      <alignment horizontal="left" vertical="center"/>
    </xf>
    <xf numFmtId="0" fontId="37" fillId="0" borderId="63" xfId="2" applyFont="1" applyBorder="1" applyAlignment="1">
      <alignment horizontal="center" vertical="center"/>
    </xf>
    <xf numFmtId="0" fontId="14" fillId="3" borderId="0" xfId="3" applyFont="1" applyFill="1" applyBorder="1" applyAlignment="1">
      <alignment horizontal="center"/>
    </xf>
    <xf numFmtId="0" fontId="13" fillId="3" borderId="0" xfId="3" applyFont="1" applyFill="1" applyBorder="1" applyAlignment="1">
      <alignment horizontal="center"/>
    </xf>
    <xf numFmtId="0" fontId="42" fillId="3" borderId="10" xfId="2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horizontal="center"/>
    </xf>
    <xf numFmtId="0" fontId="13" fillId="3" borderId="4" xfId="3" applyFont="1" applyFill="1" applyBorder="1" applyAlignment="1">
      <alignment horizontal="center"/>
    </xf>
    <xf numFmtId="0" fontId="13" fillId="3" borderId="16" xfId="3" applyFont="1" applyFill="1" applyBorder="1" applyAlignment="1">
      <alignment horizontal="center"/>
    </xf>
    <xf numFmtId="0" fontId="13" fillId="3" borderId="17" xfId="2" applyFont="1" applyFill="1" applyBorder="1" applyAlignment="1">
      <alignment horizontal="center" vertical="center"/>
    </xf>
    <xf numFmtId="0" fontId="40" fillId="3" borderId="11" xfId="3" applyFont="1" applyFill="1" applyBorder="1" applyAlignment="1" applyProtection="1">
      <alignment horizontal="center" vertical="center"/>
    </xf>
    <xf numFmtId="0" fontId="14" fillId="3" borderId="11" xfId="3" applyFont="1" applyFill="1" applyBorder="1" applyAlignment="1" applyProtection="1">
      <alignment horizontal="center" vertical="center"/>
    </xf>
    <xf numFmtId="0" fontId="14" fillId="3" borderId="4" xfId="3" applyFont="1" applyFill="1" applyBorder="1" applyAlignment="1">
      <alignment horizontal="center" vertical="center"/>
    </xf>
    <xf numFmtId="0" fontId="14" fillId="3" borderId="4" xfId="3" applyFont="1" applyFill="1" applyBorder="1" applyAlignment="1" applyProtection="1">
      <alignment horizontal="center" vertical="center"/>
    </xf>
    <xf numFmtId="0" fontId="14" fillId="3" borderId="18" xfId="3" applyFont="1" applyFill="1" applyBorder="1" applyAlignment="1" applyProtection="1">
      <alignment horizontal="center" vertical="center"/>
    </xf>
    <xf numFmtId="0" fontId="23" fillId="0" borderId="26" xfId="2" applyFont="1" applyBorder="1" applyAlignment="1">
      <alignment horizontal="center" vertical="top"/>
    </xf>
    <xf numFmtId="0" fontId="16" fillId="0" borderId="12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6" fillId="0" borderId="29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22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1" fillId="0" borderId="35" xfId="2" applyFont="1" applyBorder="1" applyAlignment="1">
      <alignment horizontal="left" vertical="center"/>
    </xf>
    <xf numFmtId="0" fontId="21" fillId="0" borderId="41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7" xfId="2" applyFont="1" applyFill="1" applyBorder="1" applyAlignment="1">
      <alignment horizontal="left" vertical="center"/>
    </xf>
    <xf numFmtId="0" fontId="20" fillId="0" borderId="28" xfId="2" applyFont="1" applyFill="1" applyBorder="1" applyAlignment="1">
      <alignment horizontal="left" vertical="center"/>
    </xf>
    <xf numFmtId="0" fontId="20" fillId="0" borderId="42" xfId="2" applyFont="1" applyFill="1" applyBorder="1" applyAlignment="1">
      <alignment horizontal="left" vertical="center"/>
    </xf>
    <xf numFmtId="0" fontId="20" fillId="0" borderId="12" xfId="2" applyFont="1" applyFill="1" applyBorder="1" applyAlignment="1">
      <alignment horizontal="center" vertical="center"/>
    </xf>
    <xf numFmtId="0" fontId="20" fillId="0" borderId="43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5" fillId="0" borderId="30" xfId="2" applyFont="1" applyBorder="1" applyAlignment="1">
      <alignment horizontal="center" vertical="center"/>
    </xf>
    <xf numFmtId="0" fontId="15" fillId="0" borderId="31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20" fillId="0" borderId="12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2" fillId="0" borderId="0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6" fillId="0" borderId="51" xfId="2" applyFont="1" applyBorder="1" applyAlignment="1">
      <alignment horizontal="center" vertical="center"/>
    </xf>
    <xf numFmtId="0" fontId="22" fillId="0" borderId="51" xfId="2" applyFont="1" applyBorder="1" applyAlignment="1">
      <alignment horizontal="center" vertical="center"/>
    </xf>
    <xf numFmtId="0" fontId="16" fillId="0" borderId="56" xfId="2" applyFont="1" applyBorder="1" applyAlignment="1">
      <alignment horizontal="center" vertical="center"/>
    </xf>
    <xf numFmtId="0" fontId="22" fillId="0" borderId="52" xfId="2" applyFont="1" applyFill="1" applyBorder="1" applyAlignment="1">
      <alignment horizontal="left" vertical="center"/>
    </xf>
    <xf numFmtId="0" fontId="22" fillId="0" borderId="51" xfId="2" applyFont="1" applyFill="1" applyBorder="1" applyAlignment="1">
      <alignment horizontal="left" vertical="center"/>
    </xf>
    <xf numFmtId="0" fontId="22" fillId="0" borderId="57" xfId="2" applyFont="1" applyFill="1" applyBorder="1" applyAlignment="1">
      <alignment horizontal="left" vertical="center"/>
    </xf>
    <xf numFmtId="0" fontId="22" fillId="0" borderId="53" xfId="2" applyFont="1" applyFill="1" applyBorder="1" applyAlignment="1">
      <alignment horizontal="center" vertical="center"/>
    </xf>
    <xf numFmtId="0" fontId="22" fillId="0" borderId="54" xfId="2" applyFont="1" applyFill="1" applyBorder="1" applyAlignment="1">
      <alignment horizontal="center" vertical="center"/>
    </xf>
    <xf numFmtId="0" fontId="22" fillId="0" borderId="58" xfId="2" applyFont="1" applyFill="1" applyBorder="1" applyAlignment="1">
      <alignment horizontal="center" vertical="center"/>
    </xf>
    <xf numFmtId="0" fontId="22" fillId="0" borderId="30" xfId="2" applyFont="1" applyFill="1" applyBorder="1" applyAlignment="1">
      <alignment horizontal="center" vertical="center"/>
    </xf>
    <xf numFmtId="0" fontId="22" fillId="0" borderId="31" xfId="2" applyFont="1" applyFill="1" applyBorder="1" applyAlignment="1">
      <alignment horizontal="center" vertical="center"/>
    </xf>
    <xf numFmtId="0" fontId="22" fillId="0" borderId="44" xfId="2" applyFont="1" applyFill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20" fillId="0" borderId="77" xfId="2" applyFont="1" applyFill="1" applyBorder="1" applyAlignment="1">
      <alignment horizontal="center" vertical="center"/>
    </xf>
    <xf numFmtId="0" fontId="19" fillId="0" borderId="26" xfId="2" applyFont="1" applyFill="1" applyBorder="1" applyAlignment="1">
      <alignment horizontal="center" vertical="top"/>
    </xf>
    <xf numFmtId="0" fontId="37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21" fillId="0" borderId="28" xfId="2" applyFont="1" applyFill="1" applyBorder="1" applyAlignment="1">
      <alignment horizontal="center" vertical="center"/>
    </xf>
    <xf numFmtId="0" fontId="21" fillId="0" borderId="4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58" fontId="21" fillId="0" borderId="12" xfId="2" applyNumberFormat="1" applyFont="1" applyFill="1" applyBorder="1" applyAlignment="1">
      <alignment horizontal="center" vertical="center"/>
    </xf>
    <xf numFmtId="0" fontId="21" fillId="0" borderId="12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right" vertical="center"/>
    </xf>
    <xf numFmtId="0" fontId="20" fillId="0" borderId="31" xfId="2" applyFont="1" applyFill="1" applyBorder="1" applyAlignment="1">
      <alignment horizontal="left" vertical="center"/>
    </xf>
    <xf numFmtId="0" fontId="21" fillId="0" borderId="32" xfId="2" applyFont="1" applyFill="1" applyBorder="1" applyAlignment="1">
      <alignment horizontal="center" vertical="center"/>
    </xf>
    <xf numFmtId="0" fontId="21" fillId="0" borderId="33" xfId="2" applyFont="1" applyFill="1" applyBorder="1" applyAlignment="1">
      <alignment horizontal="center" vertical="center"/>
    </xf>
    <xf numFmtId="0" fontId="21" fillId="0" borderId="45" xfId="2" applyFont="1" applyFill="1" applyBorder="1" applyAlignment="1">
      <alignment horizontal="center" vertical="center"/>
    </xf>
    <xf numFmtId="0" fontId="21" fillId="0" borderId="34" xfId="2" applyFont="1" applyFill="1" applyBorder="1" applyAlignment="1">
      <alignment horizontal="center" vertical="center"/>
    </xf>
    <xf numFmtId="0" fontId="21" fillId="0" borderId="35" xfId="2" applyFont="1" applyFill="1" applyBorder="1" applyAlignment="1">
      <alignment horizontal="center" vertical="center"/>
    </xf>
    <xf numFmtId="0" fontId="21" fillId="0" borderId="46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20" fillId="0" borderId="43" xfId="2" applyFont="1" applyFill="1" applyBorder="1" applyAlignment="1">
      <alignment horizontal="left" vertical="center"/>
    </xf>
    <xf numFmtId="0" fontId="21" fillId="0" borderId="29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/>
    </xf>
    <xf numFmtId="0" fontId="21" fillId="0" borderId="43" xfId="2" applyFont="1" applyFill="1" applyBorder="1" applyAlignment="1">
      <alignment horizontal="left" vertical="center"/>
    </xf>
    <xf numFmtId="0" fontId="21" fillId="0" borderId="36" xfId="2" applyFont="1" applyFill="1" applyBorder="1" applyAlignment="1">
      <alignment horizontal="left" vertical="center"/>
    </xf>
    <xf numFmtId="0" fontId="21" fillId="0" borderId="35" xfId="2" applyFont="1" applyFill="1" applyBorder="1" applyAlignment="1">
      <alignment horizontal="left" vertical="center"/>
    </xf>
    <xf numFmtId="0" fontId="21" fillId="0" borderId="46" xfId="2" applyFont="1" applyFill="1" applyBorder="1" applyAlignment="1">
      <alignment horizontal="left" vertical="center"/>
    </xf>
    <xf numFmtId="0" fontId="21" fillId="0" borderId="29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43" xfId="2" applyFont="1" applyFill="1" applyBorder="1" applyAlignment="1">
      <alignment horizontal="left" vertical="center" wrapText="1"/>
    </xf>
    <xf numFmtId="0" fontId="18" fillId="0" borderId="31" xfId="2" applyFill="1" applyBorder="1" applyAlignment="1">
      <alignment horizontal="center" vertical="center"/>
    </xf>
    <xf numFmtId="0" fontId="18" fillId="0" borderId="44" xfId="2" applyFill="1" applyBorder="1" applyAlignment="1">
      <alignment horizontal="center" vertical="center"/>
    </xf>
    <xf numFmtId="0" fontId="20" fillId="0" borderId="37" xfId="2" applyFont="1" applyFill="1" applyBorder="1" applyAlignment="1">
      <alignment horizontal="center" vertical="center"/>
    </xf>
    <xf numFmtId="0" fontId="20" fillId="0" borderId="38" xfId="2" applyFont="1" applyFill="1" applyBorder="1" applyAlignment="1">
      <alignment horizontal="left" vertical="center"/>
    </xf>
    <xf numFmtId="0" fontId="20" fillId="0" borderId="33" xfId="2" applyFont="1" applyFill="1" applyBorder="1" applyAlignment="1">
      <alignment horizontal="left" vertical="center"/>
    </xf>
    <xf numFmtId="0" fontId="20" fillId="0" borderId="45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22" fillId="0" borderId="36" xfId="2" applyFont="1" applyFill="1" applyBorder="1" applyAlignment="1">
      <alignment horizontal="left" vertical="center"/>
    </xf>
    <xf numFmtId="0" fontId="21" fillId="0" borderId="39" xfId="2" applyFont="1" applyFill="1" applyBorder="1" applyAlignment="1">
      <alignment horizontal="left" vertical="center"/>
    </xf>
    <xf numFmtId="0" fontId="21" fillId="0" borderId="40" xfId="2" applyFont="1" applyFill="1" applyBorder="1" applyAlignment="1">
      <alignment horizontal="left" vertical="center"/>
    </xf>
    <xf numFmtId="0" fontId="21" fillId="0" borderId="47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20" fillId="0" borderId="34" xfId="2" applyFont="1" applyFill="1" applyBorder="1" applyAlignment="1">
      <alignment horizontal="left" vertical="center"/>
    </xf>
    <xf numFmtId="0" fontId="20" fillId="0" borderId="35" xfId="2" applyFont="1" applyFill="1" applyBorder="1" applyAlignment="1">
      <alignment horizontal="left" vertical="center"/>
    </xf>
    <xf numFmtId="0" fontId="20" fillId="0" borderId="41" xfId="2" applyFont="1" applyFill="1" applyBorder="1" applyAlignment="1">
      <alignment horizontal="left" vertical="center"/>
    </xf>
    <xf numFmtId="0" fontId="21" fillId="0" borderId="31" xfId="2" applyFont="1" applyFill="1" applyBorder="1" applyAlignment="1">
      <alignment horizontal="center" vertical="center"/>
    </xf>
    <xf numFmtId="0" fontId="20" fillId="0" borderId="31" xfId="2" applyFont="1" applyFill="1" applyBorder="1" applyAlignment="1">
      <alignment horizontal="center" vertical="center"/>
    </xf>
    <xf numFmtId="0" fontId="21" fillId="0" borderId="44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8">
    <cellStyle name="S11" xfId="7"/>
    <cellStyle name="常规" xfId="0" builtinId="0"/>
    <cellStyle name="常规 2" xfId="2"/>
    <cellStyle name="常规 23" xfId="5"/>
    <cellStyle name="常规 3" xfId="3"/>
    <cellStyle name="常规 4" xfId="4"/>
    <cellStyle name="常规 40" xfId="1"/>
    <cellStyle name="常规_110509_2006-09-28 2" xfId="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28</xdr:row>
      <xdr:rowOff>0</xdr:rowOff>
    </xdr:from>
    <xdr:to>
      <xdr:col>9</xdr:col>
      <xdr:colOff>1123950</xdr:colOff>
      <xdr:row>28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3216275" y="10153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26</xdr:row>
      <xdr:rowOff>0</xdr:rowOff>
    </xdr:from>
    <xdr:to>
      <xdr:col>9</xdr:col>
      <xdr:colOff>1123950</xdr:colOff>
      <xdr:row>26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3165475" y="94297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26</xdr:row>
      <xdr:rowOff>0</xdr:rowOff>
    </xdr:from>
    <xdr:to>
      <xdr:col>9</xdr:col>
      <xdr:colOff>1123950</xdr:colOff>
      <xdr:row>26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3089275" y="94297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27</xdr:row>
      <xdr:rowOff>0</xdr:rowOff>
    </xdr:from>
    <xdr:to>
      <xdr:col>9</xdr:col>
      <xdr:colOff>1123950</xdr:colOff>
      <xdr:row>27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3216275" y="9791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9</xdr:col>
      <xdr:colOff>1123950</xdr:colOff>
      <xdr:row>28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3216275" y="10153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28</xdr:row>
      <xdr:rowOff>0</xdr:rowOff>
    </xdr:from>
    <xdr:to>
      <xdr:col>9</xdr:col>
      <xdr:colOff>1123950</xdr:colOff>
      <xdr:row>28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3216275" y="10153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26</xdr:row>
      <xdr:rowOff>0</xdr:rowOff>
    </xdr:from>
    <xdr:to>
      <xdr:col>9</xdr:col>
      <xdr:colOff>1123950</xdr:colOff>
      <xdr:row>26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3165475" y="94297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26</xdr:row>
      <xdr:rowOff>0</xdr:rowOff>
    </xdr:from>
    <xdr:to>
      <xdr:col>9</xdr:col>
      <xdr:colOff>1123950</xdr:colOff>
      <xdr:row>26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3089275" y="94297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27</xdr:row>
      <xdr:rowOff>0</xdr:rowOff>
    </xdr:from>
    <xdr:to>
      <xdr:col>9</xdr:col>
      <xdr:colOff>1123950</xdr:colOff>
      <xdr:row>27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3216275" y="9791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9</xdr:col>
      <xdr:colOff>1123950</xdr:colOff>
      <xdr:row>28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3216275" y="10153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28</xdr:row>
      <xdr:rowOff>0</xdr:rowOff>
    </xdr:from>
    <xdr:to>
      <xdr:col>9</xdr:col>
      <xdr:colOff>1143000</xdr:colOff>
      <xdr:row>28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26</xdr:row>
      <xdr:rowOff>0</xdr:rowOff>
    </xdr:from>
    <xdr:to>
      <xdr:col>9</xdr:col>
      <xdr:colOff>1143000</xdr:colOff>
      <xdr:row>26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26</xdr:row>
      <xdr:rowOff>0</xdr:rowOff>
    </xdr:from>
    <xdr:to>
      <xdr:col>9</xdr:col>
      <xdr:colOff>1143000</xdr:colOff>
      <xdr:row>26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27</xdr:row>
      <xdr:rowOff>0</xdr:rowOff>
    </xdr:from>
    <xdr:to>
      <xdr:col>9</xdr:col>
      <xdr:colOff>1143000</xdr:colOff>
      <xdr:row>27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9</xdr:col>
      <xdr:colOff>1143000</xdr:colOff>
      <xdr:row>28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vmlDrawing" Target="../drawings/vmlDrawing1.vml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39" Type="http://schemas.openxmlformats.org/officeDocument/2006/relationships/ctrlProp" Target="../ctrlProps/ctrlProp138.xml"/><Relationship Id="rId26" Type="http://schemas.openxmlformats.org/officeDocument/2006/relationships/ctrlProp" Target="../ctrlProps/ctrlProp125.xml"/><Relationship Id="rId18" Type="http://schemas.openxmlformats.org/officeDocument/2006/relationships/ctrlProp" Target="../ctrlProps/ctrlProp117.xml"/><Relationship Id="rId13" Type="http://schemas.openxmlformats.org/officeDocument/2006/relationships/ctrlProp" Target="../ctrlProps/ctrlProp112.xml"/><Relationship Id="rId34" Type="http://schemas.openxmlformats.org/officeDocument/2006/relationships/ctrlProp" Target="../ctrlProps/ctrlProp133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7" Type="http://schemas.openxmlformats.org/officeDocument/2006/relationships/ctrlProp" Target="../ctrlProps/ctrlProp106.xml"/><Relationship Id="rId38" Type="http://schemas.openxmlformats.org/officeDocument/2006/relationships/ctrlProp" Target="../ctrlProps/ctrlProp137.xml"/><Relationship Id="rId33" Type="http://schemas.openxmlformats.org/officeDocument/2006/relationships/ctrlProp" Target="../ctrlProps/ctrlProp132.xml"/><Relationship Id="rId25" Type="http://schemas.openxmlformats.org/officeDocument/2006/relationships/ctrlProp" Target="../ctrlProps/ctrlProp124.xml"/><Relationship Id="rId17" Type="http://schemas.openxmlformats.org/officeDocument/2006/relationships/ctrlProp" Target="../ctrlProps/ctrlProp116.xml"/><Relationship Id="rId12" Type="http://schemas.openxmlformats.org/officeDocument/2006/relationships/ctrlProp" Target="../ctrlProps/ctrlProp111.xml"/><Relationship Id="rId29" Type="http://schemas.openxmlformats.org/officeDocument/2006/relationships/ctrlProp" Target="../ctrlProps/ctrlProp128.xml"/><Relationship Id="rId20" Type="http://schemas.openxmlformats.org/officeDocument/2006/relationships/ctrlProp" Target="../ctrlProps/ctrlProp119.xml"/><Relationship Id="rId16" Type="http://schemas.openxmlformats.org/officeDocument/2006/relationships/ctrlProp" Target="../ctrlProps/ctrlProp115.xml"/><Relationship Id="rId1" Type="http://schemas.openxmlformats.org/officeDocument/2006/relationships/vmlDrawing" Target="../drawings/vmlDrawing3.vml"/><Relationship Id="rId6" Type="http://schemas.openxmlformats.org/officeDocument/2006/relationships/ctrlProp" Target="../ctrlProps/ctrlProp105.xml"/><Relationship Id="rId37" Type="http://schemas.openxmlformats.org/officeDocument/2006/relationships/ctrlProp" Target="../ctrlProps/ctrlProp136.xml"/><Relationship Id="rId32" Type="http://schemas.openxmlformats.org/officeDocument/2006/relationships/ctrlProp" Target="../ctrlProps/ctrlProp131.xml"/><Relationship Id="rId24" Type="http://schemas.openxmlformats.org/officeDocument/2006/relationships/ctrlProp" Target="../ctrlProps/ctrlProp123.xml"/><Relationship Id="rId11" Type="http://schemas.openxmlformats.org/officeDocument/2006/relationships/ctrlProp" Target="../ctrlProps/ctrlProp110.xml"/><Relationship Id="rId5" Type="http://schemas.openxmlformats.org/officeDocument/2006/relationships/ctrlProp" Target="../ctrlProps/ctrlProp104.xml"/><Relationship Id="rId36" Type="http://schemas.openxmlformats.org/officeDocument/2006/relationships/ctrlProp" Target="../ctrlProps/ctrlProp135.xml"/><Relationship Id="rId28" Type="http://schemas.openxmlformats.org/officeDocument/2006/relationships/ctrlProp" Target="../ctrlProps/ctrlProp127.xml"/><Relationship Id="rId23" Type="http://schemas.openxmlformats.org/officeDocument/2006/relationships/ctrlProp" Target="../ctrlProps/ctrlProp122.xml"/><Relationship Id="rId15" Type="http://schemas.openxmlformats.org/officeDocument/2006/relationships/ctrlProp" Target="../ctrlProps/ctrlProp114.xml"/><Relationship Id="rId31" Type="http://schemas.openxmlformats.org/officeDocument/2006/relationships/ctrlProp" Target="../ctrlProps/ctrlProp130.xml"/><Relationship Id="rId19" Type="http://schemas.openxmlformats.org/officeDocument/2006/relationships/ctrlProp" Target="../ctrlProps/ctrlProp118.xml"/><Relationship Id="rId10" Type="http://schemas.openxmlformats.org/officeDocument/2006/relationships/ctrlProp" Target="../ctrlProps/ctrlProp109.xml"/><Relationship Id="rId9" Type="http://schemas.openxmlformats.org/officeDocument/2006/relationships/ctrlProp" Target="../ctrlProps/ctrlProp108.xml"/><Relationship Id="rId4" Type="http://schemas.openxmlformats.org/officeDocument/2006/relationships/ctrlProp" Target="../ctrlProps/ctrlProp103.xml"/><Relationship Id="rId35" Type="http://schemas.openxmlformats.org/officeDocument/2006/relationships/ctrlProp" Target="../ctrlProps/ctrlProp134.xml"/><Relationship Id="rId30" Type="http://schemas.openxmlformats.org/officeDocument/2006/relationships/ctrlProp" Target="../ctrlProps/ctrlProp129.xml"/><Relationship Id="rId27" Type="http://schemas.openxmlformats.org/officeDocument/2006/relationships/ctrlProp" Target="../ctrlProps/ctrlProp126.xml"/><Relationship Id="rId22" Type="http://schemas.openxmlformats.org/officeDocument/2006/relationships/ctrlProp" Target="../ctrlProps/ctrlProp121.xml"/><Relationship Id="rId14" Type="http://schemas.openxmlformats.org/officeDocument/2006/relationships/ctrlProp" Target="../ctrlProps/ctrlProp1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topLeftCell="A7" zoomScale="125" zoomScaleNormal="125" workbookViewId="0">
      <selection activeCell="F13" sqref="F13"/>
    </sheetView>
  </sheetViews>
  <sheetFormatPr defaultColWidth="11" defaultRowHeight="14.25"/>
  <cols>
    <col min="1" max="1" width="5.5" customWidth="1"/>
    <col min="2" max="2" width="96.375" style="158" customWidth="1"/>
    <col min="3" max="3" width="10.125" customWidth="1"/>
  </cols>
  <sheetData>
    <row r="1" spans="1:2" ht="21" customHeight="1">
      <c r="A1" s="159"/>
      <c r="B1" s="160" t="s">
        <v>0</v>
      </c>
    </row>
    <row r="2" spans="1:2">
      <c r="A2" s="2">
        <v>1</v>
      </c>
      <c r="B2" s="161" t="s">
        <v>1</v>
      </c>
    </row>
    <row r="3" spans="1:2">
      <c r="A3" s="2">
        <v>2</v>
      </c>
      <c r="B3" s="161" t="s">
        <v>2</v>
      </c>
    </row>
    <row r="4" spans="1:2">
      <c r="A4" s="2">
        <v>3</v>
      </c>
      <c r="B4" s="161" t="s">
        <v>3</v>
      </c>
    </row>
    <row r="5" spans="1:2">
      <c r="A5" s="2">
        <v>4</v>
      </c>
      <c r="B5" s="161" t="s">
        <v>4</v>
      </c>
    </row>
    <row r="6" spans="1:2">
      <c r="A6" s="2">
        <v>5</v>
      </c>
      <c r="B6" s="161" t="s">
        <v>5</v>
      </c>
    </row>
    <row r="7" spans="1:2">
      <c r="A7" s="2">
        <v>6</v>
      </c>
      <c r="B7" s="161" t="s">
        <v>6</v>
      </c>
    </row>
    <row r="8" spans="1:2" s="157" customFormat="1" ht="15" customHeight="1">
      <c r="A8" s="162">
        <v>7</v>
      </c>
      <c r="B8" s="163" t="s">
        <v>7</v>
      </c>
    </row>
    <row r="9" spans="1:2" ht="18.95" customHeight="1">
      <c r="A9" s="159"/>
      <c r="B9" s="164" t="s">
        <v>8</v>
      </c>
    </row>
    <row r="10" spans="1:2" ht="15.95" customHeight="1">
      <c r="A10" s="2">
        <v>1</v>
      </c>
      <c r="B10" s="165" t="s">
        <v>9</v>
      </c>
    </row>
    <row r="11" spans="1:2">
      <c r="A11" s="2">
        <v>2</v>
      </c>
      <c r="B11" s="161" t="s">
        <v>10</v>
      </c>
    </row>
    <row r="12" spans="1:2">
      <c r="A12" s="2">
        <v>3</v>
      </c>
      <c r="B12" s="163" t="s">
        <v>11</v>
      </c>
    </row>
    <row r="13" spans="1:2">
      <c r="A13" s="2">
        <v>4</v>
      </c>
      <c r="B13" s="161" t="s">
        <v>12</v>
      </c>
    </row>
    <row r="14" spans="1:2">
      <c r="A14" s="2">
        <v>5</v>
      </c>
      <c r="B14" s="161" t="s">
        <v>13</v>
      </c>
    </row>
    <row r="15" spans="1:2">
      <c r="A15" s="2">
        <v>6</v>
      </c>
      <c r="B15" s="161" t="s">
        <v>14</v>
      </c>
    </row>
    <row r="16" spans="1:2">
      <c r="A16" s="2">
        <v>7</v>
      </c>
      <c r="B16" s="161" t="s">
        <v>15</v>
      </c>
    </row>
    <row r="17" spans="1:2">
      <c r="A17" s="2">
        <v>8</v>
      </c>
      <c r="B17" s="161" t="s">
        <v>16</v>
      </c>
    </row>
    <row r="18" spans="1:2">
      <c r="A18" s="2">
        <v>9</v>
      </c>
      <c r="B18" s="161" t="s">
        <v>17</v>
      </c>
    </row>
    <row r="19" spans="1:2">
      <c r="A19" s="2"/>
      <c r="B19" s="161"/>
    </row>
    <row r="20" spans="1:2" ht="20.25">
      <c r="A20" s="159"/>
      <c r="B20" s="160" t="s">
        <v>18</v>
      </c>
    </row>
    <row r="21" spans="1:2">
      <c r="A21" s="2">
        <v>1</v>
      </c>
      <c r="B21" s="166" t="s">
        <v>19</v>
      </c>
    </row>
    <row r="22" spans="1:2">
      <c r="A22" s="2">
        <v>2</v>
      </c>
      <c r="B22" s="161" t="s">
        <v>20</v>
      </c>
    </row>
    <row r="23" spans="1:2">
      <c r="A23" s="2">
        <v>3</v>
      </c>
      <c r="B23" s="161" t="s">
        <v>21</v>
      </c>
    </row>
    <row r="24" spans="1:2">
      <c r="A24" s="2">
        <v>4</v>
      </c>
      <c r="B24" s="161" t="s">
        <v>22</v>
      </c>
    </row>
    <row r="25" spans="1:2">
      <c r="A25" s="2">
        <v>5</v>
      </c>
      <c r="B25" s="161" t="s">
        <v>23</v>
      </c>
    </row>
    <row r="26" spans="1:2">
      <c r="A26" s="2">
        <v>6</v>
      </c>
      <c r="B26" s="161" t="s">
        <v>24</v>
      </c>
    </row>
    <row r="27" spans="1:2">
      <c r="A27" s="2">
        <v>7</v>
      </c>
      <c r="B27" s="161" t="s">
        <v>25</v>
      </c>
    </row>
    <row r="28" spans="1:2">
      <c r="A28" s="2">
        <v>8</v>
      </c>
      <c r="B28" s="161" t="s">
        <v>26</v>
      </c>
    </row>
    <row r="29" spans="1:2">
      <c r="A29" s="2"/>
      <c r="B29" s="161"/>
    </row>
    <row r="30" spans="1:2" ht="20.25">
      <c r="A30" s="159"/>
      <c r="B30" s="160" t="s">
        <v>27</v>
      </c>
    </row>
    <row r="31" spans="1:2">
      <c r="A31" s="2">
        <v>1</v>
      </c>
      <c r="B31" s="166" t="s">
        <v>28</v>
      </c>
    </row>
    <row r="32" spans="1:2">
      <c r="A32" s="2">
        <v>2</v>
      </c>
      <c r="B32" s="161" t="s">
        <v>29</v>
      </c>
    </row>
    <row r="33" spans="1:2">
      <c r="A33" s="2">
        <v>3</v>
      </c>
      <c r="B33" s="161" t="s">
        <v>30</v>
      </c>
    </row>
    <row r="34" spans="1:2">
      <c r="A34" s="2">
        <v>4</v>
      </c>
      <c r="B34" s="161" t="s">
        <v>31</v>
      </c>
    </row>
    <row r="35" spans="1:2">
      <c r="A35" s="2">
        <v>5</v>
      </c>
      <c r="B35" s="161" t="s">
        <v>32</v>
      </c>
    </row>
    <row r="36" spans="1:2">
      <c r="A36" s="2">
        <v>6</v>
      </c>
      <c r="B36" s="161" t="s">
        <v>33</v>
      </c>
    </row>
    <row r="37" spans="1:2">
      <c r="A37" s="2">
        <v>7</v>
      </c>
      <c r="B37" s="161" t="s">
        <v>34</v>
      </c>
    </row>
    <row r="38" spans="1:2">
      <c r="A38" s="2"/>
      <c r="B38" s="161"/>
    </row>
    <row r="40" spans="1:2">
      <c r="A40" s="167" t="s">
        <v>35</v>
      </c>
      <c r="B40" s="168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0"/>
  <sheetViews>
    <sheetView zoomScale="125" zoomScaleNormal="125" workbookViewId="0">
      <selection activeCell="F4" sqref="F4:F13"/>
    </sheetView>
  </sheetViews>
  <sheetFormatPr defaultColWidth="9" defaultRowHeight="14.25"/>
  <cols>
    <col min="1" max="1" width="7" customWidth="1"/>
    <col min="2" max="2" width="9.6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7" t="s">
        <v>210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</row>
    <row r="2" spans="1:13" s="8" customFormat="1" ht="16.5">
      <c r="A2" s="426" t="s">
        <v>191</v>
      </c>
      <c r="B2" s="427" t="s">
        <v>196</v>
      </c>
      <c r="C2" s="427" t="s">
        <v>192</v>
      </c>
      <c r="D2" s="427" t="s">
        <v>193</v>
      </c>
      <c r="E2" s="427" t="s">
        <v>194</v>
      </c>
      <c r="F2" s="427" t="s">
        <v>195</v>
      </c>
      <c r="G2" s="426" t="s">
        <v>211</v>
      </c>
      <c r="H2" s="426"/>
      <c r="I2" s="426" t="s">
        <v>212</v>
      </c>
      <c r="J2" s="426"/>
      <c r="K2" s="437" t="s">
        <v>213</v>
      </c>
      <c r="L2" s="439" t="s">
        <v>214</v>
      </c>
      <c r="M2" s="431" t="s">
        <v>215</v>
      </c>
    </row>
    <row r="3" spans="1:13" s="8" customFormat="1" ht="16.5">
      <c r="A3" s="426"/>
      <c r="B3" s="428"/>
      <c r="C3" s="428"/>
      <c r="D3" s="428"/>
      <c r="E3" s="428"/>
      <c r="F3" s="428"/>
      <c r="G3" s="10" t="s">
        <v>216</v>
      </c>
      <c r="H3" s="10" t="s">
        <v>217</v>
      </c>
      <c r="I3" s="10" t="s">
        <v>216</v>
      </c>
      <c r="J3" s="10" t="s">
        <v>217</v>
      </c>
      <c r="K3" s="438"/>
      <c r="L3" s="440"/>
      <c r="M3" s="432"/>
    </row>
    <row r="4" spans="1:13" ht="18.95" customHeight="1">
      <c r="A4" s="2"/>
      <c r="B4" s="2"/>
      <c r="C4" s="26" t="s">
        <v>218</v>
      </c>
      <c r="D4" s="434" t="s">
        <v>219</v>
      </c>
      <c r="E4" s="434" t="s">
        <v>220</v>
      </c>
      <c r="F4" s="434" t="s">
        <v>221</v>
      </c>
      <c r="G4" s="27">
        <v>5.0000000000000001E-3</v>
      </c>
      <c r="H4" s="27">
        <v>5.0000000000000001E-3</v>
      </c>
      <c r="I4" s="3"/>
      <c r="J4" s="3"/>
      <c r="K4" s="3"/>
      <c r="L4" s="3" t="s">
        <v>63</v>
      </c>
      <c r="M4" s="3" t="s">
        <v>222</v>
      </c>
    </row>
    <row r="5" spans="1:13" ht="18.95" customHeight="1">
      <c r="A5" s="2"/>
      <c r="B5" s="2"/>
      <c r="C5" s="26" t="s">
        <v>223</v>
      </c>
      <c r="D5" s="435"/>
      <c r="E5" s="436"/>
      <c r="F5" s="435"/>
      <c r="G5" s="27">
        <v>5.0000000000000001E-3</v>
      </c>
      <c r="H5" s="27">
        <v>2E-3</v>
      </c>
      <c r="I5" s="3"/>
      <c r="J5" s="3"/>
      <c r="K5" s="3"/>
      <c r="L5" s="3" t="s">
        <v>64</v>
      </c>
      <c r="M5" s="3" t="s">
        <v>224</v>
      </c>
    </row>
    <row r="6" spans="1:13" ht="18.95" customHeight="1">
      <c r="A6" s="2"/>
      <c r="B6" s="2"/>
      <c r="C6" s="28">
        <v>4234</v>
      </c>
      <c r="D6" s="435"/>
      <c r="E6" s="434" t="s">
        <v>225</v>
      </c>
      <c r="F6" s="435"/>
      <c r="G6" s="27">
        <v>5.0000000000000001E-3</v>
      </c>
      <c r="H6" s="27">
        <v>0</v>
      </c>
      <c r="I6" s="3"/>
      <c r="J6" s="3"/>
      <c r="K6" s="3"/>
      <c r="L6" s="3" t="s">
        <v>63</v>
      </c>
      <c r="M6" s="3" t="s">
        <v>222</v>
      </c>
    </row>
    <row r="7" spans="1:13" ht="18.95" customHeight="1">
      <c r="A7" s="2"/>
      <c r="B7" s="2"/>
      <c r="C7" s="28">
        <v>4236</v>
      </c>
      <c r="D7" s="435"/>
      <c r="E7" s="436"/>
      <c r="F7" s="435"/>
      <c r="G7" s="27">
        <v>6.0000000000000001E-3</v>
      </c>
      <c r="H7" s="27">
        <v>0</v>
      </c>
      <c r="I7" s="3"/>
      <c r="J7" s="3"/>
      <c r="K7" s="3"/>
      <c r="L7" s="3" t="s">
        <v>64</v>
      </c>
      <c r="M7" s="3" t="s">
        <v>224</v>
      </c>
    </row>
    <row r="8" spans="1:13" ht="18.95" customHeight="1">
      <c r="A8" s="2"/>
      <c r="B8" s="2"/>
      <c r="C8" s="28">
        <v>5626</v>
      </c>
      <c r="D8" s="435"/>
      <c r="E8" s="434" t="s">
        <v>226</v>
      </c>
      <c r="F8" s="435"/>
      <c r="G8" s="27">
        <v>5.0000000000000001E-3</v>
      </c>
      <c r="H8" s="27">
        <v>0</v>
      </c>
      <c r="I8" s="3"/>
      <c r="J8" s="3"/>
      <c r="K8" s="3"/>
      <c r="L8" s="3" t="s">
        <v>63</v>
      </c>
      <c r="M8" s="3" t="s">
        <v>222</v>
      </c>
    </row>
    <row r="9" spans="1:13" ht="18.95" customHeight="1">
      <c r="A9" s="2"/>
      <c r="B9" s="2"/>
      <c r="C9" s="26" t="s">
        <v>227</v>
      </c>
      <c r="D9" s="435"/>
      <c r="E9" s="435"/>
      <c r="F9" s="435"/>
      <c r="G9" s="27">
        <v>5.0000000000000001E-3</v>
      </c>
      <c r="H9" s="27">
        <v>-5.0000000000000001E-3</v>
      </c>
      <c r="I9" s="3"/>
      <c r="J9" s="3"/>
      <c r="K9" s="3"/>
      <c r="L9" s="3" t="s">
        <v>64</v>
      </c>
      <c r="M9" s="3" t="s">
        <v>224</v>
      </c>
    </row>
    <row r="10" spans="1:13" ht="18.95" customHeight="1">
      <c r="A10" s="2"/>
      <c r="B10" s="2"/>
      <c r="C10" s="28">
        <v>1013</v>
      </c>
      <c r="D10" s="435"/>
      <c r="E10" s="434" t="s">
        <v>228</v>
      </c>
      <c r="F10" s="435"/>
      <c r="G10" s="27">
        <v>5.0000000000000001E-3</v>
      </c>
      <c r="H10" s="27">
        <v>2E-3</v>
      </c>
      <c r="I10" s="3"/>
      <c r="J10" s="3"/>
      <c r="K10" s="3"/>
      <c r="L10" s="3" t="s">
        <v>63</v>
      </c>
      <c r="M10" s="3" t="s">
        <v>222</v>
      </c>
    </row>
    <row r="11" spans="1:13" ht="20.100000000000001" customHeight="1">
      <c r="A11" s="2"/>
      <c r="B11" s="2"/>
      <c r="C11" s="28">
        <v>1014</v>
      </c>
      <c r="D11" s="435"/>
      <c r="E11" s="436"/>
      <c r="F11" s="435"/>
      <c r="G11" s="27">
        <v>5.0000000000000001E-3</v>
      </c>
      <c r="H11" s="27">
        <v>0</v>
      </c>
      <c r="I11" s="3"/>
      <c r="J11" s="3"/>
      <c r="K11" s="3"/>
      <c r="L11" s="3" t="s">
        <v>64</v>
      </c>
      <c r="M11" s="3" t="s">
        <v>224</v>
      </c>
    </row>
    <row r="12" spans="1:13" ht="21" customHeight="1">
      <c r="A12" s="2"/>
      <c r="B12" s="2"/>
      <c r="C12" s="28">
        <v>5976</v>
      </c>
      <c r="D12" s="435"/>
      <c r="E12" s="434" t="s">
        <v>229</v>
      </c>
      <c r="F12" s="435"/>
      <c r="G12" s="27">
        <v>5.0000000000000001E-3</v>
      </c>
      <c r="H12" s="27">
        <v>-5.0000000000000001E-3</v>
      </c>
      <c r="I12" s="3"/>
      <c r="J12" s="3"/>
      <c r="K12" s="3"/>
      <c r="L12" s="3" t="s">
        <v>64</v>
      </c>
      <c r="M12" s="3" t="s">
        <v>224</v>
      </c>
    </row>
    <row r="13" spans="1:13" ht="18.95" customHeight="1">
      <c r="A13" s="2"/>
      <c r="B13" s="2"/>
      <c r="C13" s="28">
        <v>5972</v>
      </c>
      <c r="D13" s="436"/>
      <c r="E13" s="436"/>
      <c r="F13" s="436"/>
      <c r="G13" s="27">
        <v>5.0000000000000001E-3</v>
      </c>
      <c r="H13" s="27">
        <v>-5.0000000000000001E-3</v>
      </c>
      <c r="I13" s="3"/>
      <c r="J13" s="3"/>
      <c r="K13" s="3"/>
      <c r="L13" s="3" t="s">
        <v>63</v>
      </c>
      <c r="M13" s="3" t="s">
        <v>222</v>
      </c>
    </row>
    <row r="14" spans="1:13" ht="18.95" customHeight="1">
      <c r="A14" s="2"/>
      <c r="B14" s="2"/>
      <c r="C14" s="28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8.95" customHeight="1">
      <c r="A15" s="2"/>
      <c r="B15" s="2"/>
      <c r="C15" s="28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8.95" customHeight="1">
      <c r="A16" s="2"/>
      <c r="B16" s="2"/>
      <c r="C16" s="28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8.95" customHeight="1">
      <c r="A17" s="2"/>
      <c r="B17" s="2"/>
      <c r="C17" s="28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8.95" customHeight="1">
      <c r="A18" s="2"/>
      <c r="B18" s="2"/>
      <c r="C18" s="2"/>
      <c r="D18" s="2"/>
      <c r="E18" s="2"/>
      <c r="F18" s="2"/>
      <c r="G18" s="3"/>
      <c r="H18" s="3"/>
      <c r="I18" s="2"/>
      <c r="J18" s="2"/>
      <c r="K18" s="2"/>
      <c r="L18" s="2"/>
      <c r="M18" s="2"/>
    </row>
    <row r="19" spans="1:13" s="9" customFormat="1" ht="18.75">
      <c r="A19" s="418" t="s">
        <v>230</v>
      </c>
      <c r="B19" s="419"/>
      <c r="C19" s="419"/>
      <c r="D19" s="419"/>
      <c r="E19" s="420"/>
      <c r="F19" s="421"/>
      <c r="G19" s="423"/>
      <c r="H19" s="418" t="s">
        <v>231</v>
      </c>
      <c r="I19" s="419"/>
      <c r="J19" s="419"/>
      <c r="K19" s="420"/>
      <c r="L19" s="429"/>
      <c r="M19" s="430"/>
    </row>
    <row r="20" spans="1:13" ht="16.5">
      <c r="A20" s="433" t="s">
        <v>232</v>
      </c>
      <c r="B20" s="433"/>
      <c r="C20" s="425"/>
      <c r="D20" s="425"/>
      <c r="E20" s="425"/>
      <c r="F20" s="425"/>
      <c r="G20" s="425"/>
      <c r="H20" s="425"/>
      <c r="I20" s="425"/>
      <c r="J20" s="425"/>
      <c r="K20" s="425"/>
      <c r="L20" s="425"/>
      <c r="M20" s="425"/>
    </row>
  </sheetData>
  <mergeCells count="24">
    <mergeCell ref="A20:M20"/>
    <mergeCell ref="A2:A3"/>
    <mergeCell ref="B2:B3"/>
    <mergeCell ref="C2:C3"/>
    <mergeCell ref="D2:D3"/>
    <mergeCell ref="D4:D13"/>
    <mergeCell ref="E2:E3"/>
    <mergeCell ref="E4:E5"/>
    <mergeCell ref="E6:E7"/>
    <mergeCell ref="E8:E9"/>
    <mergeCell ref="E10:E11"/>
    <mergeCell ref="E12:E13"/>
    <mergeCell ref="F2:F3"/>
    <mergeCell ref="F4:F13"/>
    <mergeCell ref="K2:K3"/>
    <mergeCell ref="L2:L3"/>
    <mergeCell ref="A1:M1"/>
    <mergeCell ref="G2:H2"/>
    <mergeCell ref="I2:J2"/>
    <mergeCell ref="A19:E19"/>
    <mergeCell ref="F19:G19"/>
    <mergeCell ref="H19:K19"/>
    <mergeCell ref="L19:M19"/>
    <mergeCell ref="M2:M3"/>
  </mergeCells>
  <phoneticPr fontId="36" type="noConversion"/>
  <dataValidations count="1">
    <dataValidation type="list" allowBlank="1" showInputMessage="1" showErrorMessage="1" sqref="M10 M11 M12 M1:M3 M4:M7 M8:M9 M13:M17 M18:M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17"/>
  <sheetViews>
    <sheetView view="pageBreakPreview" topLeftCell="A4" zoomScaleNormal="125" workbookViewId="0">
      <selection activeCell="A16" sqref="A16:E1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6.375" customWidth="1"/>
    <col min="9" max="9" width="11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7" t="s">
        <v>233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</row>
    <row r="2" spans="1:23" s="8" customFormat="1" ht="15.95" customHeight="1">
      <c r="A2" s="427" t="s">
        <v>234</v>
      </c>
      <c r="B2" s="427" t="s">
        <v>196</v>
      </c>
      <c r="C2" s="427" t="s">
        <v>192</v>
      </c>
      <c r="D2" s="427" t="s">
        <v>193</v>
      </c>
      <c r="E2" s="427" t="s">
        <v>194</v>
      </c>
      <c r="F2" s="427" t="s">
        <v>195</v>
      </c>
      <c r="G2" s="441" t="s">
        <v>235</v>
      </c>
      <c r="H2" s="442"/>
      <c r="I2" s="443"/>
      <c r="J2" s="441" t="s">
        <v>236</v>
      </c>
      <c r="K2" s="442"/>
      <c r="L2" s="443"/>
      <c r="M2" s="441" t="s">
        <v>237</v>
      </c>
      <c r="N2" s="442"/>
      <c r="O2" s="443"/>
      <c r="P2" s="441" t="s">
        <v>238</v>
      </c>
      <c r="Q2" s="442"/>
      <c r="R2" s="443"/>
      <c r="S2" s="442" t="s">
        <v>239</v>
      </c>
      <c r="T2" s="442"/>
      <c r="U2" s="443"/>
      <c r="V2" s="445" t="s">
        <v>240</v>
      </c>
      <c r="W2" s="445" t="s">
        <v>205</v>
      </c>
    </row>
    <row r="3" spans="1:23" s="8" customFormat="1" ht="16.5">
      <c r="A3" s="428"/>
      <c r="B3" s="444"/>
      <c r="C3" s="444"/>
      <c r="D3" s="444"/>
      <c r="E3" s="444"/>
      <c r="F3" s="444"/>
      <c r="G3" s="10" t="s">
        <v>241</v>
      </c>
      <c r="H3" s="10" t="s">
        <v>65</v>
      </c>
      <c r="I3" s="10" t="s">
        <v>196</v>
      </c>
      <c r="J3" s="10" t="s">
        <v>241</v>
      </c>
      <c r="K3" s="10" t="s">
        <v>65</v>
      </c>
      <c r="L3" s="10" t="s">
        <v>196</v>
      </c>
      <c r="M3" s="10" t="s">
        <v>241</v>
      </c>
      <c r="N3" s="10" t="s">
        <v>65</v>
      </c>
      <c r="O3" s="10" t="s">
        <v>196</v>
      </c>
      <c r="P3" s="10" t="s">
        <v>241</v>
      </c>
      <c r="Q3" s="10" t="s">
        <v>65</v>
      </c>
      <c r="R3" s="10" t="s">
        <v>196</v>
      </c>
      <c r="S3" s="10" t="s">
        <v>241</v>
      </c>
      <c r="T3" s="10" t="s">
        <v>65</v>
      </c>
      <c r="U3" s="10" t="s">
        <v>196</v>
      </c>
      <c r="V3" s="446"/>
      <c r="W3" s="446"/>
    </row>
    <row r="4" spans="1:23" ht="53.1" customHeight="1">
      <c r="A4" s="434" t="s">
        <v>242</v>
      </c>
      <c r="B4" s="449" t="s">
        <v>243</v>
      </c>
      <c r="C4" s="449" t="s">
        <v>244</v>
      </c>
      <c r="D4" s="452" t="s">
        <v>219</v>
      </c>
      <c r="E4" s="449" t="s">
        <v>245</v>
      </c>
      <c r="F4" s="449" t="s">
        <v>221</v>
      </c>
      <c r="G4" s="22" t="s">
        <v>246</v>
      </c>
      <c r="H4" s="22" t="s">
        <v>247</v>
      </c>
      <c r="I4" s="22" t="s">
        <v>248</v>
      </c>
      <c r="J4" s="24" t="s">
        <v>249</v>
      </c>
      <c r="K4" s="22" t="s">
        <v>250</v>
      </c>
      <c r="L4" s="22" t="s">
        <v>248</v>
      </c>
      <c r="M4" s="22" t="s">
        <v>251</v>
      </c>
      <c r="N4" s="22" t="s">
        <v>252</v>
      </c>
      <c r="O4" s="22" t="s">
        <v>248</v>
      </c>
      <c r="P4" s="22" t="s">
        <v>253</v>
      </c>
      <c r="Q4" s="22" t="s">
        <v>254</v>
      </c>
      <c r="R4" s="22" t="s">
        <v>248</v>
      </c>
      <c r="S4" s="22" t="s">
        <v>255</v>
      </c>
      <c r="T4" s="22" t="s">
        <v>256</v>
      </c>
      <c r="U4" s="22" t="s">
        <v>248</v>
      </c>
      <c r="V4" s="3" t="s">
        <v>89</v>
      </c>
      <c r="W4" s="3" t="s">
        <v>224</v>
      </c>
    </row>
    <row r="5" spans="1:23" ht="15.95" customHeight="1">
      <c r="A5" s="435"/>
      <c r="B5" s="450"/>
      <c r="C5" s="450"/>
      <c r="D5" s="453"/>
      <c r="E5" s="450"/>
      <c r="F5" s="450"/>
      <c r="G5" s="441" t="s">
        <v>257</v>
      </c>
      <c r="H5" s="442"/>
      <c r="I5" s="443"/>
      <c r="J5" s="441" t="s">
        <v>258</v>
      </c>
      <c r="K5" s="442"/>
      <c r="L5" s="443"/>
      <c r="M5" s="441" t="s">
        <v>259</v>
      </c>
      <c r="N5" s="442"/>
      <c r="O5" s="443"/>
      <c r="P5" s="441" t="s">
        <v>260</v>
      </c>
      <c r="Q5" s="442"/>
      <c r="R5" s="443"/>
      <c r="S5" s="442" t="s">
        <v>261</v>
      </c>
      <c r="T5" s="442"/>
      <c r="U5" s="443"/>
      <c r="V5" s="3"/>
      <c r="W5" s="3"/>
    </row>
    <row r="6" spans="1:23" ht="16.5">
      <c r="A6" s="435"/>
      <c r="B6" s="450"/>
      <c r="C6" s="450"/>
      <c r="D6" s="453"/>
      <c r="E6" s="450"/>
      <c r="F6" s="450"/>
      <c r="G6" s="10" t="s">
        <v>241</v>
      </c>
      <c r="H6" s="10" t="s">
        <v>65</v>
      </c>
      <c r="I6" s="10" t="s">
        <v>196</v>
      </c>
      <c r="J6" s="10" t="s">
        <v>241</v>
      </c>
      <c r="K6" s="10" t="s">
        <v>65</v>
      </c>
      <c r="L6" s="10" t="s">
        <v>196</v>
      </c>
      <c r="M6" s="10" t="s">
        <v>241</v>
      </c>
      <c r="N6" s="10" t="s">
        <v>65</v>
      </c>
      <c r="O6" s="10" t="s">
        <v>196</v>
      </c>
      <c r="P6" s="10" t="s">
        <v>241</v>
      </c>
      <c r="Q6" s="10" t="s">
        <v>65</v>
      </c>
      <c r="R6" s="10" t="s">
        <v>196</v>
      </c>
      <c r="S6" s="10" t="s">
        <v>241</v>
      </c>
      <c r="T6" s="10" t="s">
        <v>65</v>
      </c>
      <c r="U6" s="10" t="s">
        <v>196</v>
      </c>
      <c r="V6" s="3"/>
      <c r="W6" s="3"/>
    </row>
    <row r="7" spans="1:23" ht="60.95" customHeight="1">
      <c r="A7" s="436"/>
      <c r="B7" s="451"/>
      <c r="C7" s="451"/>
      <c r="D7" s="454"/>
      <c r="E7" s="451"/>
      <c r="F7" s="451"/>
      <c r="G7" s="22" t="s">
        <v>262</v>
      </c>
      <c r="H7" s="22" t="s">
        <v>263</v>
      </c>
      <c r="I7" s="22" t="s">
        <v>264</v>
      </c>
      <c r="J7" s="22" t="s">
        <v>265</v>
      </c>
      <c r="K7" s="22" t="s">
        <v>266</v>
      </c>
      <c r="L7" s="22" t="s">
        <v>267</v>
      </c>
      <c r="M7" s="22" t="s">
        <v>268</v>
      </c>
      <c r="N7" s="22" t="s">
        <v>269</v>
      </c>
      <c r="O7" s="22" t="s">
        <v>248</v>
      </c>
      <c r="P7" s="22" t="s">
        <v>270</v>
      </c>
      <c r="Q7" s="22" t="s">
        <v>271</v>
      </c>
      <c r="R7" s="22" t="s">
        <v>272</v>
      </c>
      <c r="S7" s="22" t="s">
        <v>273</v>
      </c>
      <c r="T7" s="22" t="s">
        <v>274</v>
      </c>
      <c r="U7" s="22" t="s">
        <v>248</v>
      </c>
      <c r="V7" s="25" t="s">
        <v>89</v>
      </c>
      <c r="W7" s="3" t="s">
        <v>224</v>
      </c>
    </row>
    <row r="8" spans="1:23" ht="21" customHeight="1">
      <c r="A8" s="23"/>
      <c r="B8" s="23"/>
      <c r="C8" s="23"/>
      <c r="D8" s="23"/>
      <c r="E8" s="23"/>
      <c r="F8" s="23"/>
      <c r="G8" s="441" t="s">
        <v>275</v>
      </c>
      <c r="H8" s="442"/>
      <c r="I8" s="443"/>
      <c r="J8" s="441" t="s">
        <v>276</v>
      </c>
      <c r="K8" s="442"/>
      <c r="L8" s="443"/>
      <c r="M8" s="441" t="s">
        <v>277</v>
      </c>
      <c r="N8" s="442"/>
      <c r="O8" s="443"/>
      <c r="P8" s="441" t="s">
        <v>278</v>
      </c>
      <c r="Q8" s="442"/>
      <c r="R8" s="443"/>
      <c r="S8" s="441" t="s">
        <v>279</v>
      </c>
      <c r="T8" s="442"/>
      <c r="U8" s="443"/>
      <c r="V8" s="3" t="s">
        <v>280</v>
      </c>
      <c r="W8" s="3" t="s">
        <v>224</v>
      </c>
    </row>
    <row r="9" spans="1:23" ht="27" customHeight="1">
      <c r="A9" s="447"/>
      <c r="B9" s="447"/>
      <c r="C9" s="447"/>
      <c r="D9" s="447"/>
      <c r="E9" s="447"/>
      <c r="F9" s="447"/>
      <c r="G9" s="10" t="s">
        <v>241</v>
      </c>
      <c r="H9" s="10" t="s">
        <v>65</v>
      </c>
      <c r="I9" s="10" t="s">
        <v>196</v>
      </c>
      <c r="J9" s="10" t="s">
        <v>241</v>
      </c>
      <c r="K9" s="10" t="s">
        <v>65</v>
      </c>
      <c r="L9" s="10" t="s">
        <v>196</v>
      </c>
      <c r="M9" s="10" t="s">
        <v>241</v>
      </c>
      <c r="N9" s="10" t="s">
        <v>65</v>
      </c>
      <c r="O9" s="10" t="s">
        <v>196</v>
      </c>
      <c r="P9" s="10" t="s">
        <v>241</v>
      </c>
      <c r="Q9" s="10" t="s">
        <v>65</v>
      </c>
      <c r="R9" s="10" t="s">
        <v>196</v>
      </c>
      <c r="S9" s="10" t="s">
        <v>241</v>
      </c>
      <c r="T9" s="10" t="s">
        <v>65</v>
      </c>
      <c r="U9" s="10" t="s">
        <v>196</v>
      </c>
      <c r="V9" s="3"/>
      <c r="W9" s="3"/>
    </row>
    <row r="10" spans="1:23" ht="65.099999999999994" customHeight="1">
      <c r="A10" s="448"/>
      <c r="B10" s="448"/>
      <c r="C10" s="448"/>
      <c r="D10" s="448"/>
      <c r="E10" s="448"/>
      <c r="F10" s="448"/>
      <c r="G10" s="22" t="s">
        <v>281</v>
      </c>
      <c r="H10" s="169" t="s">
        <v>282</v>
      </c>
      <c r="I10" s="22" t="s">
        <v>283</v>
      </c>
      <c r="J10" s="22" t="s">
        <v>284</v>
      </c>
      <c r="K10" s="22" t="s">
        <v>285</v>
      </c>
      <c r="L10" s="22" t="s">
        <v>248</v>
      </c>
      <c r="M10" s="22" t="s">
        <v>286</v>
      </c>
      <c r="N10" s="22" t="s">
        <v>287</v>
      </c>
      <c r="O10" s="22" t="s">
        <v>248</v>
      </c>
      <c r="P10" s="22" t="s">
        <v>288</v>
      </c>
      <c r="Q10" s="22" t="s">
        <v>289</v>
      </c>
      <c r="R10" s="22" t="s">
        <v>290</v>
      </c>
      <c r="S10" s="22" t="s">
        <v>291</v>
      </c>
      <c r="T10" s="22" t="s">
        <v>292</v>
      </c>
      <c r="U10" s="22" t="s">
        <v>293</v>
      </c>
      <c r="V10" s="3"/>
      <c r="W10" s="3"/>
    </row>
    <row r="11" spans="1:23">
      <c r="A11" s="447"/>
      <c r="B11" s="447"/>
      <c r="C11" s="447"/>
      <c r="D11" s="447"/>
      <c r="E11" s="447"/>
      <c r="F11" s="44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>
      <c r="A12" s="448"/>
      <c r="B12" s="448"/>
      <c r="C12" s="448"/>
      <c r="D12" s="448"/>
      <c r="E12" s="448"/>
      <c r="F12" s="44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447"/>
      <c r="B13" s="447"/>
      <c r="C13" s="447"/>
      <c r="D13" s="447"/>
      <c r="E13" s="447"/>
      <c r="F13" s="44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>
      <c r="A14" s="448"/>
      <c r="B14" s="448"/>
      <c r="C14" s="448"/>
      <c r="D14" s="448"/>
      <c r="E14" s="448"/>
      <c r="F14" s="44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s="9" customFormat="1" ht="18.75">
      <c r="A16" s="418" t="s">
        <v>294</v>
      </c>
      <c r="B16" s="419"/>
      <c r="C16" s="419"/>
      <c r="D16" s="419"/>
      <c r="E16" s="420"/>
      <c r="F16" s="421"/>
      <c r="G16" s="423"/>
      <c r="H16" s="6"/>
      <c r="I16" s="6"/>
      <c r="J16" s="418" t="s">
        <v>295</v>
      </c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20"/>
      <c r="V16" s="4"/>
      <c r="W16" s="7"/>
    </row>
    <row r="17" spans="1:23" ht="16.5">
      <c r="A17" s="424" t="s">
        <v>296</v>
      </c>
      <c r="B17" s="424"/>
      <c r="C17" s="425"/>
      <c r="D17" s="425"/>
      <c r="E17" s="425"/>
      <c r="F17" s="425"/>
      <c r="G17" s="425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  <c r="W17" s="425"/>
    </row>
  </sheetData>
  <mergeCells count="52">
    <mergeCell ref="E4:E7"/>
    <mergeCell ref="E9:E10"/>
    <mergeCell ref="E11:E12"/>
    <mergeCell ref="E13:E14"/>
    <mergeCell ref="F2:F3"/>
    <mergeCell ref="F4:F7"/>
    <mergeCell ref="F9:F10"/>
    <mergeCell ref="F11:F12"/>
    <mergeCell ref="F13:F14"/>
    <mergeCell ref="C9:C10"/>
    <mergeCell ref="C11:C12"/>
    <mergeCell ref="C13:C14"/>
    <mergeCell ref="D2:D3"/>
    <mergeCell ref="D4:D7"/>
    <mergeCell ref="D9:D10"/>
    <mergeCell ref="D11:D12"/>
    <mergeCell ref="D13:D14"/>
    <mergeCell ref="A16:E16"/>
    <mergeCell ref="F16:G16"/>
    <mergeCell ref="J16:U16"/>
    <mergeCell ref="A17:W17"/>
    <mergeCell ref="A2:A3"/>
    <mergeCell ref="A4:A7"/>
    <mergeCell ref="A9:A10"/>
    <mergeCell ref="A11:A12"/>
    <mergeCell ref="A13:A14"/>
    <mergeCell ref="B2:B3"/>
    <mergeCell ref="B4:B7"/>
    <mergeCell ref="B9:B10"/>
    <mergeCell ref="B11:B12"/>
    <mergeCell ref="B13:B14"/>
    <mergeCell ref="C2:C3"/>
    <mergeCell ref="C4:C7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6" type="noConversion"/>
  <dataValidations count="1">
    <dataValidation type="list" allowBlank="1" showInputMessage="1" showErrorMessage="1" sqref="W1 W4:W7 W8:W1048576">
      <formula1>"YES,NO"</formula1>
    </dataValidation>
  </dataValidations>
  <pageMargins left="0.156944444444444" right="0.118055555555556" top="0.35416666666666702" bottom="1" header="0.27500000000000002" footer="0.5"/>
  <pageSetup paperSize="9"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workbookViewId="0">
      <selection activeCell="E3" sqref="E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7" t="s">
        <v>297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4" s="8" customFormat="1" ht="16.5">
      <c r="A2" s="17" t="s">
        <v>298</v>
      </c>
      <c r="B2" s="18" t="s">
        <v>192</v>
      </c>
      <c r="C2" s="18" t="s">
        <v>193</v>
      </c>
      <c r="D2" s="18" t="s">
        <v>194</v>
      </c>
      <c r="E2" s="18" t="s">
        <v>195</v>
      </c>
      <c r="F2" s="18" t="s">
        <v>196</v>
      </c>
      <c r="G2" s="17" t="s">
        <v>299</v>
      </c>
      <c r="H2" s="17" t="s">
        <v>300</v>
      </c>
      <c r="I2" s="17" t="s">
        <v>301</v>
      </c>
      <c r="J2" s="17" t="s">
        <v>300</v>
      </c>
      <c r="K2" s="17" t="s">
        <v>302</v>
      </c>
      <c r="L2" s="17" t="s">
        <v>300</v>
      </c>
      <c r="M2" s="18" t="s">
        <v>240</v>
      </c>
      <c r="N2" s="18" t="s">
        <v>205</v>
      </c>
    </row>
    <row r="3" spans="1:14" ht="81.95" customHeight="1">
      <c r="A3" s="2"/>
      <c r="B3" s="3"/>
      <c r="C3" s="3" t="s">
        <v>219</v>
      </c>
      <c r="D3" s="19" t="s">
        <v>245</v>
      </c>
      <c r="E3" s="12" t="s">
        <v>221</v>
      </c>
      <c r="F3" s="12" t="s">
        <v>243</v>
      </c>
      <c r="G3" s="3"/>
      <c r="H3" s="12" t="s">
        <v>303</v>
      </c>
      <c r="I3" s="3"/>
      <c r="J3" s="3"/>
      <c r="K3" s="3" t="s">
        <v>64</v>
      </c>
      <c r="L3" s="3"/>
      <c r="M3" s="3" t="s">
        <v>89</v>
      </c>
      <c r="N3" s="3" t="s">
        <v>224</v>
      </c>
    </row>
    <row r="4" spans="1:14" ht="36.950000000000003" customHeight="1">
      <c r="A4" s="20" t="s">
        <v>298</v>
      </c>
      <c r="B4" s="21" t="s">
        <v>304</v>
      </c>
      <c r="C4" s="21" t="s">
        <v>241</v>
      </c>
      <c r="D4" s="21" t="s">
        <v>194</v>
      </c>
      <c r="E4" s="18" t="s">
        <v>195</v>
      </c>
      <c r="F4" s="18" t="s">
        <v>196</v>
      </c>
      <c r="G4" s="17" t="s">
        <v>299</v>
      </c>
      <c r="H4" s="17" t="s">
        <v>300</v>
      </c>
      <c r="I4" s="17" t="s">
        <v>301</v>
      </c>
      <c r="J4" s="17" t="s">
        <v>300</v>
      </c>
      <c r="K4" s="17" t="s">
        <v>302</v>
      </c>
      <c r="L4" s="17" t="s">
        <v>300</v>
      </c>
      <c r="M4" s="18" t="s">
        <v>240</v>
      </c>
      <c r="N4" s="18" t="s">
        <v>205</v>
      </c>
    </row>
    <row r="5" spans="1:14" ht="69.95" customHeight="1">
      <c r="A5" s="2"/>
      <c r="B5" s="3"/>
      <c r="C5" s="3"/>
      <c r="D5" s="19"/>
      <c r="E5" s="3"/>
      <c r="F5" s="3"/>
      <c r="G5" s="3"/>
      <c r="H5" s="12"/>
      <c r="I5" s="3"/>
      <c r="J5" s="3"/>
      <c r="K5" s="3"/>
      <c r="L5" s="3"/>
      <c r="M5" s="3"/>
      <c r="N5" s="3"/>
    </row>
    <row r="6" spans="1:14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s="9" customFormat="1" ht="18.75">
      <c r="A11" s="418" t="s">
        <v>305</v>
      </c>
      <c r="B11" s="419"/>
      <c r="C11" s="419"/>
      <c r="D11" s="420"/>
      <c r="E11" s="421"/>
      <c r="F11" s="422"/>
      <c r="G11" s="423"/>
      <c r="H11" s="6"/>
      <c r="I11" s="418" t="s">
        <v>295</v>
      </c>
      <c r="J11" s="419"/>
      <c r="K11" s="419"/>
      <c r="L11" s="4"/>
      <c r="M11" s="4"/>
      <c r="N11" s="7"/>
    </row>
    <row r="12" spans="1:14" ht="16.5">
      <c r="A12" s="424" t="s">
        <v>306</v>
      </c>
      <c r="B12" s="425"/>
      <c r="C12" s="425"/>
      <c r="D12" s="425"/>
      <c r="E12" s="425"/>
      <c r="F12" s="425"/>
      <c r="G12" s="425"/>
      <c r="H12" s="425"/>
      <c r="I12" s="425"/>
      <c r="J12" s="425"/>
      <c r="K12" s="425"/>
      <c r="L12" s="425"/>
      <c r="M12" s="425"/>
      <c r="N12" s="425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6"/>
  <sheetViews>
    <sheetView zoomScale="125" zoomScaleNormal="125" workbookViewId="0">
      <selection activeCell="E3" sqref="E3"/>
    </sheetView>
  </sheetViews>
  <sheetFormatPr defaultColWidth="9" defaultRowHeight="14.25"/>
  <cols>
    <col min="1" max="1" width="8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4" customWidth="1"/>
    <col min="9" max="9" width="12.25" customWidth="1"/>
    <col min="10" max="10" width="11.5" customWidth="1"/>
  </cols>
  <sheetData>
    <row r="1" spans="1:12" ht="29.25">
      <c r="A1" s="417" t="s">
        <v>307</v>
      </c>
      <c r="B1" s="417"/>
      <c r="C1" s="417"/>
      <c r="D1" s="417"/>
      <c r="E1" s="417"/>
      <c r="F1" s="417"/>
      <c r="G1" s="417"/>
      <c r="H1" s="417"/>
      <c r="I1" s="417"/>
      <c r="J1" s="417"/>
    </row>
    <row r="2" spans="1:12" s="8" customFormat="1" ht="16.5">
      <c r="A2" s="10" t="s">
        <v>234</v>
      </c>
      <c r="B2" s="1" t="s">
        <v>196</v>
      </c>
      <c r="C2" s="1" t="s">
        <v>192</v>
      </c>
      <c r="D2" s="1" t="s">
        <v>193</v>
      </c>
      <c r="E2" s="1" t="s">
        <v>194</v>
      </c>
      <c r="F2" s="1" t="s">
        <v>195</v>
      </c>
      <c r="G2" s="10" t="s">
        <v>308</v>
      </c>
      <c r="H2" s="10" t="s">
        <v>309</v>
      </c>
      <c r="I2" s="10" t="s">
        <v>310</v>
      </c>
      <c r="J2" s="10" t="s">
        <v>311</v>
      </c>
      <c r="K2" s="1" t="s">
        <v>240</v>
      </c>
      <c r="L2" s="1" t="s">
        <v>205</v>
      </c>
    </row>
    <row r="3" spans="1:12" ht="72" customHeight="1">
      <c r="A3" s="2" t="s">
        <v>312</v>
      </c>
      <c r="B3" s="16" t="s">
        <v>313</v>
      </c>
      <c r="C3" s="3"/>
      <c r="D3" s="3" t="s">
        <v>219</v>
      </c>
      <c r="E3" s="13" t="s">
        <v>245</v>
      </c>
      <c r="F3" s="434" t="s">
        <v>221</v>
      </c>
      <c r="G3" s="12" t="s">
        <v>314</v>
      </c>
      <c r="H3" s="3" t="s">
        <v>315</v>
      </c>
      <c r="I3" s="3"/>
      <c r="J3" s="3"/>
      <c r="K3" s="3" t="s">
        <v>89</v>
      </c>
      <c r="L3" s="3" t="s">
        <v>224</v>
      </c>
    </row>
    <row r="4" spans="1:12" ht="66" customHeight="1">
      <c r="A4" s="2" t="s">
        <v>312</v>
      </c>
      <c r="B4" s="16" t="s">
        <v>313</v>
      </c>
      <c r="C4" s="3"/>
      <c r="D4" s="3"/>
      <c r="E4" s="13"/>
      <c r="F4" s="436"/>
      <c r="G4" s="12" t="s">
        <v>316</v>
      </c>
      <c r="H4" s="3"/>
      <c r="I4" s="3" t="s">
        <v>317</v>
      </c>
      <c r="J4" s="3"/>
      <c r="K4" s="3" t="s">
        <v>89</v>
      </c>
      <c r="L4" s="3" t="s">
        <v>224</v>
      </c>
    </row>
    <row r="5" spans="1:12" ht="39" hidden="1" customHeight="1">
      <c r="A5" s="2" t="s">
        <v>242</v>
      </c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6.1" hidden="1" customHeight="1">
      <c r="A6" s="2" t="s">
        <v>242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1" hidden="1" customHeight="1">
      <c r="A7" s="2" t="s">
        <v>242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6.1" hidden="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6.1" hidden="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6.1" hidden="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26.1" hidden="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4.95" hidden="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4.9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s="9" customFormat="1" ht="18.75">
      <c r="A15" s="418" t="s">
        <v>318</v>
      </c>
      <c r="B15" s="419"/>
      <c r="C15" s="419"/>
      <c r="D15" s="419"/>
      <c r="E15" s="420"/>
      <c r="F15" s="421"/>
      <c r="G15" s="423"/>
      <c r="H15" s="418" t="s">
        <v>295</v>
      </c>
      <c r="I15" s="419"/>
      <c r="J15" s="419"/>
      <c r="K15" s="4"/>
      <c r="L15" s="7"/>
    </row>
    <row r="16" spans="1:12" ht="16.5">
      <c r="A16" s="424" t="s">
        <v>319</v>
      </c>
      <c r="B16" s="424"/>
      <c r="C16" s="425"/>
      <c r="D16" s="425"/>
      <c r="E16" s="425"/>
      <c r="F16" s="425"/>
      <c r="G16" s="425"/>
      <c r="H16" s="425"/>
      <c r="I16" s="425"/>
      <c r="J16" s="425"/>
      <c r="K16" s="425"/>
      <c r="L16" s="425"/>
    </row>
  </sheetData>
  <mergeCells count="6">
    <mergeCell ref="A1:J1"/>
    <mergeCell ref="A15:E15"/>
    <mergeCell ref="F15:G15"/>
    <mergeCell ref="H15:J15"/>
    <mergeCell ref="A16:L16"/>
    <mergeCell ref="F3:F4"/>
  </mergeCells>
  <phoneticPr fontId="36" type="noConversion"/>
  <dataValidations count="1">
    <dataValidation type="list" allowBlank="1" showInputMessage="1" showErrorMessage="1" sqref="L3:L7 L8:L11 L12:L16">
      <formula1>"YES,NO"</formula1>
    </dataValidation>
  </dataValidations>
  <pageMargins left="0.118055555555556" right="0.118055555555556" top="0.59027777777777801" bottom="0.55069444444444404" header="0.5" footer="0.5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2"/>
  <sheetViews>
    <sheetView zoomScale="125" zoomScaleNormal="125" workbookViewId="0">
      <selection activeCell="K8" sqref="K8"/>
    </sheetView>
  </sheetViews>
  <sheetFormatPr defaultColWidth="9" defaultRowHeight="14.25"/>
  <cols>
    <col min="1" max="1" width="7" customWidth="1"/>
    <col min="2" max="2" width="13.87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12" ht="29.25">
      <c r="A1" s="417" t="s">
        <v>320</v>
      </c>
      <c r="B1" s="417"/>
      <c r="C1" s="417"/>
      <c r="D1" s="417"/>
      <c r="E1" s="417"/>
      <c r="F1" s="417"/>
      <c r="G1" s="417"/>
      <c r="H1" s="417"/>
      <c r="I1" s="417"/>
    </row>
    <row r="2" spans="1:12" s="8" customFormat="1" ht="16.5">
      <c r="A2" s="426" t="s">
        <v>191</v>
      </c>
      <c r="B2" s="427" t="s">
        <v>196</v>
      </c>
      <c r="C2" s="427" t="s">
        <v>241</v>
      </c>
      <c r="D2" s="427" t="s">
        <v>194</v>
      </c>
      <c r="E2" s="427" t="s">
        <v>195</v>
      </c>
      <c r="F2" s="10" t="s">
        <v>321</v>
      </c>
      <c r="G2" s="10" t="s">
        <v>212</v>
      </c>
      <c r="H2" s="437" t="s">
        <v>213</v>
      </c>
      <c r="I2" s="431" t="s">
        <v>215</v>
      </c>
    </row>
    <row r="3" spans="1:12" s="8" customFormat="1" ht="16.5">
      <c r="A3" s="426"/>
      <c r="B3" s="428"/>
      <c r="C3" s="428"/>
      <c r="D3" s="428"/>
      <c r="E3" s="428"/>
      <c r="F3" s="10" t="s">
        <v>322</v>
      </c>
      <c r="G3" s="10" t="s">
        <v>216</v>
      </c>
      <c r="H3" s="438"/>
      <c r="I3" s="432"/>
    </row>
    <row r="4" spans="1:12" ht="62.1" customHeight="1">
      <c r="A4" s="2"/>
      <c r="B4" s="11" t="s">
        <v>267</v>
      </c>
      <c r="C4" s="12" t="s">
        <v>266</v>
      </c>
      <c r="D4" s="13" t="s">
        <v>245</v>
      </c>
      <c r="E4" s="434" t="s">
        <v>221</v>
      </c>
      <c r="F4" s="14" t="s">
        <v>323</v>
      </c>
      <c r="G4" s="3"/>
      <c r="H4" s="3"/>
      <c r="I4" s="3" t="s">
        <v>224</v>
      </c>
    </row>
    <row r="5" spans="1:12" ht="33.950000000000003" customHeight="1">
      <c r="A5" s="2"/>
      <c r="B5" s="15" t="s">
        <v>293</v>
      </c>
      <c r="C5" s="12" t="s">
        <v>324</v>
      </c>
      <c r="D5" s="3" t="s">
        <v>325</v>
      </c>
      <c r="E5" s="436"/>
      <c r="F5" s="3" t="s">
        <v>326</v>
      </c>
      <c r="G5" s="3"/>
      <c r="H5" s="3"/>
      <c r="I5" s="3" t="s">
        <v>224</v>
      </c>
    </row>
    <row r="6" spans="1:12" ht="24.95" customHeight="1">
      <c r="A6" s="2"/>
      <c r="B6" s="2"/>
      <c r="C6" s="3"/>
      <c r="D6" s="3"/>
      <c r="E6" s="3"/>
      <c r="F6" s="3"/>
      <c r="G6" s="3"/>
      <c r="H6" s="3"/>
      <c r="I6" s="3"/>
      <c r="L6" t="s">
        <v>327</v>
      </c>
    </row>
    <row r="7" spans="1:12" ht="24" customHeight="1">
      <c r="A7" s="2"/>
      <c r="B7" s="2"/>
      <c r="C7" s="2"/>
      <c r="D7" s="2"/>
      <c r="E7" s="2"/>
      <c r="F7" s="2"/>
      <c r="G7" s="2"/>
      <c r="H7" s="2"/>
      <c r="I7" s="2"/>
    </row>
    <row r="8" spans="1:12">
      <c r="A8" s="2"/>
      <c r="B8" s="2"/>
      <c r="C8" s="2"/>
      <c r="D8" s="2"/>
      <c r="E8" s="2"/>
      <c r="F8" s="2"/>
      <c r="G8" s="2"/>
      <c r="H8" s="2"/>
      <c r="I8" s="2"/>
    </row>
    <row r="9" spans="1:12">
      <c r="A9" s="2"/>
      <c r="B9" s="2"/>
      <c r="C9" s="2"/>
      <c r="D9" s="2"/>
      <c r="E9" s="2"/>
      <c r="F9" s="2"/>
      <c r="G9" s="2"/>
      <c r="H9" s="2"/>
      <c r="I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</row>
    <row r="11" spans="1:12" s="9" customFormat="1" ht="18.75">
      <c r="A11" s="418" t="s">
        <v>318</v>
      </c>
      <c r="B11" s="419"/>
      <c r="C11" s="419"/>
      <c r="D11" s="420"/>
      <c r="E11" s="5"/>
      <c r="F11" s="418" t="s">
        <v>295</v>
      </c>
      <c r="G11" s="419"/>
      <c r="H11" s="420"/>
      <c r="I11" s="7"/>
    </row>
    <row r="12" spans="1:12" ht="16.5">
      <c r="A12" s="424" t="s">
        <v>328</v>
      </c>
      <c r="B12" s="424"/>
      <c r="C12" s="425"/>
      <c r="D12" s="425"/>
      <c r="E12" s="425"/>
      <c r="F12" s="425"/>
      <c r="G12" s="425"/>
      <c r="H12" s="425"/>
      <c r="I12" s="425"/>
    </row>
  </sheetData>
  <mergeCells count="12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E4:E5"/>
    <mergeCell ref="H2:H3"/>
    <mergeCell ref="I2:I3"/>
  </mergeCells>
  <phoneticPr fontId="36" type="noConversion"/>
  <dataValidations count="1">
    <dataValidation type="list" allowBlank="1" showInputMessage="1" showErrorMessage="1" sqref="I1:I4 I5:I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B2:Q29"/>
  <sheetViews>
    <sheetView view="pageBreakPreview" topLeftCell="A7" zoomScaleNormal="100" workbookViewId="0">
      <selection activeCell="T18" sqref="T18"/>
    </sheetView>
  </sheetViews>
  <sheetFormatPr defaultColWidth="9" defaultRowHeight="14.25"/>
  <cols>
    <col min="1" max="1" width="1.375" customWidth="1"/>
    <col min="17" max="17" width="16" customWidth="1"/>
  </cols>
  <sheetData>
    <row r="2" spans="2:17" ht="18">
      <c r="B2" s="455" t="s">
        <v>329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</row>
    <row r="3" spans="2:17">
      <c r="B3" s="427" t="s">
        <v>192</v>
      </c>
      <c r="C3" s="427" t="s">
        <v>330</v>
      </c>
      <c r="D3" s="427" t="s">
        <v>331</v>
      </c>
      <c r="E3" s="427" t="s">
        <v>332</v>
      </c>
      <c r="F3" s="427" t="s">
        <v>333</v>
      </c>
      <c r="G3" s="427" t="s">
        <v>334</v>
      </c>
      <c r="H3" s="427" t="s">
        <v>335</v>
      </c>
      <c r="I3" s="427" t="s">
        <v>336</v>
      </c>
      <c r="J3" s="427" t="s">
        <v>337</v>
      </c>
      <c r="K3" s="427" t="s">
        <v>338</v>
      </c>
      <c r="L3" s="427" t="s">
        <v>339</v>
      </c>
      <c r="M3" s="427" t="s">
        <v>340</v>
      </c>
      <c r="N3" s="427" t="s">
        <v>341</v>
      </c>
      <c r="O3" s="427" t="s">
        <v>203</v>
      </c>
      <c r="P3" s="427" t="s">
        <v>342</v>
      </c>
      <c r="Q3" s="427" t="s">
        <v>205</v>
      </c>
    </row>
    <row r="4" spans="2:17">
      <c r="B4" s="428"/>
      <c r="C4" s="428"/>
      <c r="D4" s="428"/>
      <c r="E4" s="428"/>
      <c r="F4" s="428"/>
      <c r="G4" s="428"/>
      <c r="H4" s="428"/>
      <c r="I4" s="428"/>
      <c r="J4" s="428" t="s">
        <v>206</v>
      </c>
      <c r="K4" s="428"/>
      <c r="L4" s="428"/>
      <c r="M4" s="428" t="s">
        <v>206</v>
      </c>
      <c r="N4" s="428"/>
      <c r="O4" s="428" t="s">
        <v>206</v>
      </c>
      <c r="P4" s="428"/>
      <c r="Q4" s="428"/>
    </row>
    <row r="5" spans="2:17" ht="20.100000000000001" customHeigh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ht="20.100000000000001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ht="20.100000000000001" customHeight="1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7" ht="20.100000000000001" customHeight="1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7" ht="20.100000000000001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2:17" ht="20.100000000000001" customHeight="1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ht="20.100000000000001" customHeight="1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2:17" ht="20.100000000000001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2:17" ht="20.100000000000001" customHeight="1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17" ht="20.100000000000001" customHeight="1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2:17" ht="20.100000000000001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2:17" ht="20.100000000000001" customHeight="1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2:17" ht="20.100000000000001" customHeight="1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2:17" ht="20.100000000000001" customHeight="1"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7" ht="20.100000000000001" customHeight="1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2:17" ht="20.100000000000001" customHeight="1"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2:17" ht="20.100000000000001" customHeight="1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2:17" ht="20.100000000000001" customHeight="1"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2:17" ht="20.100000000000001" customHeight="1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2:17" ht="20.100000000000001" customHeight="1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2:17" ht="20.100000000000001" customHeight="1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ht="18.75">
      <c r="B29" s="418" t="s">
        <v>207</v>
      </c>
      <c r="C29" s="419"/>
      <c r="D29" s="419"/>
      <c r="E29" s="420"/>
      <c r="F29" s="421"/>
      <c r="G29" s="422"/>
      <c r="H29" s="422"/>
      <c r="I29" s="422"/>
      <c r="J29" s="423"/>
      <c r="K29" s="418" t="s">
        <v>208</v>
      </c>
      <c r="L29" s="419"/>
      <c r="M29" s="419"/>
      <c r="N29" s="419"/>
      <c r="O29" s="420"/>
      <c r="P29" s="4"/>
      <c r="Q29" s="7"/>
    </row>
  </sheetData>
  <mergeCells count="20">
    <mergeCell ref="P3:P4"/>
    <mergeCell ref="Q3:Q4"/>
    <mergeCell ref="B2:Q2"/>
    <mergeCell ref="B29:E29"/>
    <mergeCell ref="F29:J29"/>
    <mergeCell ref="K29:O29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honeticPr fontId="36" type="noConversion"/>
  <dataValidations count="1">
    <dataValidation type="list" allowBlank="1" showInputMessage="1" showErrorMessage="1" sqref="Q2 Q15 Q4:Q7 Q8:Q12 Q13:Q14 Q16:Q23 Q24:Q29">
      <formula1>"YES,NO"</formula1>
    </dataValidation>
  </dataValidations>
  <pageMargins left="7.8472222222222193E-2" right="0.118055555555556" top="0.23611111111111099" bottom="0.118055555555556" header="0.196527777777778" footer="0.118055555555556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0" t="s">
        <v>36</v>
      </c>
      <c r="C2" s="211"/>
      <c r="D2" s="211"/>
      <c r="E2" s="211"/>
      <c r="F2" s="211"/>
      <c r="G2" s="211"/>
      <c r="H2" s="211"/>
      <c r="I2" s="212"/>
    </row>
    <row r="3" spans="2:9" ht="27.95" customHeight="1">
      <c r="B3" s="145"/>
      <c r="C3" s="146"/>
      <c r="D3" s="213" t="s">
        <v>37</v>
      </c>
      <c r="E3" s="214"/>
      <c r="F3" s="215" t="s">
        <v>38</v>
      </c>
      <c r="G3" s="216"/>
      <c r="H3" s="213" t="s">
        <v>39</v>
      </c>
      <c r="I3" s="217"/>
    </row>
    <row r="4" spans="2:9" ht="27.95" customHeight="1">
      <c r="B4" s="145" t="s">
        <v>40</v>
      </c>
      <c r="C4" s="146" t="s">
        <v>41</v>
      </c>
      <c r="D4" s="146" t="s">
        <v>42</v>
      </c>
      <c r="E4" s="146" t="s">
        <v>43</v>
      </c>
      <c r="F4" s="147" t="s">
        <v>42</v>
      </c>
      <c r="G4" s="147" t="s">
        <v>43</v>
      </c>
      <c r="H4" s="146" t="s">
        <v>42</v>
      </c>
      <c r="I4" s="154" t="s">
        <v>43</v>
      </c>
    </row>
    <row r="5" spans="2:9" ht="27.95" customHeight="1">
      <c r="B5" s="148" t="s">
        <v>44</v>
      </c>
      <c r="C5" s="2">
        <v>13</v>
      </c>
      <c r="D5" s="2">
        <v>0</v>
      </c>
      <c r="E5" s="2">
        <v>1</v>
      </c>
      <c r="F5" s="149">
        <v>0</v>
      </c>
      <c r="G5" s="149">
        <v>1</v>
      </c>
      <c r="H5" s="2">
        <v>1</v>
      </c>
      <c r="I5" s="155">
        <v>2</v>
      </c>
    </row>
    <row r="6" spans="2:9" ht="27.95" customHeight="1">
      <c r="B6" s="148" t="s">
        <v>45</v>
      </c>
      <c r="C6" s="2">
        <v>20</v>
      </c>
      <c r="D6" s="2">
        <v>0</v>
      </c>
      <c r="E6" s="2">
        <v>1</v>
      </c>
      <c r="F6" s="149">
        <v>1</v>
      </c>
      <c r="G6" s="149">
        <v>2</v>
      </c>
      <c r="H6" s="2">
        <v>2</v>
      </c>
      <c r="I6" s="155">
        <v>3</v>
      </c>
    </row>
    <row r="7" spans="2:9" ht="27.95" customHeight="1">
      <c r="B7" s="148" t="s">
        <v>46</v>
      </c>
      <c r="C7" s="2">
        <v>32</v>
      </c>
      <c r="D7" s="2">
        <v>0</v>
      </c>
      <c r="E7" s="2">
        <v>1</v>
      </c>
      <c r="F7" s="149">
        <v>2</v>
      </c>
      <c r="G7" s="149">
        <v>3</v>
      </c>
      <c r="H7" s="2">
        <v>3</v>
      </c>
      <c r="I7" s="155">
        <v>4</v>
      </c>
    </row>
    <row r="8" spans="2:9" ht="27.95" customHeight="1">
      <c r="B8" s="148" t="s">
        <v>47</v>
      </c>
      <c r="C8" s="2">
        <v>50</v>
      </c>
      <c r="D8" s="2">
        <v>1</v>
      </c>
      <c r="E8" s="2">
        <v>2</v>
      </c>
      <c r="F8" s="149">
        <v>3</v>
      </c>
      <c r="G8" s="149">
        <v>4</v>
      </c>
      <c r="H8" s="2">
        <v>5</v>
      </c>
      <c r="I8" s="155">
        <v>6</v>
      </c>
    </row>
    <row r="9" spans="2:9" ht="27.95" customHeight="1">
      <c r="B9" s="148" t="s">
        <v>48</v>
      </c>
      <c r="C9" s="2">
        <v>80</v>
      </c>
      <c r="D9" s="2">
        <v>2</v>
      </c>
      <c r="E9" s="2">
        <v>3</v>
      </c>
      <c r="F9" s="149">
        <v>5</v>
      </c>
      <c r="G9" s="149">
        <v>6</v>
      </c>
      <c r="H9" s="2">
        <v>7</v>
      </c>
      <c r="I9" s="155">
        <v>8</v>
      </c>
    </row>
    <row r="10" spans="2:9" ht="27.95" customHeight="1">
      <c r="B10" s="148" t="s">
        <v>49</v>
      </c>
      <c r="C10" s="2">
        <v>125</v>
      </c>
      <c r="D10" s="2">
        <v>3</v>
      </c>
      <c r="E10" s="2">
        <v>4</v>
      </c>
      <c r="F10" s="149">
        <v>7</v>
      </c>
      <c r="G10" s="149">
        <v>8</v>
      </c>
      <c r="H10" s="2">
        <v>10</v>
      </c>
      <c r="I10" s="155">
        <v>11</v>
      </c>
    </row>
    <row r="11" spans="2:9" ht="27.95" customHeight="1">
      <c r="B11" s="148" t="s">
        <v>50</v>
      </c>
      <c r="C11" s="2">
        <v>200</v>
      </c>
      <c r="D11" s="2">
        <v>5</v>
      </c>
      <c r="E11" s="2">
        <v>6</v>
      </c>
      <c r="F11" s="149">
        <v>10</v>
      </c>
      <c r="G11" s="149">
        <v>11</v>
      </c>
      <c r="H11" s="2">
        <v>14</v>
      </c>
      <c r="I11" s="155">
        <v>15</v>
      </c>
    </row>
    <row r="12" spans="2:9" ht="27.95" customHeight="1">
      <c r="B12" s="150" t="s">
        <v>51</v>
      </c>
      <c r="C12" s="151">
        <v>315</v>
      </c>
      <c r="D12" s="151">
        <v>7</v>
      </c>
      <c r="E12" s="151">
        <v>8</v>
      </c>
      <c r="F12" s="152">
        <v>14</v>
      </c>
      <c r="G12" s="152">
        <v>15</v>
      </c>
      <c r="H12" s="151">
        <v>21</v>
      </c>
      <c r="I12" s="156">
        <v>22</v>
      </c>
    </row>
    <row r="14" spans="2:9">
      <c r="B14" s="153" t="s">
        <v>52</v>
      </c>
      <c r="C14" s="153"/>
      <c r="D14" s="153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4"/>
  <sheetViews>
    <sheetView zoomScale="125" zoomScaleNormal="125" workbookViewId="0">
      <selection activeCell="A36" sqref="A36:K43"/>
    </sheetView>
  </sheetViews>
  <sheetFormatPr defaultColWidth="10.375" defaultRowHeight="16.5" customHeight="1"/>
  <cols>
    <col min="1" max="9" width="10.375" style="88"/>
    <col min="10" max="10" width="8.875" style="88" customWidth="1"/>
    <col min="11" max="11" width="12" style="88" customWidth="1"/>
    <col min="12" max="16384" width="10.375" style="88"/>
  </cols>
  <sheetData>
    <row r="1" spans="1:11" ht="20.25">
      <c r="A1" s="218" t="s">
        <v>53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4.25">
      <c r="A2" s="89" t="s">
        <v>54</v>
      </c>
      <c r="B2" s="219" t="s">
        <v>343</v>
      </c>
      <c r="C2" s="220"/>
      <c r="D2" s="221" t="s">
        <v>55</v>
      </c>
      <c r="E2" s="221"/>
      <c r="F2" s="219" t="s">
        <v>353</v>
      </c>
      <c r="G2" s="220"/>
      <c r="H2" s="90" t="s">
        <v>56</v>
      </c>
      <c r="I2" s="222" t="s">
        <v>354</v>
      </c>
      <c r="J2" s="222"/>
      <c r="K2" s="223"/>
    </row>
    <row r="3" spans="1:11" ht="14.25">
      <c r="A3" s="224" t="s">
        <v>57</v>
      </c>
      <c r="B3" s="225"/>
      <c r="C3" s="226"/>
      <c r="D3" s="227" t="s">
        <v>58</v>
      </c>
      <c r="E3" s="228"/>
      <c r="F3" s="228"/>
      <c r="G3" s="229"/>
      <c r="H3" s="227" t="s">
        <v>59</v>
      </c>
      <c r="I3" s="228"/>
      <c r="J3" s="228"/>
      <c r="K3" s="229"/>
    </row>
    <row r="4" spans="1:11" ht="14.25">
      <c r="A4" s="93" t="s">
        <v>60</v>
      </c>
      <c r="B4" s="230" t="s">
        <v>344</v>
      </c>
      <c r="C4" s="231"/>
      <c r="D4" s="232" t="s">
        <v>61</v>
      </c>
      <c r="E4" s="233"/>
      <c r="F4" s="234" t="s">
        <v>367</v>
      </c>
      <c r="G4" s="235"/>
      <c r="H4" s="232" t="s">
        <v>62</v>
      </c>
      <c r="I4" s="233"/>
      <c r="J4" s="107" t="s">
        <v>63</v>
      </c>
      <c r="K4" s="117" t="s">
        <v>64</v>
      </c>
    </row>
    <row r="5" spans="1:11" ht="14.25">
      <c r="A5" s="96" t="s">
        <v>65</v>
      </c>
      <c r="B5" s="230" t="s">
        <v>345</v>
      </c>
      <c r="C5" s="231"/>
      <c r="D5" s="232" t="s">
        <v>66</v>
      </c>
      <c r="E5" s="233"/>
      <c r="F5" s="236">
        <v>44687</v>
      </c>
      <c r="G5" s="235"/>
      <c r="H5" s="232" t="s">
        <v>67</v>
      </c>
      <c r="I5" s="233"/>
      <c r="J5" s="107" t="s">
        <v>63</v>
      </c>
      <c r="K5" s="117" t="s">
        <v>64</v>
      </c>
    </row>
    <row r="6" spans="1:11" ht="14.25">
      <c r="A6" s="93" t="s">
        <v>68</v>
      </c>
      <c r="B6" s="97">
        <v>5</v>
      </c>
      <c r="C6" s="98">
        <v>6</v>
      </c>
      <c r="D6" s="96" t="s">
        <v>69</v>
      </c>
      <c r="E6" s="109"/>
      <c r="F6" s="236">
        <v>44770</v>
      </c>
      <c r="G6" s="235"/>
      <c r="H6" s="232" t="s">
        <v>70</v>
      </c>
      <c r="I6" s="233"/>
      <c r="J6" s="107" t="s">
        <v>63</v>
      </c>
      <c r="K6" s="117" t="s">
        <v>64</v>
      </c>
    </row>
    <row r="7" spans="1:11" ht="14.25">
      <c r="A7" s="93" t="s">
        <v>71</v>
      </c>
      <c r="B7" s="237">
        <v>17133</v>
      </c>
      <c r="C7" s="238"/>
      <c r="D7" s="96" t="s">
        <v>72</v>
      </c>
      <c r="E7" s="108"/>
      <c r="F7" s="236">
        <v>44772</v>
      </c>
      <c r="G7" s="235"/>
      <c r="H7" s="232" t="s">
        <v>73</v>
      </c>
      <c r="I7" s="233"/>
      <c r="J7" s="107" t="s">
        <v>63</v>
      </c>
      <c r="K7" s="117" t="s">
        <v>64</v>
      </c>
    </row>
    <row r="8" spans="1:11" ht="14.25">
      <c r="A8" s="123"/>
      <c r="B8" s="239"/>
      <c r="C8" s="240"/>
      <c r="D8" s="241" t="s">
        <v>74</v>
      </c>
      <c r="E8" s="242"/>
      <c r="F8" s="243">
        <v>44773</v>
      </c>
      <c r="G8" s="244"/>
      <c r="H8" s="241" t="s">
        <v>75</v>
      </c>
      <c r="I8" s="242"/>
      <c r="J8" s="110" t="s">
        <v>63</v>
      </c>
      <c r="K8" s="118" t="s">
        <v>64</v>
      </c>
    </row>
    <row r="9" spans="1:11" ht="14.25">
      <c r="A9" s="245" t="s">
        <v>76</v>
      </c>
      <c r="B9" s="246"/>
      <c r="C9" s="246"/>
      <c r="D9" s="246"/>
      <c r="E9" s="246"/>
      <c r="F9" s="246"/>
      <c r="G9" s="246"/>
      <c r="H9" s="246"/>
      <c r="I9" s="246"/>
      <c r="J9" s="246"/>
      <c r="K9" s="247"/>
    </row>
    <row r="10" spans="1:11" ht="14.25">
      <c r="A10" s="248" t="s">
        <v>77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50"/>
    </row>
    <row r="11" spans="1:11" ht="14.25">
      <c r="A11" s="124" t="s">
        <v>78</v>
      </c>
      <c r="B11" s="125" t="s">
        <v>79</v>
      </c>
      <c r="C11" s="126" t="s">
        <v>80</v>
      </c>
      <c r="D11" s="127"/>
      <c r="E11" s="128" t="s">
        <v>81</v>
      </c>
      <c r="F11" s="125" t="s">
        <v>79</v>
      </c>
      <c r="G11" s="126" t="s">
        <v>80</v>
      </c>
      <c r="H11" s="126" t="s">
        <v>82</v>
      </c>
      <c r="I11" s="128" t="s">
        <v>83</v>
      </c>
      <c r="J11" s="125" t="s">
        <v>79</v>
      </c>
      <c r="K11" s="141" t="s">
        <v>80</v>
      </c>
    </row>
    <row r="12" spans="1:11" ht="14.25">
      <c r="A12" s="96" t="s">
        <v>84</v>
      </c>
      <c r="B12" s="106" t="s">
        <v>79</v>
      </c>
      <c r="C12" s="107" t="s">
        <v>80</v>
      </c>
      <c r="D12" s="108"/>
      <c r="E12" s="109" t="s">
        <v>85</v>
      </c>
      <c r="F12" s="106" t="s">
        <v>79</v>
      </c>
      <c r="G12" s="107" t="s">
        <v>80</v>
      </c>
      <c r="H12" s="107" t="s">
        <v>82</v>
      </c>
      <c r="I12" s="109" t="s">
        <v>86</v>
      </c>
      <c r="J12" s="106" t="s">
        <v>79</v>
      </c>
      <c r="K12" s="117" t="s">
        <v>80</v>
      </c>
    </row>
    <row r="13" spans="1:11" ht="14.25">
      <c r="A13" s="96" t="s">
        <v>87</v>
      </c>
      <c r="B13" s="106" t="s">
        <v>79</v>
      </c>
      <c r="C13" s="107" t="s">
        <v>80</v>
      </c>
      <c r="D13" s="108"/>
      <c r="E13" s="109" t="s">
        <v>88</v>
      </c>
      <c r="F13" s="107" t="s">
        <v>89</v>
      </c>
      <c r="G13" s="107" t="s">
        <v>90</v>
      </c>
      <c r="H13" s="107" t="s">
        <v>82</v>
      </c>
      <c r="I13" s="109" t="s">
        <v>91</v>
      </c>
      <c r="J13" s="106" t="s">
        <v>79</v>
      </c>
      <c r="K13" s="117" t="s">
        <v>80</v>
      </c>
    </row>
    <row r="14" spans="1:11" ht="14.25">
      <c r="A14" s="241" t="s">
        <v>92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51"/>
    </row>
    <row r="15" spans="1:11" ht="14.25">
      <c r="A15" s="248" t="s">
        <v>93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50"/>
    </row>
    <row r="16" spans="1:11" ht="14.25">
      <c r="A16" s="129" t="s">
        <v>94</v>
      </c>
      <c r="B16" s="126" t="s">
        <v>89</v>
      </c>
      <c r="C16" s="126" t="s">
        <v>90</v>
      </c>
      <c r="D16" s="130"/>
      <c r="E16" s="131" t="s">
        <v>95</v>
      </c>
      <c r="F16" s="126" t="s">
        <v>89</v>
      </c>
      <c r="G16" s="126" t="s">
        <v>90</v>
      </c>
      <c r="H16" s="132"/>
      <c r="I16" s="131" t="s">
        <v>96</v>
      </c>
      <c r="J16" s="126" t="s">
        <v>89</v>
      </c>
      <c r="K16" s="141" t="s">
        <v>90</v>
      </c>
    </row>
    <row r="17" spans="1:22" ht="16.5" customHeight="1">
      <c r="A17" s="99" t="s">
        <v>97</v>
      </c>
      <c r="B17" s="107" t="s">
        <v>89</v>
      </c>
      <c r="C17" s="107" t="s">
        <v>90</v>
      </c>
      <c r="D17" s="94"/>
      <c r="E17" s="111" t="s">
        <v>98</v>
      </c>
      <c r="F17" s="107" t="s">
        <v>89</v>
      </c>
      <c r="G17" s="107" t="s">
        <v>90</v>
      </c>
      <c r="H17" s="133"/>
      <c r="I17" s="111" t="s">
        <v>99</v>
      </c>
      <c r="J17" s="107" t="s">
        <v>89</v>
      </c>
      <c r="K17" s="117" t="s">
        <v>90</v>
      </c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</row>
    <row r="18" spans="1:22" ht="18" customHeight="1">
      <c r="A18" s="252" t="s">
        <v>100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4"/>
    </row>
    <row r="19" spans="1:22" s="122" customFormat="1" ht="18" customHeight="1">
      <c r="A19" s="248" t="s">
        <v>101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50"/>
    </row>
    <row r="20" spans="1:22" ht="16.5" customHeight="1">
      <c r="A20" s="255" t="s">
        <v>102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57"/>
    </row>
    <row r="21" spans="1:22" ht="21.75" customHeight="1">
      <c r="A21" s="172" t="s">
        <v>103</v>
      </c>
      <c r="B21" s="111" t="s">
        <v>104</v>
      </c>
      <c r="C21" s="111" t="s">
        <v>105</v>
      </c>
      <c r="D21" s="111" t="s">
        <v>106</v>
      </c>
      <c r="E21" s="111" t="s">
        <v>107</v>
      </c>
      <c r="F21" s="111" t="s">
        <v>108</v>
      </c>
      <c r="G21" s="111" t="s">
        <v>109</v>
      </c>
      <c r="H21" s="111" t="s">
        <v>110</v>
      </c>
      <c r="I21" s="111" t="s">
        <v>111</v>
      </c>
      <c r="J21" s="111" t="s">
        <v>112</v>
      </c>
      <c r="K21" s="120" t="s">
        <v>113</v>
      </c>
    </row>
    <row r="22" spans="1:22" ht="16.5" customHeight="1">
      <c r="A22" s="174" t="s">
        <v>346</v>
      </c>
      <c r="B22" s="171"/>
      <c r="C22" s="170" t="s">
        <v>351</v>
      </c>
      <c r="D22" s="170" t="s">
        <v>351</v>
      </c>
      <c r="E22" s="170" t="s">
        <v>351</v>
      </c>
      <c r="F22" s="170" t="s">
        <v>351</v>
      </c>
      <c r="G22" s="170" t="s">
        <v>351</v>
      </c>
      <c r="H22" s="170" t="s">
        <v>351</v>
      </c>
      <c r="I22" s="134"/>
      <c r="J22" s="134"/>
      <c r="K22" s="143" t="s">
        <v>352</v>
      </c>
    </row>
    <row r="23" spans="1:22" ht="16.5" customHeight="1">
      <c r="A23" s="174" t="s">
        <v>347</v>
      </c>
      <c r="B23" s="171"/>
      <c r="C23" s="170" t="s">
        <v>351</v>
      </c>
      <c r="D23" s="170" t="s">
        <v>351</v>
      </c>
      <c r="E23" s="170" t="s">
        <v>351</v>
      </c>
      <c r="F23" s="170" t="s">
        <v>351</v>
      </c>
      <c r="G23" s="170" t="s">
        <v>351</v>
      </c>
      <c r="H23" s="170" t="s">
        <v>351</v>
      </c>
      <c r="I23" s="134"/>
      <c r="J23" s="134"/>
      <c r="K23" s="143" t="s">
        <v>352</v>
      </c>
    </row>
    <row r="24" spans="1:22" ht="16.5" customHeight="1">
      <c r="A24" s="174" t="s">
        <v>348</v>
      </c>
      <c r="B24" s="171"/>
      <c r="C24" s="170" t="s">
        <v>351</v>
      </c>
      <c r="D24" s="170" t="s">
        <v>351</v>
      </c>
      <c r="E24" s="170" t="s">
        <v>351</v>
      </c>
      <c r="F24" s="170" t="s">
        <v>351</v>
      </c>
      <c r="G24" s="170" t="s">
        <v>351</v>
      </c>
      <c r="H24" s="170" t="s">
        <v>351</v>
      </c>
      <c r="I24" s="134"/>
      <c r="J24" s="134"/>
      <c r="K24" s="143" t="s">
        <v>352</v>
      </c>
    </row>
    <row r="25" spans="1:22" ht="16.5" customHeight="1">
      <c r="A25" s="174" t="s">
        <v>349</v>
      </c>
      <c r="B25" s="171"/>
      <c r="C25" s="170" t="s">
        <v>351</v>
      </c>
      <c r="D25" s="170" t="s">
        <v>351</v>
      </c>
      <c r="E25" s="170" t="s">
        <v>351</v>
      </c>
      <c r="F25" s="170" t="s">
        <v>351</v>
      </c>
      <c r="G25" s="170" t="s">
        <v>351</v>
      </c>
      <c r="H25" s="170" t="s">
        <v>351</v>
      </c>
      <c r="I25" s="134"/>
      <c r="J25" s="134"/>
      <c r="K25" s="143" t="s">
        <v>352</v>
      </c>
    </row>
    <row r="26" spans="1:22" ht="16.5" customHeight="1">
      <c r="A26" s="174" t="s">
        <v>350</v>
      </c>
      <c r="B26" s="171"/>
      <c r="C26" s="170" t="s">
        <v>351</v>
      </c>
      <c r="D26" s="170" t="s">
        <v>351</v>
      </c>
      <c r="E26" s="170" t="s">
        <v>351</v>
      </c>
      <c r="F26" s="170" t="s">
        <v>351</v>
      </c>
      <c r="G26" s="170" t="s">
        <v>351</v>
      </c>
      <c r="H26" s="170" t="s">
        <v>351</v>
      </c>
      <c r="I26" s="134"/>
      <c r="J26" s="134"/>
      <c r="K26" s="143" t="s">
        <v>352</v>
      </c>
    </row>
    <row r="27" spans="1:22" ht="16.5" customHeight="1">
      <c r="A27" s="173"/>
      <c r="B27" s="134"/>
      <c r="C27" s="134"/>
      <c r="D27" s="134"/>
      <c r="E27" s="134"/>
      <c r="F27" s="134"/>
      <c r="G27" s="134"/>
      <c r="H27" s="134"/>
      <c r="I27" s="134"/>
      <c r="J27" s="134"/>
      <c r="K27" s="144"/>
    </row>
    <row r="28" spans="1:22" ht="16.5" customHeight="1">
      <c r="A28" s="100"/>
      <c r="B28" s="134"/>
      <c r="C28" s="134"/>
      <c r="D28" s="134"/>
      <c r="E28" s="134"/>
      <c r="F28" s="134"/>
      <c r="G28" s="134"/>
      <c r="H28" s="134"/>
      <c r="I28" s="134"/>
      <c r="J28" s="134"/>
      <c r="K28" s="144"/>
    </row>
    <row r="29" spans="1:22" ht="18" customHeight="1">
      <c r="A29" s="258" t="s">
        <v>114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60"/>
    </row>
    <row r="30" spans="1:22" ht="18.75" customHeight="1">
      <c r="A30" s="261" t="s">
        <v>357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22" ht="18.75" customHeight="1">
      <c r="A31" s="264"/>
      <c r="B31" s="265"/>
      <c r="C31" s="265"/>
      <c r="D31" s="265"/>
      <c r="E31" s="265"/>
      <c r="F31" s="265"/>
      <c r="G31" s="265"/>
      <c r="H31" s="265"/>
      <c r="I31" s="265"/>
      <c r="J31" s="265"/>
      <c r="K31" s="266"/>
    </row>
    <row r="32" spans="1:22" ht="18" customHeight="1">
      <c r="A32" s="258" t="s">
        <v>115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pans="1:11" ht="14.25">
      <c r="A33" s="267" t="s">
        <v>116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9"/>
    </row>
    <row r="34" spans="1:11" ht="14.25">
      <c r="A34" s="270" t="s">
        <v>117</v>
      </c>
      <c r="B34" s="271"/>
      <c r="C34" s="107" t="s">
        <v>63</v>
      </c>
      <c r="D34" s="107" t="s">
        <v>64</v>
      </c>
      <c r="E34" s="272" t="s">
        <v>118</v>
      </c>
      <c r="F34" s="273"/>
      <c r="G34" s="273"/>
      <c r="H34" s="273"/>
      <c r="I34" s="273"/>
      <c r="J34" s="273"/>
      <c r="K34" s="274"/>
    </row>
    <row r="35" spans="1:11" ht="14.25">
      <c r="A35" s="275" t="s">
        <v>119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</row>
    <row r="36" spans="1:11" ht="14.25">
      <c r="A36" s="276" t="s">
        <v>360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spans="1:11" ht="14.25">
      <c r="A37" s="279" t="s">
        <v>361</v>
      </c>
      <c r="B37" s="280"/>
      <c r="C37" s="280"/>
      <c r="D37" s="280"/>
      <c r="E37" s="280"/>
      <c r="F37" s="280"/>
      <c r="G37" s="280"/>
      <c r="H37" s="280"/>
      <c r="I37" s="280"/>
      <c r="J37" s="280"/>
      <c r="K37" s="281"/>
    </row>
    <row r="38" spans="1:11" ht="14.25">
      <c r="A38" s="279" t="s">
        <v>362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1"/>
    </row>
    <row r="39" spans="1:11" ht="14.25">
      <c r="A39" s="279" t="s">
        <v>363</v>
      </c>
      <c r="B39" s="280"/>
      <c r="C39" s="280"/>
      <c r="D39" s="280"/>
      <c r="E39" s="280"/>
      <c r="F39" s="280"/>
      <c r="G39" s="280"/>
      <c r="H39" s="280"/>
      <c r="I39" s="280"/>
      <c r="J39" s="280"/>
      <c r="K39" s="281"/>
    </row>
    <row r="40" spans="1:11" ht="14.25">
      <c r="A40" s="279" t="s">
        <v>364</v>
      </c>
      <c r="B40" s="280"/>
      <c r="C40" s="280"/>
      <c r="D40" s="280"/>
      <c r="E40" s="280"/>
      <c r="F40" s="280"/>
      <c r="G40" s="280"/>
      <c r="H40" s="280"/>
      <c r="I40" s="280"/>
      <c r="J40" s="280"/>
      <c r="K40" s="281"/>
    </row>
    <row r="41" spans="1:11" ht="14.25">
      <c r="A41" s="279" t="s">
        <v>365</v>
      </c>
      <c r="B41" s="280"/>
      <c r="C41" s="280"/>
      <c r="D41" s="280"/>
      <c r="E41" s="280"/>
      <c r="F41" s="280"/>
      <c r="G41" s="280"/>
      <c r="H41" s="280"/>
      <c r="I41" s="280"/>
      <c r="J41" s="280"/>
      <c r="K41" s="281"/>
    </row>
    <row r="42" spans="1:11" ht="14.25">
      <c r="A42" s="175" t="s">
        <v>358</v>
      </c>
      <c r="B42" s="112"/>
      <c r="C42" s="112"/>
      <c r="D42" s="112"/>
      <c r="E42" s="112"/>
      <c r="F42" s="176" t="s">
        <v>366</v>
      </c>
      <c r="G42" s="112"/>
      <c r="H42" s="112"/>
      <c r="I42" s="112"/>
      <c r="J42" s="112"/>
      <c r="K42" s="121"/>
    </row>
    <row r="43" spans="1:11" ht="14.25">
      <c r="A43" s="279" t="s">
        <v>359</v>
      </c>
      <c r="B43" s="280"/>
      <c r="C43" s="280"/>
      <c r="D43" s="280"/>
      <c r="E43" s="280"/>
      <c r="F43" s="280"/>
      <c r="G43" s="280"/>
      <c r="H43" s="280"/>
      <c r="I43" s="280"/>
      <c r="J43" s="280"/>
      <c r="K43" s="281"/>
    </row>
    <row r="44" spans="1:11" ht="14.25">
      <c r="A44" s="282" t="s">
        <v>120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4"/>
    </row>
    <row r="45" spans="1:11" ht="14.25">
      <c r="A45" s="248" t="s">
        <v>121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50"/>
    </row>
    <row r="46" spans="1:11" ht="14.25">
      <c r="A46" s="129" t="s">
        <v>122</v>
      </c>
      <c r="B46" s="126" t="s">
        <v>89</v>
      </c>
      <c r="C46" s="126" t="s">
        <v>90</v>
      </c>
      <c r="D46" s="126" t="s">
        <v>82</v>
      </c>
      <c r="E46" s="131" t="s">
        <v>123</v>
      </c>
      <c r="F46" s="126" t="s">
        <v>89</v>
      </c>
      <c r="G46" s="126" t="s">
        <v>90</v>
      </c>
      <c r="H46" s="126" t="s">
        <v>82</v>
      </c>
      <c r="I46" s="131" t="s">
        <v>124</v>
      </c>
      <c r="J46" s="126" t="s">
        <v>89</v>
      </c>
      <c r="K46" s="141" t="s">
        <v>90</v>
      </c>
    </row>
    <row r="47" spans="1:11" ht="14.25">
      <c r="A47" s="99" t="s">
        <v>81</v>
      </c>
      <c r="B47" s="107" t="s">
        <v>89</v>
      </c>
      <c r="C47" s="107" t="s">
        <v>90</v>
      </c>
      <c r="D47" s="107" t="s">
        <v>82</v>
      </c>
      <c r="E47" s="111" t="s">
        <v>88</v>
      </c>
      <c r="F47" s="107" t="s">
        <v>89</v>
      </c>
      <c r="G47" s="107" t="s">
        <v>90</v>
      </c>
      <c r="H47" s="107" t="s">
        <v>82</v>
      </c>
      <c r="I47" s="111" t="s">
        <v>99</v>
      </c>
      <c r="J47" s="107" t="s">
        <v>89</v>
      </c>
      <c r="K47" s="117" t="s">
        <v>90</v>
      </c>
    </row>
    <row r="48" spans="1:11" ht="14.25">
      <c r="A48" s="241" t="s">
        <v>92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51"/>
    </row>
    <row r="49" spans="1:11" ht="14.25">
      <c r="A49" s="275" t="s">
        <v>125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5"/>
    </row>
    <row r="50" spans="1:11" ht="14.25">
      <c r="A50" s="285"/>
      <c r="B50" s="277"/>
      <c r="C50" s="277"/>
      <c r="D50" s="277"/>
      <c r="E50" s="277"/>
      <c r="F50" s="277"/>
      <c r="G50" s="277"/>
      <c r="H50" s="277"/>
      <c r="I50" s="277"/>
      <c r="J50" s="277"/>
      <c r="K50" s="278"/>
    </row>
    <row r="51" spans="1:11" ht="14.25">
      <c r="A51" s="135" t="s">
        <v>126</v>
      </c>
      <c r="B51" s="286" t="s">
        <v>127</v>
      </c>
      <c r="C51" s="286"/>
      <c r="D51" s="136" t="s">
        <v>128</v>
      </c>
      <c r="E51" s="137"/>
      <c r="F51" s="138" t="s">
        <v>129</v>
      </c>
      <c r="G51" s="139"/>
      <c r="H51" s="287" t="s">
        <v>130</v>
      </c>
      <c r="I51" s="288"/>
      <c r="J51" s="289"/>
      <c r="K51" s="290"/>
    </row>
    <row r="52" spans="1:11" ht="14.25">
      <c r="A52" s="275" t="s">
        <v>131</v>
      </c>
      <c r="B52" s="275"/>
      <c r="C52" s="275"/>
      <c r="D52" s="275"/>
      <c r="E52" s="275"/>
      <c r="F52" s="275"/>
      <c r="G52" s="275"/>
      <c r="H52" s="275"/>
      <c r="I52" s="275"/>
      <c r="J52" s="275"/>
      <c r="K52" s="275"/>
    </row>
    <row r="53" spans="1:11" ht="14.25">
      <c r="A53" s="291"/>
      <c r="B53" s="292"/>
      <c r="C53" s="292"/>
      <c r="D53" s="292"/>
      <c r="E53" s="292"/>
      <c r="F53" s="292"/>
      <c r="G53" s="292"/>
      <c r="H53" s="292"/>
      <c r="I53" s="292"/>
      <c r="J53" s="292"/>
      <c r="K53" s="293"/>
    </row>
    <row r="54" spans="1:11" ht="14.25">
      <c r="A54" s="135" t="s">
        <v>126</v>
      </c>
      <c r="B54" s="286" t="s">
        <v>127</v>
      </c>
      <c r="C54" s="286"/>
      <c r="D54" s="136" t="s">
        <v>128</v>
      </c>
      <c r="E54" s="140" t="s">
        <v>356</v>
      </c>
      <c r="F54" s="138" t="s">
        <v>132</v>
      </c>
      <c r="G54" s="139">
        <v>44700</v>
      </c>
      <c r="H54" s="287" t="s">
        <v>130</v>
      </c>
      <c r="I54" s="288"/>
      <c r="J54" s="294" t="s">
        <v>355</v>
      </c>
      <c r="K54" s="290"/>
    </row>
  </sheetData>
  <mergeCells count="60">
    <mergeCell ref="A52:K52"/>
    <mergeCell ref="A53:K53"/>
    <mergeCell ref="B54:C54"/>
    <mergeCell ref="H54:I54"/>
    <mergeCell ref="J54:K54"/>
    <mergeCell ref="A49:K49"/>
    <mergeCell ref="A50:K50"/>
    <mergeCell ref="B51:C51"/>
    <mergeCell ref="H51:I51"/>
    <mergeCell ref="J51:K51"/>
    <mergeCell ref="A41:K41"/>
    <mergeCell ref="A43:K43"/>
    <mergeCell ref="A44:K44"/>
    <mergeCell ref="A45:K45"/>
    <mergeCell ref="A48:K48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2"/>
  <sheetViews>
    <sheetView workbookViewId="0">
      <selection activeCell="J6" sqref="J6"/>
    </sheetView>
  </sheetViews>
  <sheetFormatPr defaultColWidth="9" defaultRowHeight="26.1" customHeight="1"/>
  <cols>
    <col min="1" max="1" width="17.125" style="31" customWidth="1"/>
    <col min="2" max="8" width="9.375" style="31" customWidth="1"/>
    <col min="9" max="9" width="1.375" style="31" customWidth="1"/>
    <col min="10" max="10" width="16.5" style="31" customWidth="1"/>
    <col min="11" max="11" width="17" style="31" customWidth="1"/>
    <col min="12" max="12" width="18.5" style="31" customWidth="1"/>
    <col min="13" max="13" width="16.625" style="31" customWidth="1"/>
    <col min="14" max="14" width="14.125" style="31" customWidth="1"/>
    <col min="15" max="15" width="16.375" style="31" customWidth="1"/>
    <col min="16" max="16384" width="9" style="31"/>
  </cols>
  <sheetData>
    <row r="1" spans="1:15" ht="30" customHeight="1" thickBot="1">
      <c r="A1" s="295" t="s">
        <v>185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</row>
    <row r="2" spans="1:15" ht="29.1" customHeight="1" thickTop="1">
      <c r="A2" s="32" t="s">
        <v>60</v>
      </c>
      <c r="B2" s="297" t="s">
        <v>414</v>
      </c>
      <c r="C2" s="298"/>
      <c r="D2" s="298"/>
      <c r="E2" s="33" t="s">
        <v>65</v>
      </c>
      <c r="F2" s="297" t="s">
        <v>372</v>
      </c>
      <c r="G2" s="298"/>
      <c r="H2" s="298"/>
      <c r="I2" s="299"/>
      <c r="J2" s="46" t="s">
        <v>56</v>
      </c>
      <c r="K2" s="297" t="s">
        <v>354</v>
      </c>
      <c r="L2" s="298"/>
      <c r="M2" s="298"/>
      <c r="N2" s="298"/>
      <c r="O2" s="302"/>
    </row>
    <row r="3" spans="1:15" ht="29.1" customHeight="1">
      <c r="A3" s="303" t="s">
        <v>397</v>
      </c>
      <c r="B3" s="305" t="s">
        <v>186</v>
      </c>
      <c r="C3" s="305"/>
      <c r="D3" s="305"/>
      <c r="E3" s="305"/>
      <c r="F3" s="305"/>
      <c r="G3" s="305"/>
      <c r="H3" s="305"/>
      <c r="I3" s="300"/>
      <c r="J3" s="306" t="s">
        <v>187</v>
      </c>
      <c r="K3" s="306"/>
      <c r="L3" s="306"/>
      <c r="M3" s="306"/>
      <c r="N3" s="306"/>
      <c r="O3" s="307"/>
    </row>
    <row r="4" spans="1:15" ht="29.1" customHeight="1">
      <c r="A4" s="304"/>
      <c r="B4" s="181" t="s">
        <v>376</v>
      </c>
      <c r="C4" s="181" t="s">
        <v>375</v>
      </c>
      <c r="D4" s="34" t="s">
        <v>107</v>
      </c>
      <c r="E4" s="35" t="s">
        <v>108</v>
      </c>
      <c r="F4" s="34" t="s">
        <v>109</v>
      </c>
      <c r="G4" s="34" t="s">
        <v>110</v>
      </c>
      <c r="H4" s="34" t="s">
        <v>111</v>
      </c>
      <c r="I4" s="300"/>
      <c r="J4" s="181" t="s">
        <v>376</v>
      </c>
      <c r="K4" s="181" t="s">
        <v>375</v>
      </c>
      <c r="L4" s="34" t="s">
        <v>107</v>
      </c>
      <c r="M4" s="35" t="s">
        <v>108</v>
      </c>
      <c r="N4" s="34" t="s">
        <v>109</v>
      </c>
      <c r="O4" s="34" t="s">
        <v>110</v>
      </c>
    </row>
    <row r="5" spans="1:15" ht="29.1" customHeight="1">
      <c r="A5" s="304"/>
      <c r="B5" s="36"/>
      <c r="C5" s="36"/>
      <c r="D5" s="36"/>
      <c r="E5" s="35"/>
      <c r="F5" s="36"/>
      <c r="G5" s="36"/>
      <c r="H5" s="36"/>
      <c r="I5" s="300"/>
      <c r="J5" s="47"/>
      <c r="K5" s="47"/>
      <c r="L5" s="187" t="s">
        <v>415</v>
      </c>
      <c r="M5" s="47"/>
      <c r="N5" s="47"/>
      <c r="O5" s="48"/>
    </row>
    <row r="6" spans="1:15" ht="29.1" customHeight="1">
      <c r="A6" s="178" t="s">
        <v>373</v>
      </c>
      <c r="B6" s="179">
        <f>D6-1</f>
        <v>72.5</v>
      </c>
      <c r="C6" s="179">
        <f>D6-2</f>
        <v>71.5</v>
      </c>
      <c r="D6" s="180" t="s">
        <v>374</v>
      </c>
      <c r="E6" s="179">
        <f t="shared" ref="E6:F6" si="0">D6+2</f>
        <v>75.5</v>
      </c>
      <c r="F6" s="179">
        <f t="shared" si="0"/>
        <v>77.5</v>
      </c>
      <c r="G6" s="179">
        <f t="shared" ref="G6" si="1">F6+1</f>
        <v>78.5</v>
      </c>
      <c r="H6" s="179"/>
      <c r="I6" s="300"/>
      <c r="J6" s="47"/>
      <c r="K6" s="47"/>
      <c r="L6" s="47">
        <v>0</v>
      </c>
      <c r="M6" s="47"/>
      <c r="N6" s="47"/>
      <c r="O6" s="177"/>
    </row>
    <row r="7" spans="1:15" ht="29.1" customHeight="1">
      <c r="A7" s="178" t="s">
        <v>377</v>
      </c>
      <c r="B7" s="179">
        <f t="shared" ref="B7:C9" si="2">C7-4</f>
        <v>102</v>
      </c>
      <c r="C7" s="179">
        <f t="shared" si="2"/>
        <v>106</v>
      </c>
      <c r="D7" s="180" t="s">
        <v>378</v>
      </c>
      <c r="E7" s="179">
        <f>D7+4</f>
        <v>114</v>
      </c>
      <c r="F7" s="179">
        <f>E7+4</f>
        <v>118</v>
      </c>
      <c r="G7" s="179">
        <f>F7+6</f>
        <v>124</v>
      </c>
      <c r="H7" s="36"/>
      <c r="I7" s="300"/>
      <c r="J7" s="47"/>
      <c r="K7" s="47"/>
      <c r="L7" s="47">
        <v>-0.5</v>
      </c>
      <c r="M7" s="47"/>
      <c r="N7" s="47"/>
      <c r="O7" s="177"/>
    </row>
    <row r="8" spans="1:15" ht="29.1" customHeight="1">
      <c r="A8" s="178" t="s">
        <v>379</v>
      </c>
      <c r="B8" s="179">
        <f t="shared" si="2"/>
        <v>104</v>
      </c>
      <c r="C8" s="179">
        <f t="shared" si="2"/>
        <v>108</v>
      </c>
      <c r="D8" s="180" t="s">
        <v>380</v>
      </c>
      <c r="E8" s="179">
        <f>D8+4</f>
        <v>116</v>
      </c>
      <c r="F8" s="179">
        <f>E8+5</f>
        <v>121</v>
      </c>
      <c r="G8" s="179">
        <f>F8+6</f>
        <v>127</v>
      </c>
      <c r="H8" s="36"/>
      <c r="I8" s="300"/>
      <c r="J8" s="47"/>
      <c r="K8" s="47"/>
      <c r="L8" s="47">
        <v>-1</v>
      </c>
      <c r="M8" s="47"/>
      <c r="N8" s="47"/>
      <c r="O8" s="177"/>
    </row>
    <row r="9" spans="1:15" ht="29.1" customHeight="1">
      <c r="A9" s="178" t="s">
        <v>381</v>
      </c>
      <c r="B9" s="179">
        <f t="shared" si="2"/>
        <v>108</v>
      </c>
      <c r="C9" s="179">
        <f t="shared" si="2"/>
        <v>112</v>
      </c>
      <c r="D9" s="180" t="s">
        <v>382</v>
      </c>
      <c r="E9" s="179">
        <f>D9+4</f>
        <v>120</v>
      </c>
      <c r="F9" s="179">
        <f>E9+5</f>
        <v>125</v>
      </c>
      <c r="G9" s="179">
        <f>F9+6</f>
        <v>131</v>
      </c>
      <c r="H9" s="36"/>
      <c r="I9" s="300"/>
      <c r="J9" s="47"/>
      <c r="K9" s="47"/>
      <c r="L9" s="47">
        <v>0</v>
      </c>
      <c r="M9" s="47"/>
      <c r="N9" s="47"/>
      <c r="O9" s="177"/>
    </row>
    <row r="10" spans="1:15" ht="29.1" customHeight="1">
      <c r="A10" s="178" t="s">
        <v>383</v>
      </c>
      <c r="B10" s="179">
        <f t="shared" ref="B10:C11" si="3">C10-1</f>
        <v>39</v>
      </c>
      <c r="C10" s="179">
        <f t="shared" si="3"/>
        <v>40</v>
      </c>
      <c r="D10" s="182" t="s">
        <v>384</v>
      </c>
      <c r="E10" s="179">
        <f t="shared" ref="E10:F12" si="4">D10+1</f>
        <v>42</v>
      </c>
      <c r="F10" s="179">
        <f t="shared" si="4"/>
        <v>43</v>
      </c>
      <c r="G10" s="179">
        <f t="shared" ref="G10" si="5">F10+1.2</f>
        <v>44.2</v>
      </c>
      <c r="H10" s="36"/>
      <c r="I10" s="300"/>
      <c r="J10" s="47"/>
      <c r="K10" s="47"/>
      <c r="L10" s="188" t="s">
        <v>417</v>
      </c>
      <c r="M10" s="47"/>
      <c r="N10" s="47"/>
      <c r="O10" s="177"/>
    </row>
    <row r="11" spans="1:15" ht="29.1" customHeight="1">
      <c r="A11" s="178" t="s">
        <v>386</v>
      </c>
      <c r="B11" s="179">
        <f t="shared" si="3"/>
        <v>52</v>
      </c>
      <c r="C11" s="179">
        <f t="shared" si="3"/>
        <v>53</v>
      </c>
      <c r="D11" s="180" t="s">
        <v>387</v>
      </c>
      <c r="E11" s="179">
        <f t="shared" si="4"/>
        <v>55</v>
      </c>
      <c r="F11" s="179">
        <f t="shared" si="4"/>
        <v>56</v>
      </c>
      <c r="G11" s="179">
        <f>F11+1.5</f>
        <v>57.5</v>
      </c>
      <c r="H11" s="36"/>
      <c r="I11" s="300"/>
      <c r="J11" s="47"/>
      <c r="K11" s="47"/>
      <c r="L11" s="49">
        <v>0</v>
      </c>
      <c r="M11" s="47"/>
      <c r="N11" s="47"/>
      <c r="O11" s="177"/>
    </row>
    <row r="12" spans="1:15" ht="29.1" customHeight="1">
      <c r="A12" s="178" t="s">
        <v>388</v>
      </c>
      <c r="B12" s="179">
        <f>C12-0.5</f>
        <v>60.5</v>
      </c>
      <c r="C12" s="179">
        <f>D12-1</f>
        <v>61</v>
      </c>
      <c r="D12" s="182" t="s">
        <v>389</v>
      </c>
      <c r="E12" s="179">
        <f>D12+1</f>
        <v>63</v>
      </c>
      <c r="F12" s="179">
        <f t="shared" si="4"/>
        <v>64</v>
      </c>
      <c r="G12" s="179">
        <f>F12+0.5</f>
        <v>64.5</v>
      </c>
      <c r="H12" s="36"/>
      <c r="I12" s="300"/>
      <c r="J12" s="47"/>
      <c r="K12" s="47"/>
      <c r="L12" s="49">
        <v>0</v>
      </c>
      <c r="M12" s="47"/>
      <c r="N12" s="47"/>
      <c r="O12" s="177"/>
    </row>
    <row r="13" spans="1:15" ht="29.1" customHeight="1">
      <c r="A13" s="178" t="s">
        <v>390</v>
      </c>
      <c r="B13" s="183">
        <f>C13-0.8</f>
        <v>20.9</v>
      </c>
      <c r="C13" s="183">
        <f>D13-0.8</f>
        <v>21.7</v>
      </c>
      <c r="D13" s="182" t="s">
        <v>391</v>
      </c>
      <c r="E13" s="183">
        <f>D13+0.8</f>
        <v>23.3</v>
      </c>
      <c r="F13" s="183">
        <f>E13+0.8</f>
        <v>24.1</v>
      </c>
      <c r="G13" s="183">
        <f>F13+1.3</f>
        <v>25.400000000000002</v>
      </c>
      <c r="H13" s="36"/>
      <c r="I13" s="300"/>
      <c r="J13" s="49"/>
      <c r="K13" s="49"/>
      <c r="L13" s="188" t="s">
        <v>416</v>
      </c>
      <c r="M13" s="49"/>
      <c r="N13" s="49"/>
      <c r="O13" s="50"/>
    </row>
    <row r="14" spans="1:15" ht="29.1" customHeight="1">
      <c r="A14" s="178" t="s">
        <v>392</v>
      </c>
      <c r="B14" s="179">
        <f>C14-0.7</f>
        <v>17.100000000000001</v>
      </c>
      <c r="C14" s="179">
        <f>D14-0.7</f>
        <v>17.8</v>
      </c>
      <c r="D14" s="180" t="s">
        <v>393</v>
      </c>
      <c r="E14" s="183">
        <f>D14+0.7</f>
        <v>19.2</v>
      </c>
      <c r="F14" s="183">
        <f>E14+0.7</f>
        <v>19.899999999999999</v>
      </c>
      <c r="G14" s="183">
        <f>F14+0.9</f>
        <v>20.799999999999997</v>
      </c>
      <c r="H14" s="36"/>
      <c r="I14" s="300"/>
      <c r="J14" s="51"/>
      <c r="K14" s="51"/>
      <c r="L14" s="190" t="s">
        <v>416</v>
      </c>
      <c r="M14" s="51"/>
      <c r="N14" s="51"/>
      <c r="O14" s="52"/>
    </row>
    <row r="15" spans="1:15" ht="29.1" customHeight="1">
      <c r="A15" s="178" t="s">
        <v>394</v>
      </c>
      <c r="B15" s="183">
        <f t="shared" ref="B15:C15" si="6">C15-0.5</f>
        <v>13</v>
      </c>
      <c r="C15" s="183">
        <f t="shared" si="6"/>
        <v>13.5</v>
      </c>
      <c r="D15" s="180" t="s">
        <v>395</v>
      </c>
      <c r="E15" s="183">
        <f t="shared" ref="E15:F15" si="7">D15+0.5</f>
        <v>14.5</v>
      </c>
      <c r="F15" s="183">
        <f t="shared" si="7"/>
        <v>15</v>
      </c>
      <c r="G15" s="183">
        <f>F15+0.7</f>
        <v>15.7</v>
      </c>
      <c r="H15" s="36"/>
      <c r="I15" s="300"/>
      <c r="J15" s="49"/>
      <c r="K15" s="49"/>
      <c r="L15" s="188" t="s">
        <v>416</v>
      </c>
      <c r="M15" s="49"/>
      <c r="N15" s="49"/>
      <c r="O15" s="54"/>
    </row>
    <row r="16" spans="1:15" ht="29.1" customHeight="1">
      <c r="A16" s="303" t="s">
        <v>396</v>
      </c>
      <c r="B16" s="181" t="s">
        <v>376</v>
      </c>
      <c r="C16" s="181" t="s">
        <v>375</v>
      </c>
      <c r="D16" s="34" t="s">
        <v>107</v>
      </c>
      <c r="E16" s="35" t="s">
        <v>108</v>
      </c>
      <c r="F16" s="34" t="s">
        <v>109</v>
      </c>
      <c r="G16" s="34" t="s">
        <v>110</v>
      </c>
      <c r="H16" s="34" t="s">
        <v>111</v>
      </c>
      <c r="I16" s="300"/>
      <c r="J16" s="181" t="s">
        <v>376</v>
      </c>
      <c r="K16" s="181" t="s">
        <v>375</v>
      </c>
      <c r="L16" s="189" t="s">
        <v>107</v>
      </c>
      <c r="M16" s="35" t="s">
        <v>108</v>
      </c>
      <c r="N16" s="34" t="s">
        <v>109</v>
      </c>
      <c r="O16" s="34" t="s">
        <v>110</v>
      </c>
    </row>
    <row r="17" spans="1:15" ht="29.1" customHeight="1">
      <c r="A17" s="304"/>
      <c r="B17" s="36"/>
      <c r="C17" s="36"/>
      <c r="D17" s="36"/>
      <c r="E17" s="35"/>
      <c r="F17" s="36"/>
      <c r="G17" s="36"/>
      <c r="H17" s="36"/>
      <c r="I17" s="300"/>
      <c r="J17" s="49"/>
      <c r="K17" s="49"/>
      <c r="L17" s="188" t="s">
        <v>415</v>
      </c>
      <c r="M17" s="49"/>
      <c r="N17" s="188" t="s">
        <v>415</v>
      </c>
      <c r="O17" s="54"/>
    </row>
    <row r="18" spans="1:15" ht="29.1" customHeight="1">
      <c r="A18" s="178" t="s">
        <v>373</v>
      </c>
      <c r="B18" s="179">
        <f>C18-1</f>
        <v>59</v>
      </c>
      <c r="C18" s="179">
        <f>D18-2</f>
        <v>60</v>
      </c>
      <c r="D18" s="182" t="s">
        <v>389</v>
      </c>
      <c r="E18" s="179">
        <f t="shared" ref="E18:F18" si="8">D18+2</f>
        <v>64</v>
      </c>
      <c r="F18" s="179">
        <f t="shared" si="8"/>
        <v>66</v>
      </c>
      <c r="G18" s="179">
        <f t="shared" ref="G18" si="9">F18+1</f>
        <v>67</v>
      </c>
      <c r="H18" s="36"/>
      <c r="I18" s="300"/>
      <c r="J18" s="49"/>
      <c r="K18" s="49"/>
      <c r="L18" s="188" t="s">
        <v>418</v>
      </c>
      <c r="M18" s="49"/>
      <c r="N18" s="188" t="s">
        <v>419</v>
      </c>
      <c r="O18" s="54"/>
    </row>
    <row r="19" spans="1:15" ht="29.1" customHeight="1">
      <c r="A19" s="178" t="s">
        <v>398</v>
      </c>
      <c r="B19" s="179">
        <f t="shared" ref="B19:C21" si="10">C19-4</f>
        <v>90</v>
      </c>
      <c r="C19" s="179">
        <f t="shared" si="10"/>
        <v>94</v>
      </c>
      <c r="D19" s="182" t="s">
        <v>399</v>
      </c>
      <c r="E19" s="179">
        <f>D19+4</f>
        <v>102</v>
      </c>
      <c r="F19" s="179">
        <f>E19+4</f>
        <v>106</v>
      </c>
      <c r="G19" s="179">
        <f>F19+6</f>
        <v>112</v>
      </c>
      <c r="H19" s="36"/>
      <c r="I19" s="300"/>
      <c r="J19" s="49"/>
      <c r="K19" s="49"/>
      <c r="L19" s="188" t="s">
        <v>416</v>
      </c>
      <c r="M19" s="49"/>
      <c r="N19" s="188" t="s">
        <v>422</v>
      </c>
      <c r="O19" s="54"/>
    </row>
    <row r="20" spans="1:15" ht="29.1" customHeight="1">
      <c r="A20" s="178" t="s">
        <v>400</v>
      </c>
      <c r="B20" s="179">
        <f t="shared" si="10"/>
        <v>84</v>
      </c>
      <c r="C20" s="179">
        <f t="shared" si="10"/>
        <v>88</v>
      </c>
      <c r="D20" s="182" t="s">
        <v>401</v>
      </c>
      <c r="E20" s="179">
        <f>D20+4</f>
        <v>96</v>
      </c>
      <c r="F20" s="179">
        <f>E20+5</f>
        <v>101</v>
      </c>
      <c r="G20" s="179">
        <f>F20+6</f>
        <v>107</v>
      </c>
      <c r="H20" s="36"/>
      <c r="I20" s="300"/>
      <c r="J20" s="49"/>
      <c r="K20" s="49"/>
      <c r="L20" s="188" t="s">
        <v>419</v>
      </c>
      <c r="M20" s="49"/>
      <c r="N20" s="188" t="s">
        <v>423</v>
      </c>
      <c r="O20" s="54"/>
    </row>
    <row r="21" spans="1:15" ht="29.1" customHeight="1">
      <c r="A21" s="178" t="s">
        <v>381</v>
      </c>
      <c r="B21" s="179">
        <f t="shared" si="10"/>
        <v>94</v>
      </c>
      <c r="C21" s="179">
        <f t="shared" si="10"/>
        <v>98</v>
      </c>
      <c r="D21" s="182" t="s">
        <v>402</v>
      </c>
      <c r="E21" s="179">
        <f>D21+4</f>
        <v>106</v>
      </c>
      <c r="F21" s="179">
        <f>E21+5</f>
        <v>111</v>
      </c>
      <c r="G21" s="179">
        <f>F21+6</f>
        <v>117</v>
      </c>
      <c r="H21" s="36"/>
      <c r="I21" s="300"/>
      <c r="J21" s="49"/>
      <c r="K21" s="49"/>
      <c r="L21" s="188" t="s">
        <v>420</v>
      </c>
      <c r="M21" s="49"/>
      <c r="N21" s="188" t="s">
        <v>416</v>
      </c>
      <c r="O21" s="54"/>
    </row>
    <row r="22" spans="1:15" ht="29.1" customHeight="1">
      <c r="A22" s="178" t="s">
        <v>383</v>
      </c>
      <c r="B22" s="179">
        <f t="shared" ref="B22:C23" si="11">C22-1</f>
        <v>37</v>
      </c>
      <c r="C22" s="179">
        <f t="shared" si="11"/>
        <v>38</v>
      </c>
      <c r="D22" s="182" t="s">
        <v>403</v>
      </c>
      <c r="E22" s="179">
        <f t="shared" ref="E22:F24" si="12">D22+1</f>
        <v>40</v>
      </c>
      <c r="F22" s="179">
        <f t="shared" si="12"/>
        <v>41</v>
      </c>
      <c r="G22" s="179">
        <f t="shared" ref="G22" si="13">F22+1.2</f>
        <v>42.2</v>
      </c>
      <c r="H22" s="36"/>
      <c r="I22" s="300"/>
      <c r="J22" s="49"/>
      <c r="K22" s="49"/>
      <c r="L22" s="188" t="s">
        <v>416</v>
      </c>
      <c r="M22" s="49"/>
      <c r="N22" s="188" t="s">
        <v>416</v>
      </c>
      <c r="O22" s="54"/>
    </row>
    <row r="23" spans="1:15" ht="29.1" customHeight="1">
      <c r="A23" s="178" t="s">
        <v>385</v>
      </c>
      <c r="B23" s="179">
        <f t="shared" si="11"/>
        <v>42</v>
      </c>
      <c r="C23" s="179">
        <f t="shared" si="11"/>
        <v>43</v>
      </c>
      <c r="D23" s="182" t="s">
        <v>404</v>
      </c>
      <c r="E23" s="179">
        <f t="shared" si="12"/>
        <v>45</v>
      </c>
      <c r="F23" s="179">
        <f t="shared" si="12"/>
        <v>46</v>
      </c>
      <c r="G23" s="179">
        <f>F23+1.5</f>
        <v>47.5</v>
      </c>
      <c r="H23" s="36"/>
      <c r="I23" s="300"/>
      <c r="J23" s="49"/>
      <c r="K23" s="49"/>
      <c r="L23" s="188" t="s">
        <v>421</v>
      </c>
      <c r="M23" s="49"/>
      <c r="N23" s="188" t="s">
        <v>416</v>
      </c>
      <c r="O23" s="54"/>
    </row>
    <row r="24" spans="1:15" ht="29.1" customHeight="1">
      <c r="A24" s="178" t="s">
        <v>388</v>
      </c>
      <c r="B24" s="179">
        <f>C24-0.5</f>
        <v>57.5</v>
      </c>
      <c r="C24" s="179">
        <f>D24-1</f>
        <v>58</v>
      </c>
      <c r="D24" s="182" t="s">
        <v>405</v>
      </c>
      <c r="E24" s="179">
        <f>D24+1</f>
        <v>60</v>
      </c>
      <c r="F24" s="179">
        <f t="shared" si="12"/>
        <v>61</v>
      </c>
      <c r="G24" s="179">
        <f>F24+0.5</f>
        <v>61.5</v>
      </c>
      <c r="H24" s="36"/>
      <c r="I24" s="300"/>
      <c r="J24" s="49"/>
      <c r="K24" s="49"/>
      <c r="L24" s="188" t="s">
        <v>416</v>
      </c>
      <c r="M24" s="49"/>
      <c r="N24" s="188" t="s">
        <v>421</v>
      </c>
      <c r="O24" s="54"/>
    </row>
    <row r="25" spans="1:15" ht="29.1" customHeight="1">
      <c r="A25" s="178" t="s">
        <v>406</v>
      </c>
      <c r="B25" s="183">
        <f>C25-0.8</f>
        <v>16.399999999999999</v>
      </c>
      <c r="C25" s="183">
        <f>D25-0.8</f>
        <v>17.2</v>
      </c>
      <c r="D25" s="182" t="s">
        <v>407</v>
      </c>
      <c r="E25" s="183">
        <f>D25+0.8</f>
        <v>18.8</v>
      </c>
      <c r="F25" s="183">
        <f>E25+0.8</f>
        <v>19.600000000000001</v>
      </c>
      <c r="G25" s="183">
        <f>F25+1.3</f>
        <v>20.900000000000002</v>
      </c>
      <c r="H25" s="36"/>
      <c r="I25" s="300"/>
      <c r="J25" s="49"/>
      <c r="K25" s="49"/>
      <c r="L25" s="188" t="s">
        <v>421</v>
      </c>
      <c r="M25" s="49"/>
      <c r="N25" s="188" t="s">
        <v>416</v>
      </c>
      <c r="O25" s="54"/>
    </row>
    <row r="26" spans="1:15" ht="29.1" customHeight="1">
      <c r="A26" s="178" t="s">
        <v>408</v>
      </c>
      <c r="B26" s="179">
        <f>C26-0.7</f>
        <v>15.100000000000001</v>
      </c>
      <c r="C26" s="179">
        <f>D26-0.7</f>
        <v>15.8</v>
      </c>
      <c r="D26" s="182" t="s">
        <v>409</v>
      </c>
      <c r="E26" s="183">
        <f>D26+0.7</f>
        <v>17.2</v>
      </c>
      <c r="F26" s="183">
        <f>E26+0.7</f>
        <v>17.899999999999999</v>
      </c>
      <c r="G26" s="183">
        <f>F26+0.9</f>
        <v>18.799999999999997</v>
      </c>
      <c r="H26" s="36"/>
      <c r="I26" s="300"/>
      <c r="J26" s="49"/>
      <c r="K26" s="49"/>
      <c r="L26" s="188" t="s">
        <v>416</v>
      </c>
      <c r="M26" s="49"/>
      <c r="N26" s="188" t="s">
        <v>424</v>
      </c>
      <c r="O26" s="54"/>
    </row>
    <row r="27" spans="1:15" ht="29.1" customHeight="1">
      <c r="A27" s="178" t="s">
        <v>410</v>
      </c>
      <c r="B27" s="183">
        <f t="shared" ref="B27:C27" si="14">C27-0.5</f>
        <v>9</v>
      </c>
      <c r="C27" s="183">
        <f t="shared" si="14"/>
        <v>9.5</v>
      </c>
      <c r="D27" s="184" t="s">
        <v>411</v>
      </c>
      <c r="E27" s="183">
        <f t="shared" ref="E27:F27" si="15">D27+0.5</f>
        <v>10.5</v>
      </c>
      <c r="F27" s="183">
        <f t="shared" si="15"/>
        <v>11</v>
      </c>
      <c r="G27" s="183">
        <f>F27+0.7</f>
        <v>11.7</v>
      </c>
      <c r="H27" s="36"/>
      <c r="I27" s="300"/>
      <c r="J27" s="51"/>
      <c r="K27" s="51"/>
      <c r="L27" s="190" t="s">
        <v>416</v>
      </c>
      <c r="M27" s="51"/>
      <c r="N27" s="190" t="s">
        <v>425</v>
      </c>
      <c r="O27" s="53"/>
    </row>
    <row r="28" spans="1:15" ht="29.1" customHeight="1">
      <c r="A28" s="37"/>
      <c r="B28" s="36"/>
      <c r="C28" s="36"/>
      <c r="D28" s="36"/>
      <c r="E28" s="38"/>
      <c r="F28" s="36"/>
      <c r="G28" s="36"/>
      <c r="H28" s="36"/>
      <c r="I28" s="300"/>
      <c r="J28" s="51"/>
      <c r="K28" s="51"/>
      <c r="L28" s="51"/>
      <c r="M28" s="51"/>
      <c r="N28" s="51"/>
      <c r="O28" s="53"/>
    </row>
    <row r="29" spans="1:15" ht="29.1" customHeight="1" thickBot="1">
      <c r="A29" s="39"/>
      <c r="B29" s="40"/>
      <c r="C29" s="40"/>
      <c r="D29" s="41"/>
      <c r="E29" s="41"/>
      <c r="F29" s="42"/>
      <c r="G29" s="42"/>
      <c r="H29" s="43"/>
      <c r="I29" s="301"/>
      <c r="J29" s="55"/>
      <c r="K29" s="56"/>
      <c r="L29" s="57"/>
      <c r="M29" s="56"/>
      <c r="N29" s="56"/>
      <c r="O29" s="58"/>
    </row>
    <row r="30" spans="1:15" ht="15" thickTop="1">
      <c r="A30" s="44" t="s">
        <v>118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14.25">
      <c r="A31" s="31" t="s">
        <v>188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  <row r="32" spans="1:15" ht="14.25">
      <c r="A32" s="45"/>
      <c r="B32" s="45"/>
      <c r="C32" s="45"/>
      <c r="D32" s="45"/>
      <c r="E32" s="45"/>
      <c r="F32" s="45"/>
      <c r="G32" s="45"/>
      <c r="H32" s="45"/>
      <c r="I32" s="45"/>
      <c r="J32" s="185" t="s">
        <v>412</v>
      </c>
      <c r="K32" s="59"/>
      <c r="L32" s="185" t="s">
        <v>413</v>
      </c>
      <c r="M32" s="44"/>
      <c r="N32" s="44" t="s">
        <v>189</v>
      </c>
      <c r="O32" s="186" t="s">
        <v>355</v>
      </c>
    </row>
  </sheetData>
  <mergeCells count="9">
    <mergeCell ref="A1:O1"/>
    <mergeCell ref="B2:D2"/>
    <mergeCell ref="F2:H2"/>
    <mergeCell ref="I2:I29"/>
    <mergeCell ref="K2:O2"/>
    <mergeCell ref="A3:A5"/>
    <mergeCell ref="B3:H3"/>
    <mergeCell ref="J3:O3"/>
    <mergeCell ref="A16:A17"/>
  </mergeCells>
  <phoneticPr fontId="36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9"/>
  <sheetViews>
    <sheetView zoomScale="125" zoomScaleNormal="125" workbookViewId="0">
      <selection activeCell="A9" sqref="A9:K9"/>
    </sheetView>
  </sheetViews>
  <sheetFormatPr defaultColWidth="10" defaultRowHeight="16.5" customHeight="1"/>
  <cols>
    <col min="1" max="16384" width="10" style="88"/>
  </cols>
  <sheetData>
    <row r="1" spans="1:11" ht="22.5" customHeight="1">
      <c r="A1" s="308" t="s">
        <v>133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7.25" customHeight="1">
      <c r="A2" s="89" t="s">
        <v>54</v>
      </c>
      <c r="B2" s="219" t="s">
        <v>343</v>
      </c>
      <c r="C2" s="220"/>
      <c r="D2" s="221" t="s">
        <v>55</v>
      </c>
      <c r="E2" s="221"/>
      <c r="F2" s="219" t="s">
        <v>353</v>
      </c>
      <c r="G2" s="220"/>
      <c r="H2" s="90" t="s">
        <v>56</v>
      </c>
      <c r="I2" s="222" t="s">
        <v>354</v>
      </c>
      <c r="J2" s="222"/>
      <c r="K2" s="223"/>
    </row>
    <row r="3" spans="1:11" ht="16.5" customHeight="1">
      <c r="A3" s="224" t="s">
        <v>57</v>
      </c>
      <c r="B3" s="225"/>
      <c r="C3" s="226"/>
      <c r="D3" s="227" t="s">
        <v>58</v>
      </c>
      <c r="E3" s="228"/>
      <c r="F3" s="228"/>
      <c r="G3" s="229"/>
      <c r="H3" s="227" t="s">
        <v>59</v>
      </c>
      <c r="I3" s="228"/>
      <c r="J3" s="228"/>
      <c r="K3" s="229"/>
    </row>
    <row r="4" spans="1:11" ht="16.5" customHeight="1">
      <c r="A4" s="93" t="s">
        <v>60</v>
      </c>
      <c r="B4" s="230" t="s">
        <v>344</v>
      </c>
      <c r="C4" s="231"/>
      <c r="D4" s="232" t="s">
        <v>61</v>
      </c>
      <c r="E4" s="233"/>
      <c r="F4" s="234" t="s">
        <v>367</v>
      </c>
      <c r="G4" s="235"/>
      <c r="H4" s="232" t="s">
        <v>134</v>
      </c>
      <c r="I4" s="233"/>
      <c r="J4" s="107" t="s">
        <v>63</v>
      </c>
      <c r="K4" s="117" t="s">
        <v>64</v>
      </c>
    </row>
    <row r="5" spans="1:11" ht="16.5" customHeight="1">
      <c r="A5" s="96" t="s">
        <v>65</v>
      </c>
      <c r="B5" s="230" t="s">
        <v>345</v>
      </c>
      <c r="C5" s="231"/>
      <c r="D5" s="232" t="s">
        <v>135</v>
      </c>
      <c r="E5" s="233"/>
      <c r="F5" s="309">
        <v>13000</v>
      </c>
      <c r="G5" s="310"/>
      <c r="H5" s="232" t="s">
        <v>136</v>
      </c>
      <c r="I5" s="233"/>
      <c r="J5" s="107" t="s">
        <v>63</v>
      </c>
      <c r="K5" s="117" t="s">
        <v>64</v>
      </c>
    </row>
    <row r="6" spans="1:11" ht="16.5" customHeight="1">
      <c r="A6" s="93" t="s">
        <v>68</v>
      </c>
      <c r="B6" s="97">
        <v>5</v>
      </c>
      <c r="C6" s="98">
        <v>6</v>
      </c>
      <c r="D6" s="232" t="s">
        <v>137</v>
      </c>
      <c r="E6" s="233"/>
      <c r="F6" s="309">
        <v>10000</v>
      </c>
      <c r="G6" s="310"/>
      <c r="H6" s="311" t="s">
        <v>138</v>
      </c>
      <c r="I6" s="312"/>
      <c r="J6" s="312"/>
      <c r="K6" s="313"/>
    </row>
    <row r="7" spans="1:11" ht="16.5" customHeight="1">
      <c r="A7" s="93" t="s">
        <v>71</v>
      </c>
      <c r="B7" s="237">
        <v>17133</v>
      </c>
      <c r="C7" s="238"/>
      <c r="D7" s="93" t="s">
        <v>139</v>
      </c>
      <c r="E7" s="95"/>
      <c r="F7" s="309">
        <v>8953</v>
      </c>
      <c r="G7" s="310"/>
      <c r="H7" s="314"/>
      <c r="I7" s="315"/>
      <c r="J7" s="315"/>
      <c r="K7" s="231"/>
    </row>
    <row r="8" spans="1:11" ht="16.5" customHeight="1">
      <c r="A8" s="123"/>
      <c r="B8" s="239"/>
      <c r="C8" s="240"/>
      <c r="D8" s="241" t="s">
        <v>74</v>
      </c>
      <c r="E8" s="242"/>
      <c r="F8" s="243">
        <v>44773</v>
      </c>
      <c r="G8" s="244"/>
      <c r="H8" s="316"/>
      <c r="I8" s="317"/>
      <c r="J8" s="317"/>
      <c r="K8" s="318"/>
    </row>
    <row r="9" spans="1:11" ht="16.5" customHeight="1">
      <c r="A9" s="319" t="s">
        <v>140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</row>
    <row r="10" spans="1:11" ht="16.5" customHeight="1">
      <c r="A10" s="101" t="s">
        <v>78</v>
      </c>
      <c r="B10" s="102" t="s">
        <v>79</v>
      </c>
      <c r="C10" s="103" t="s">
        <v>80</v>
      </c>
      <c r="D10" s="104"/>
      <c r="E10" s="105" t="s">
        <v>83</v>
      </c>
      <c r="F10" s="102" t="s">
        <v>79</v>
      </c>
      <c r="G10" s="103" t="s">
        <v>80</v>
      </c>
      <c r="H10" s="102"/>
      <c r="I10" s="105" t="s">
        <v>81</v>
      </c>
      <c r="J10" s="102" t="s">
        <v>79</v>
      </c>
      <c r="K10" s="119" t="s">
        <v>80</v>
      </c>
    </row>
    <row r="11" spans="1:11" ht="16.5" customHeight="1">
      <c r="A11" s="96" t="s">
        <v>84</v>
      </c>
      <c r="B11" s="106" t="s">
        <v>79</v>
      </c>
      <c r="C11" s="107" t="s">
        <v>80</v>
      </c>
      <c r="D11" s="108"/>
      <c r="E11" s="109" t="s">
        <v>86</v>
      </c>
      <c r="F11" s="106" t="s">
        <v>79</v>
      </c>
      <c r="G11" s="107" t="s">
        <v>80</v>
      </c>
      <c r="H11" s="106"/>
      <c r="I11" s="109" t="s">
        <v>91</v>
      </c>
      <c r="J11" s="106" t="s">
        <v>79</v>
      </c>
      <c r="K11" s="117" t="s">
        <v>80</v>
      </c>
    </row>
    <row r="12" spans="1:11" ht="16.5" customHeight="1">
      <c r="A12" s="241" t="s">
        <v>118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51"/>
    </row>
    <row r="13" spans="1:11" ht="16.5" customHeight="1">
      <c r="A13" s="320" t="s">
        <v>141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</row>
    <row r="14" spans="1:11" ht="16.5" customHeight="1">
      <c r="A14" s="321" t="s">
        <v>509</v>
      </c>
      <c r="B14" s="322"/>
      <c r="C14" s="322"/>
      <c r="D14" s="322"/>
      <c r="E14" s="322"/>
      <c r="F14" s="322"/>
      <c r="G14" s="322"/>
      <c r="H14" s="322"/>
      <c r="I14" s="323"/>
      <c r="J14" s="323"/>
      <c r="K14" s="324"/>
    </row>
    <row r="15" spans="1:11" ht="16.5" customHeight="1">
      <c r="A15" s="325"/>
      <c r="B15" s="326"/>
      <c r="C15" s="326"/>
      <c r="D15" s="327"/>
      <c r="E15" s="328"/>
      <c r="F15" s="326"/>
      <c r="G15" s="326"/>
      <c r="H15" s="327"/>
      <c r="I15" s="329"/>
      <c r="J15" s="330"/>
      <c r="K15" s="331"/>
    </row>
    <row r="16" spans="1:11" ht="16.5" customHeight="1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ht="16.5" customHeight="1">
      <c r="A17" s="320" t="s">
        <v>142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</row>
    <row r="18" spans="1:11" ht="16.5" customHeight="1">
      <c r="A18" s="321"/>
      <c r="B18" s="322"/>
      <c r="C18" s="322"/>
      <c r="D18" s="322"/>
      <c r="E18" s="322"/>
      <c r="F18" s="322"/>
      <c r="G18" s="322"/>
      <c r="H18" s="322"/>
      <c r="I18" s="323"/>
      <c r="J18" s="323"/>
      <c r="K18" s="324"/>
    </row>
    <row r="19" spans="1:11" ht="16.5" customHeight="1">
      <c r="A19" s="325"/>
      <c r="B19" s="326"/>
      <c r="C19" s="326"/>
      <c r="D19" s="327"/>
      <c r="E19" s="328"/>
      <c r="F19" s="326"/>
      <c r="G19" s="326"/>
      <c r="H19" s="327"/>
      <c r="I19" s="329"/>
      <c r="J19" s="330"/>
      <c r="K19" s="331"/>
    </row>
    <row r="20" spans="1:11" ht="16.5" customHeight="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11" ht="16.5" customHeight="1">
      <c r="A21" s="332" t="s">
        <v>115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</row>
    <row r="22" spans="1:11" ht="16.5" customHeight="1">
      <c r="A22" s="333" t="s">
        <v>116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5"/>
    </row>
    <row r="23" spans="1:11" ht="16.5" customHeight="1">
      <c r="A23" s="270" t="s">
        <v>117</v>
      </c>
      <c r="B23" s="271"/>
      <c r="C23" s="107" t="s">
        <v>63</v>
      </c>
      <c r="D23" s="107" t="s">
        <v>64</v>
      </c>
      <c r="E23" s="336"/>
      <c r="F23" s="336"/>
      <c r="G23" s="336"/>
      <c r="H23" s="336"/>
      <c r="I23" s="336"/>
      <c r="J23" s="336"/>
      <c r="K23" s="337"/>
    </row>
    <row r="24" spans="1:11" ht="16.5" customHeight="1">
      <c r="A24" s="338" t="s">
        <v>143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40"/>
    </row>
    <row r="25" spans="1:11" ht="16.5" customHeight="1">
      <c r="A25" s="341"/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16.5" customHeight="1">
      <c r="A26" s="319" t="s">
        <v>121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spans="1:11" ht="16.5" customHeight="1">
      <c r="A27" s="91" t="s">
        <v>122</v>
      </c>
      <c r="B27" s="103" t="s">
        <v>89</v>
      </c>
      <c r="C27" s="103" t="s">
        <v>90</v>
      </c>
      <c r="D27" s="103" t="s">
        <v>82</v>
      </c>
      <c r="E27" s="92" t="s">
        <v>123</v>
      </c>
      <c r="F27" s="103" t="s">
        <v>89</v>
      </c>
      <c r="G27" s="103" t="s">
        <v>90</v>
      </c>
      <c r="H27" s="103" t="s">
        <v>82</v>
      </c>
      <c r="I27" s="92" t="s">
        <v>124</v>
      </c>
      <c r="J27" s="103" t="s">
        <v>89</v>
      </c>
      <c r="K27" s="119" t="s">
        <v>90</v>
      </c>
    </row>
    <row r="28" spans="1:11" ht="16.5" customHeight="1">
      <c r="A28" s="99" t="s">
        <v>81</v>
      </c>
      <c r="B28" s="107" t="s">
        <v>89</v>
      </c>
      <c r="C28" s="107" t="s">
        <v>90</v>
      </c>
      <c r="D28" s="107" t="s">
        <v>82</v>
      </c>
      <c r="E28" s="111" t="s">
        <v>88</v>
      </c>
      <c r="F28" s="107" t="s">
        <v>89</v>
      </c>
      <c r="G28" s="107" t="s">
        <v>90</v>
      </c>
      <c r="H28" s="107" t="s">
        <v>82</v>
      </c>
      <c r="I28" s="111" t="s">
        <v>99</v>
      </c>
      <c r="J28" s="107" t="s">
        <v>89</v>
      </c>
      <c r="K28" s="117" t="s">
        <v>90</v>
      </c>
    </row>
    <row r="29" spans="1:11" ht="16.5" customHeight="1">
      <c r="A29" s="232" t="s">
        <v>92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45"/>
    </row>
    <row r="30" spans="1:11" ht="16.5" customHeight="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11" ht="16.5" customHeight="1">
      <c r="A31" s="346" t="s">
        <v>144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</row>
    <row r="32" spans="1:11" ht="17.25" customHeight="1">
      <c r="A32" s="276" t="s">
        <v>510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8"/>
    </row>
    <row r="33" spans="1:11" ht="17.25" customHeight="1">
      <c r="A33" s="279" t="s">
        <v>511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81"/>
    </row>
    <row r="34" spans="1:11" ht="17.25" customHeight="1">
      <c r="A34" s="279" t="s">
        <v>512</v>
      </c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spans="1:11" ht="17.25" customHeight="1">
      <c r="A35" s="279" t="s">
        <v>513</v>
      </c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spans="1:11" ht="17.25" customHeight="1">
      <c r="A36" s="279" t="s">
        <v>514</v>
      </c>
      <c r="B36" s="280"/>
      <c r="C36" s="280"/>
      <c r="D36" s="280"/>
      <c r="E36" s="280"/>
      <c r="F36" s="280"/>
      <c r="G36" s="280"/>
      <c r="H36" s="280"/>
      <c r="I36" s="280"/>
      <c r="J36" s="280"/>
      <c r="K36" s="281"/>
    </row>
    <row r="37" spans="1:11" ht="17.25" customHeight="1">
      <c r="A37" s="347"/>
      <c r="B37" s="280"/>
      <c r="C37" s="280"/>
      <c r="D37" s="280"/>
      <c r="E37" s="280"/>
      <c r="F37" s="280"/>
      <c r="G37" s="280"/>
      <c r="H37" s="280"/>
      <c r="I37" s="280"/>
      <c r="J37" s="280"/>
      <c r="K37" s="281"/>
    </row>
    <row r="38" spans="1:11" ht="17.25" customHeight="1">
      <c r="A38" s="347"/>
      <c r="B38" s="280"/>
      <c r="C38" s="280"/>
      <c r="D38" s="280"/>
      <c r="E38" s="280"/>
      <c r="F38" s="280"/>
      <c r="G38" s="280"/>
      <c r="H38" s="280"/>
      <c r="I38" s="280"/>
      <c r="J38" s="280"/>
      <c r="K38" s="281"/>
    </row>
    <row r="39" spans="1:11" ht="17.25" customHeight="1">
      <c r="A39" s="347"/>
      <c r="B39" s="280"/>
      <c r="C39" s="280"/>
      <c r="D39" s="280"/>
      <c r="E39" s="280"/>
      <c r="F39" s="280"/>
      <c r="G39" s="280"/>
      <c r="H39" s="280"/>
      <c r="I39" s="280"/>
      <c r="J39" s="280"/>
      <c r="K39" s="281"/>
    </row>
    <row r="40" spans="1:11" ht="17.25" customHeight="1">
      <c r="A40" s="282" t="s">
        <v>120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4"/>
    </row>
    <row r="41" spans="1:11" ht="16.5" customHeight="1">
      <c r="A41" s="346" t="s">
        <v>145</v>
      </c>
      <c r="B41" s="346"/>
      <c r="C41" s="346"/>
      <c r="D41" s="346"/>
      <c r="E41" s="346"/>
      <c r="F41" s="346"/>
      <c r="G41" s="346"/>
      <c r="H41" s="346"/>
      <c r="I41" s="346"/>
      <c r="J41" s="346"/>
      <c r="K41" s="346"/>
    </row>
    <row r="42" spans="1:11" ht="18" customHeight="1">
      <c r="A42" s="348" t="s">
        <v>118</v>
      </c>
      <c r="B42" s="349"/>
      <c r="C42" s="349"/>
      <c r="D42" s="349"/>
      <c r="E42" s="349"/>
      <c r="F42" s="349"/>
      <c r="G42" s="349"/>
      <c r="H42" s="349"/>
      <c r="I42" s="349"/>
      <c r="J42" s="349"/>
      <c r="K42" s="350"/>
    </row>
    <row r="43" spans="1:11" ht="18" customHeight="1">
      <c r="A43" s="348"/>
      <c r="B43" s="349"/>
      <c r="C43" s="349"/>
      <c r="D43" s="349"/>
      <c r="E43" s="349"/>
      <c r="F43" s="349"/>
      <c r="G43" s="349"/>
      <c r="H43" s="349"/>
      <c r="I43" s="349"/>
      <c r="J43" s="349"/>
      <c r="K43" s="350"/>
    </row>
    <row r="44" spans="1:11" ht="18" customHeight="1">
      <c r="A44" s="341"/>
      <c r="B44" s="342"/>
      <c r="C44" s="342"/>
      <c r="D44" s="342"/>
      <c r="E44" s="342"/>
      <c r="F44" s="342"/>
      <c r="G44" s="342"/>
      <c r="H44" s="342"/>
      <c r="I44" s="342"/>
      <c r="J44" s="342"/>
      <c r="K44" s="343"/>
    </row>
    <row r="45" spans="1:11" ht="21" customHeight="1">
      <c r="A45" s="113" t="s">
        <v>126</v>
      </c>
      <c r="B45" s="351" t="s">
        <v>127</v>
      </c>
      <c r="C45" s="351"/>
      <c r="D45" s="114" t="s">
        <v>128</v>
      </c>
      <c r="E45" s="115"/>
      <c r="F45" s="114" t="s">
        <v>129</v>
      </c>
      <c r="G45" s="116"/>
      <c r="H45" s="352" t="s">
        <v>130</v>
      </c>
      <c r="I45" s="352"/>
      <c r="J45" s="351"/>
      <c r="K45" s="353"/>
    </row>
    <row r="46" spans="1:11" ht="16.5" customHeight="1">
      <c r="A46" s="354" t="s">
        <v>131</v>
      </c>
      <c r="B46" s="355"/>
      <c r="C46" s="355"/>
      <c r="D46" s="355"/>
      <c r="E46" s="355"/>
      <c r="F46" s="355"/>
      <c r="G46" s="355"/>
      <c r="H46" s="355"/>
      <c r="I46" s="355"/>
      <c r="J46" s="355"/>
      <c r="K46" s="356"/>
    </row>
    <row r="47" spans="1:11" ht="16.5" customHeight="1">
      <c r="A47" s="357"/>
      <c r="B47" s="358"/>
      <c r="C47" s="358"/>
      <c r="D47" s="358"/>
      <c r="E47" s="358"/>
      <c r="F47" s="358"/>
      <c r="G47" s="358"/>
      <c r="H47" s="358"/>
      <c r="I47" s="358"/>
      <c r="J47" s="358"/>
      <c r="K47" s="359"/>
    </row>
    <row r="48" spans="1:11" ht="16.5" customHeight="1">
      <c r="A48" s="360"/>
      <c r="B48" s="361"/>
      <c r="C48" s="361"/>
      <c r="D48" s="361"/>
      <c r="E48" s="361"/>
      <c r="F48" s="361"/>
      <c r="G48" s="361"/>
      <c r="H48" s="361"/>
      <c r="I48" s="361"/>
      <c r="J48" s="361"/>
      <c r="K48" s="362"/>
    </row>
    <row r="49" spans="1:11" ht="21" customHeight="1">
      <c r="A49" s="113" t="s">
        <v>126</v>
      </c>
      <c r="B49" s="351" t="s">
        <v>127</v>
      </c>
      <c r="C49" s="351"/>
      <c r="D49" s="114" t="s">
        <v>128</v>
      </c>
      <c r="E49" s="114" t="s">
        <v>356</v>
      </c>
      <c r="F49" s="114" t="s">
        <v>129</v>
      </c>
      <c r="G49" s="205">
        <v>44764</v>
      </c>
      <c r="H49" s="352" t="s">
        <v>130</v>
      </c>
      <c r="I49" s="352"/>
      <c r="J49" s="363" t="s">
        <v>355</v>
      </c>
      <c r="K49" s="364"/>
    </row>
  </sheetData>
  <mergeCells count="80">
    <mergeCell ref="A47:K47"/>
    <mergeCell ref="A48:K48"/>
    <mergeCell ref="B49:C49"/>
    <mergeCell ref="H49:I49"/>
    <mergeCell ref="J49:K49"/>
    <mergeCell ref="A44:K44"/>
    <mergeCell ref="B45:C45"/>
    <mergeCell ref="H45:I45"/>
    <mergeCell ref="J45:K45"/>
    <mergeCell ref="A46:K46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2"/>
  <sheetViews>
    <sheetView topLeftCell="C28" workbookViewId="0">
      <selection activeCell="O18" sqref="O18"/>
    </sheetView>
  </sheetViews>
  <sheetFormatPr defaultColWidth="9" defaultRowHeight="26.1" customHeight="1"/>
  <cols>
    <col min="1" max="1" width="17.125" style="31" customWidth="1"/>
    <col min="2" max="8" width="9.375" style="31" customWidth="1"/>
    <col min="9" max="9" width="1.375" style="31" customWidth="1"/>
    <col min="10" max="10" width="16.5" style="31" customWidth="1"/>
    <col min="11" max="11" width="17" style="31" customWidth="1"/>
    <col min="12" max="12" width="18.5" style="31" customWidth="1"/>
    <col min="13" max="13" width="16.625" style="31" customWidth="1"/>
    <col min="14" max="14" width="14.125" style="31" customWidth="1"/>
    <col min="15" max="15" width="16.375" style="31" customWidth="1"/>
    <col min="16" max="16384" width="9" style="31"/>
  </cols>
  <sheetData>
    <row r="1" spans="1:15" ht="30" customHeight="1" thickBot="1">
      <c r="A1" s="295" t="s">
        <v>185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</row>
    <row r="2" spans="1:15" ht="29.1" customHeight="1" thickTop="1">
      <c r="A2" s="32" t="s">
        <v>60</v>
      </c>
      <c r="B2" s="297" t="s">
        <v>414</v>
      </c>
      <c r="C2" s="298"/>
      <c r="D2" s="298"/>
      <c r="E2" s="33" t="s">
        <v>65</v>
      </c>
      <c r="F2" s="297" t="s">
        <v>372</v>
      </c>
      <c r="G2" s="298"/>
      <c r="H2" s="298"/>
      <c r="I2" s="299"/>
      <c r="J2" s="46" t="s">
        <v>56</v>
      </c>
      <c r="K2" s="297" t="s">
        <v>354</v>
      </c>
      <c r="L2" s="298"/>
      <c r="M2" s="298"/>
      <c r="N2" s="298"/>
      <c r="O2" s="302"/>
    </row>
    <row r="3" spans="1:15" ht="29.1" customHeight="1">
      <c r="A3" s="303" t="s">
        <v>397</v>
      </c>
      <c r="B3" s="305" t="s">
        <v>186</v>
      </c>
      <c r="C3" s="305"/>
      <c r="D3" s="305"/>
      <c r="E3" s="305"/>
      <c r="F3" s="305"/>
      <c r="G3" s="305"/>
      <c r="H3" s="305"/>
      <c r="I3" s="300"/>
      <c r="J3" s="306" t="s">
        <v>187</v>
      </c>
      <c r="K3" s="306"/>
      <c r="L3" s="306"/>
      <c r="M3" s="306"/>
      <c r="N3" s="306"/>
      <c r="O3" s="307"/>
    </row>
    <row r="4" spans="1:15" ht="29.1" customHeight="1">
      <c r="A4" s="304"/>
      <c r="B4" s="181" t="s">
        <v>376</v>
      </c>
      <c r="C4" s="181" t="s">
        <v>375</v>
      </c>
      <c r="D4" s="34" t="s">
        <v>107</v>
      </c>
      <c r="E4" s="35" t="s">
        <v>108</v>
      </c>
      <c r="F4" s="34" t="s">
        <v>109</v>
      </c>
      <c r="G4" s="34" t="s">
        <v>110</v>
      </c>
      <c r="H4" s="34" t="s">
        <v>111</v>
      </c>
      <c r="I4" s="300"/>
      <c r="J4" s="181" t="s">
        <v>376</v>
      </c>
      <c r="K4" s="181" t="s">
        <v>375</v>
      </c>
      <c r="L4" s="34" t="s">
        <v>107</v>
      </c>
      <c r="M4" s="35" t="s">
        <v>108</v>
      </c>
      <c r="N4" s="34" t="s">
        <v>109</v>
      </c>
      <c r="O4" s="34" t="s">
        <v>110</v>
      </c>
    </row>
    <row r="5" spans="1:15" ht="29.1" customHeight="1">
      <c r="A5" s="304"/>
      <c r="B5" s="36"/>
      <c r="C5" s="36"/>
      <c r="D5" s="36"/>
      <c r="E5" s="35"/>
      <c r="F5" s="36"/>
      <c r="G5" s="36"/>
      <c r="H5" s="36"/>
      <c r="I5" s="300"/>
      <c r="J5" s="187" t="s">
        <v>449</v>
      </c>
      <c r="K5" s="187" t="s">
        <v>415</v>
      </c>
      <c r="L5" s="187" t="s">
        <v>450</v>
      </c>
      <c r="M5" s="198" t="s">
        <v>451</v>
      </c>
      <c r="N5" s="187" t="s">
        <v>415</v>
      </c>
      <c r="O5" s="206" t="s">
        <v>448</v>
      </c>
    </row>
    <row r="6" spans="1:15" ht="29.1" customHeight="1">
      <c r="A6" s="178" t="s">
        <v>373</v>
      </c>
      <c r="B6" s="179">
        <f>D6-1</f>
        <v>72.5</v>
      </c>
      <c r="C6" s="179">
        <f>D6-2</f>
        <v>71.5</v>
      </c>
      <c r="D6" s="180" t="s">
        <v>374</v>
      </c>
      <c r="E6" s="179">
        <f t="shared" ref="E6:F6" si="0">D6+2</f>
        <v>75.5</v>
      </c>
      <c r="F6" s="179">
        <f t="shared" si="0"/>
        <v>77.5</v>
      </c>
      <c r="G6" s="179">
        <f t="shared" ref="G6" si="1">F6+1</f>
        <v>78.5</v>
      </c>
      <c r="H6" s="179"/>
      <c r="I6" s="300"/>
      <c r="J6" s="187" t="s">
        <v>516</v>
      </c>
      <c r="K6" s="188" t="s">
        <v>519</v>
      </c>
      <c r="L6" s="202" t="s">
        <v>517</v>
      </c>
      <c r="M6" s="198" t="s">
        <v>522</v>
      </c>
      <c r="N6" s="188" t="s">
        <v>517</v>
      </c>
      <c r="O6" s="187" t="s">
        <v>516</v>
      </c>
    </row>
    <row r="7" spans="1:15" ht="29.1" customHeight="1">
      <c r="A7" s="178" t="s">
        <v>377</v>
      </c>
      <c r="B7" s="179">
        <f t="shared" ref="B7:C9" si="2">C7-4</f>
        <v>102</v>
      </c>
      <c r="C7" s="179">
        <f t="shared" si="2"/>
        <v>106</v>
      </c>
      <c r="D7" s="180" t="s">
        <v>378</v>
      </c>
      <c r="E7" s="179">
        <f>D7+4</f>
        <v>114</v>
      </c>
      <c r="F7" s="179">
        <f>E7+4</f>
        <v>118</v>
      </c>
      <c r="G7" s="179">
        <f>F7+6</f>
        <v>124</v>
      </c>
      <c r="H7" s="36"/>
      <c r="I7" s="300"/>
      <c r="J7" s="188" t="s">
        <v>517</v>
      </c>
      <c r="K7" s="188" t="s">
        <v>516</v>
      </c>
      <c r="L7" s="202" t="s">
        <v>516</v>
      </c>
      <c r="M7" s="198" t="s">
        <v>523</v>
      </c>
      <c r="N7" s="188" t="s">
        <v>526</v>
      </c>
      <c r="O7" s="188" t="s">
        <v>516</v>
      </c>
    </row>
    <row r="8" spans="1:15" ht="29.1" customHeight="1">
      <c r="A8" s="178" t="s">
        <v>379</v>
      </c>
      <c r="B8" s="179">
        <f t="shared" si="2"/>
        <v>104</v>
      </c>
      <c r="C8" s="179">
        <f t="shared" si="2"/>
        <v>108</v>
      </c>
      <c r="D8" s="180" t="s">
        <v>380</v>
      </c>
      <c r="E8" s="179">
        <f>D8+4</f>
        <v>116</v>
      </c>
      <c r="F8" s="179">
        <f>E8+5</f>
        <v>121</v>
      </c>
      <c r="G8" s="179">
        <f>F8+6</f>
        <v>127</v>
      </c>
      <c r="H8" s="36"/>
      <c r="I8" s="300"/>
      <c r="J8" s="188" t="s">
        <v>516</v>
      </c>
      <c r="K8" s="188" t="s">
        <v>523</v>
      </c>
      <c r="L8" s="202" t="s">
        <v>526</v>
      </c>
      <c r="M8" s="198" t="s">
        <v>525</v>
      </c>
      <c r="N8" s="188" t="s">
        <v>526</v>
      </c>
      <c r="O8" s="188" t="s">
        <v>516</v>
      </c>
    </row>
    <row r="9" spans="1:15" ht="29.1" customHeight="1">
      <c r="A9" s="178" t="s">
        <v>381</v>
      </c>
      <c r="B9" s="179">
        <f t="shared" si="2"/>
        <v>108</v>
      </c>
      <c r="C9" s="179">
        <f t="shared" si="2"/>
        <v>112</v>
      </c>
      <c r="D9" s="180" t="s">
        <v>382</v>
      </c>
      <c r="E9" s="179">
        <f>D9+4</f>
        <v>120</v>
      </c>
      <c r="F9" s="179">
        <f>E9+5</f>
        <v>125</v>
      </c>
      <c r="G9" s="179">
        <f>F9+6</f>
        <v>131</v>
      </c>
      <c r="H9" s="36"/>
      <c r="I9" s="300"/>
      <c r="J9" s="188" t="s">
        <v>523</v>
      </c>
      <c r="K9" s="188" t="s">
        <v>524</v>
      </c>
      <c r="L9" s="202" t="s">
        <v>525</v>
      </c>
      <c r="M9" s="198" t="s">
        <v>519</v>
      </c>
      <c r="N9" s="188" t="s">
        <v>519</v>
      </c>
      <c r="O9" s="188" t="s">
        <v>534</v>
      </c>
    </row>
    <row r="10" spans="1:15" ht="29.1" customHeight="1">
      <c r="A10" s="178" t="s">
        <v>383</v>
      </c>
      <c r="B10" s="179">
        <f t="shared" ref="B10:C11" si="3">C10-1</f>
        <v>39</v>
      </c>
      <c r="C10" s="179">
        <f t="shared" si="3"/>
        <v>40</v>
      </c>
      <c r="D10" s="182" t="s">
        <v>384</v>
      </c>
      <c r="E10" s="179">
        <f t="shared" ref="E10:F12" si="4">D10+1</f>
        <v>42</v>
      </c>
      <c r="F10" s="179">
        <f t="shared" si="4"/>
        <v>43</v>
      </c>
      <c r="G10" s="179">
        <f t="shared" ref="G10" si="5">F10+1.2</f>
        <v>44.2</v>
      </c>
      <c r="H10" s="36"/>
      <c r="I10" s="300"/>
      <c r="J10" s="188" t="s">
        <v>518</v>
      </c>
      <c r="K10" s="188" t="s">
        <v>527</v>
      </c>
      <c r="L10" s="202" t="s">
        <v>519</v>
      </c>
      <c r="M10" s="198" t="s">
        <v>528</v>
      </c>
      <c r="N10" s="188" t="s">
        <v>520</v>
      </c>
      <c r="O10" s="188" t="s">
        <v>521</v>
      </c>
    </row>
    <row r="11" spans="1:15" ht="29.1" customHeight="1">
      <c r="A11" s="178" t="s">
        <v>386</v>
      </c>
      <c r="B11" s="179">
        <f t="shared" si="3"/>
        <v>52</v>
      </c>
      <c r="C11" s="179">
        <f t="shared" si="3"/>
        <v>53</v>
      </c>
      <c r="D11" s="180" t="s">
        <v>387</v>
      </c>
      <c r="E11" s="179">
        <f t="shared" si="4"/>
        <v>55</v>
      </c>
      <c r="F11" s="179">
        <f t="shared" si="4"/>
        <v>56</v>
      </c>
      <c r="G11" s="179">
        <f>F11+1.5</f>
        <v>57.5</v>
      </c>
      <c r="H11" s="36"/>
      <c r="I11" s="300"/>
      <c r="J11" s="188" t="s">
        <v>519</v>
      </c>
      <c r="K11" s="188" t="s">
        <v>519</v>
      </c>
      <c r="L11" s="202" t="s">
        <v>519</v>
      </c>
      <c r="M11" s="198" t="s">
        <v>529</v>
      </c>
      <c r="N11" s="188" t="s">
        <v>519</v>
      </c>
      <c r="O11" s="188" t="s">
        <v>519</v>
      </c>
    </row>
    <row r="12" spans="1:15" ht="29.1" customHeight="1">
      <c r="A12" s="178" t="s">
        <v>388</v>
      </c>
      <c r="B12" s="179">
        <f>C12-0.5</f>
        <v>60.5</v>
      </c>
      <c r="C12" s="179">
        <f>D12-1</f>
        <v>61</v>
      </c>
      <c r="D12" s="182" t="s">
        <v>389</v>
      </c>
      <c r="E12" s="179">
        <f>D12+1</f>
        <v>63</v>
      </c>
      <c r="F12" s="179">
        <f t="shared" si="4"/>
        <v>64</v>
      </c>
      <c r="G12" s="179">
        <f>F12+0.5</f>
        <v>64.5</v>
      </c>
      <c r="H12" s="36"/>
      <c r="I12" s="300"/>
      <c r="J12" s="188" t="s">
        <v>520</v>
      </c>
      <c r="K12" s="188" t="s">
        <v>519</v>
      </c>
      <c r="L12" s="202" t="s">
        <v>531</v>
      </c>
      <c r="M12" s="198" t="s">
        <v>530</v>
      </c>
      <c r="N12" s="188" t="s">
        <v>531</v>
      </c>
      <c r="O12" s="188" t="s">
        <v>519</v>
      </c>
    </row>
    <row r="13" spans="1:15" ht="29.1" customHeight="1">
      <c r="A13" s="178" t="s">
        <v>390</v>
      </c>
      <c r="B13" s="183">
        <f>C13-0.8</f>
        <v>20.9</v>
      </c>
      <c r="C13" s="183">
        <f>D13-0.8</f>
        <v>21.7</v>
      </c>
      <c r="D13" s="182" t="s">
        <v>391</v>
      </c>
      <c r="E13" s="183">
        <f>D13+0.8</f>
        <v>23.3</v>
      </c>
      <c r="F13" s="183">
        <f>E13+0.8</f>
        <v>24.1</v>
      </c>
      <c r="G13" s="183">
        <f>F13+1.3</f>
        <v>25.400000000000002</v>
      </c>
      <c r="H13" s="36"/>
      <c r="I13" s="300"/>
      <c r="J13" s="188" t="s">
        <v>521</v>
      </c>
      <c r="K13" s="188" t="s">
        <v>527</v>
      </c>
      <c r="L13" s="202" t="s">
        <v>551</v>
      </c>
      <c r="M13" s="198" t="s">
        <v>550</v>
      </c>
      <c r="N13" s="188" t="s">
        <v>519</v>
      </c>
      <c r="O13" s="188" t="s">
        <v>519</v>
      </c>
    </row>
    <row r="14" spans="1:15" ht="29.1" customHeight="1">
      <c r="A14" s="178" t="s">
        <v>392</v>
      </c>
      <c r="B14" s="179">
        <f>C14-0.7</f>
        <v>17.100000000000001</v>
      </c>
      <c r="C14" s="179">
        <f>D14-0.7</f>
        <v>17.8</v>
      </c>
      <c r="D14" s="180" t="s">
        <v>393</v>
      </c>
      <c r="E14" s="183">
        <f>D14+0.7</f>
        <v>19.2</v>
      </c>
      <c r="F14" s="183">
        <f>E14+0.7</f>
        <v>19.899999999999999</v>
      </c>
      <c r="G14" s="183">
        <f>F14+0.9</f>
        <v>20.799999999999997</v>
      </c>
      <c r="H14" s="36"/>
      <c r="I14" s="300"/>
      <c r="J14" s="190" t="s">
        <v>521</v>
      </c>
      <c r="K14" s="190" t="s">
        <v>532</v>
      </c>
      <c r="L14" s="203" t="s">
        <v>532</v>
      </c>
      <c r="M14" s="198" t="s">
        <v>517</v>
      </c>
      <c r="N14" s="190" t="s">
        <v>549</v>
      </c>
      <c r="O14" s="190" t="s">
        <v>520</v>
      </c>
    </row>
    <row r="15" spans="1:15" ht="29.1" customHeight="1">
      <c r="A15" s="178" t="s">
        <v>394</v>
      </c>
      <c r="B15" s="183">
        <f t="shared" ref="B15:C15" si="6">C15-0.5</f>
        <v>13</v>
      </c>
      <c r="C15" s="183">
        <f t="shared" si="6"/>
        <v>13.5</v>
      </c>
      <c r="D15" s="180" t="s">
        <v>395</v>
      </c>
      <c r="E15" s="183">
        <f t="shared" ref="E15:F15" si="7">D15+0.5</f>
        <v>14.5</v>
      </c>
      <c r="F15" s="183">
        <f t="shared" si="7"/>
        <v>15</v>
      </c>
      <c r="G15" s="183">
        <f>F15+0.7</f>
        <v>15.7</v>
      </c>
      <c r="H15" s="36"/>
      <c r="I15" s="300"/>
      <c r="J15" s="188" t="s">
        <v>519</v>
      </c>
      <c r="K15" s="188" t="s">
        <v>519</v>
      </c>
      <c r="L15" s="198" t="s">
        <v>519</v>
      </c>
      <c r="M15" s="204" t="s">
        <v>533</v>
      </c>
      <c r="N15" s="188" t="s">
        <v>545</v>
      </c>
      <c r="O15" s="188" t="s">
        <v>519</v>
      </c>
    </row>
    <row r="16" spans="1:15" ht="29.1" customHeight="1">
      <c r="A16" s="303" t="s">
        <v>396</v>
      </c>
      <c r="B16" s="181" t="s">
        <v>376</v>
      </c>
      <c r="C16" s="181" t="s">
        <v>375</v>
      </c>
      <c r="D16" s="34" t="s">
        <v>107</v>
      </c>
      <c r="E16" s="35" t="s">
        <v>108</v>
      </c>
      <c r="F16" s="34" t="s">
        <v>109</v>
      </c>
      <c r="G16" s="34" t="s">
        <v>110</v>
      </c>
      <c r="H16" s="34" t="s">
        <v>111</v>
      </c>
      <c r="I16" s="300"/>
      <c r="J16" s="189" t="s">
        <v>107</v>
      </c>
      <c r="K16" s="201" t="s">
        <v>108</v>
      </c>
      <c r="L16" s="189" t="s">
        <v>109</v>
      </c>
      <c r="M16" s="189" t="s">
        <v>110</v>
      </c>
      <c r="N16" s="200" t="s">
        <v>375</v>
      </c>
      <c r="O16" s="189" t="s">
        <v>107</v>
      </c>
    </row>
    <row r="17" spans="1:15" ht="29.1" customHeight="1">
      <c r="A17" s="304"/>
      <c r="B17" s="36"/>
      <c r="C17" s="36"/>
      <c r="D17" s="36"/>
      <c r="E17" s="35"/>
      <c r="F17" s="36"/>
      <c r="G17" s="36"/>
      <c r="H17" s="36"/>
      <c r="I17" s="300"/>
      <c r="J17" s="187" t="s">
        <v>449</v>
      </c>
      <c r="K17" s="187" t="s">
        <v>415</v>
      </c>
      <c r="L17" s="187" t="s">
        <v>450</v>
      </c>
      <c r="M17" s="198" t="s">
        <v>451</v>
      </c>
      <c r="N17" s="187" t="s">
        <v>448</v>
      </c>
      <c r="O17" s="187" t="s">
        <v>449</v>
      </c>
    </row>
    <row r="18" spans="1:15" ht="29.1" customHeight="1">
      <c r="A18" s="178" t="s">
        <v>373</v>
      </c>
      <c r="B18" s="179">
        <f>C18-1</f>
        <v>59</v>
      </c>
      <c r="C18" s="179">
        <f>D18-2</f>
        <v>60</v>
      </c>
      <c r="D18" s="182" t="s">
        <v>389</v>
      </c>
      <c r="E18" s="179">
        <f t="shared" ref="E18:F18" si="8">D18+2</f>
        <v>64</v>
      </c>
      <c r="F18" s="179">
        <f t="shared" si="8"/>
        <v>66</v>
      </c>
      <c r="G18" s="179">
        <f t="shared" ref="G18" si="9">F18+1</f>
        <v>67</v>
      </c>
      <c r="H18" s="36"/>
      <c r="I18" s="300"/>
      <c r="J18" s="188" t="s">
        <v>534</v>
      </c>
      <c r="K18" s="188" t="s">
        <v>538</v>
      </c>
      <c r="L18" s="188" t="s">
        <v>541</v>
      </c>
      <c r="M18" s="198" t="s">
        <v>547</v>
      </c>
      <c r="N18" s="188" t="s">
        <v>552</v>
      </c>
      <c r="O18" s="188" t="s">
        <v>555</v>
      </c>
    </row>
    <row r="19" spans="1:15" ht="29.1" customHeight="1">
      <c r="A19" s="178" t="s">
        <v>398</v>
      </c>
      <c r="B19" s="179">
        <f t="shared" ref="B19:C21" si="10">C19-4</f>
        <v>90</v>
      </c>
      <c r="C19" s="179">
        <f t="shared" si="10"/>
        <v>94</v>
      </c>
      <c r="D19" s="182" t="s">
        <v>399</v>
      </c>
      <c r="E19" s="179">
        <f>D19+4</f>
        <v>102</v>
      </c>
      <c r="F19" s="179">
        <f>E19+4</f>
        <v>106</v>
      </c>
      <c r="G19" s="179">
        <f>F19+6</f>
        <v>112</v>
      </c>
      <c r="H19" s="36"/>
      <c r="I19" s="300"/>
      <c r="J19" s="188" t="s">
        <v>535</v>
      </c>
      <c r="K19" s="188" t="s">
        <v>539</v>
      </c>
      <c r="L19" s="188" t="s">
        <v>534</v>
      </c>
      <c r="M19" s="188" t="s">
        <v>546</v>
      </c>
      <c r="N19" s="188" t="s">
        <v>535</v>
      </c>
      <c r="O19" s="188" t="s">
        <v>535</v>
      </c>
    </row>
    <row r="20" spans="1:15" ht="29.1" customHeight="1">
      <c r="A20" s="178" t="s">
        <v>400</v>
      </c>
      <c r="B20" s="179">
        <f t="shared" si="10"/>
        <v>84</v>
      </c>
      <c r="C20" s="179">
        <f t="shared" si="10"/>
        <v>88</v>
      </c>
      <c r="D20" s="182" t="s">
        <v>401</v>
      </c>
      <c r="E20" s="179">
        <f>D20+4</f>
        <v>96</v>
      </c>
      <c r="F20" s="179">
        <f>E20+5</f>
        <v>101</v>
      </c>
      <c r="G20" s="179">
        <f>F20+6</f>
        <v>107</v>
      </c>
      <c r="H20" s="36"/>
      <c r="I20" s="300"/>
      <c r="J20" s="188" t="s">
        <v>523</v>
      </c>
      <c r="K20" s="188" t="s">
        <v>528</v>
      </c>
      <c r="L20" s="188" t="s">
        <v>523</v>
      </c>
      <c r="M20" s="198" t="s">
        <v>547</v>
      </c>
      <c r="N20" s="188" t="s">
        <v>553</v>
      </c>
      <c r="O20" s="188" t="s">
        <v>523</v>
      </c>
    </row>
    <row r="21" spans="1:15" ht="29.1" customHeight="1">
      <c r="A21" s="178" t="s">
        <v>381</v>
      </c>
      <c r="B21" s="179">
        <f t="shared" si="10"/>
        <v>94</v>
      </c>
      <c r="C21" s="179">
        <f t="shared" si="10"/>
        <v>98</v>
      </c>
      <c r="D21" s="182" t="s">
        <v>402</v>
      </c>
      <c r="E21" s="179">
        <f>D21+4</f>
        <v>106</v>
      </c>
      <c r="F21" s="179">
        <f>E21+5</f>
        <v>111</v>
      </c>
      <c r="G21" s="179">
        <f>F21+6</f>
        <v>117</v>
      </c>
      <c r="H21" s="36"/>
      <c r="I21" s="300"/>
      <c r="J21" s="188" t="s">
        <v>534</v>
      </c>
      <c r="K21" s="188" t="s">
        <v>519</v>
      </c>
      <c r="L21" s="188" t="s">
        <v>522</v>
      </c>
      <c r="M21" s="198" t="s">
        <v>534</v>
      </c>
      <c r="N21" s="188" t="s">
        <v>523</v>
      </c>
      <c r="O21" s="188" t="s">
        <v>523</v>
      </c>
    </row>
    <row r="22" spans="1:15" ht="29.1" customHeight="1">
      <c r="A22" s="178" t="s">
        <v>383</v>
      </c>
      <c r="B22" s="179">
        <f t="shared" ref="B22:C23" si="11">C22-1</f>
        <v>37</v>
      </c>
      <c r="C22" s="179">
        <f t="shared" si="11"/>
        <v>38</v>
      </c>
      <c r="D22" s="182" t="s">
        <v>403</v>
      </c>
      <c r="E22" s="179">
        <f t="shared" ref="E22:F24" si="12">D22+1</f>
        <v>40</v>
      </c>
      <c r="F22" s="179">
        <f t="shared" si="12"/>
        <v>41</v>
      </c>
      <c r="G22" s="179">
        <f t="shared" ref="G22" si="13">F22+1.2</f>
        <v>42.2</v>
      </c>
      <c r="H22" s="36"/>
      <c r="I22" s="300"/>
      <c r="J22" s="188" t="s">
        <v>536</v>
      </c>
      <c r="K22" s="188" t="s">
        <v>540</v>
      </c>
      <c r="L22" s="188" t="s">
        <v>517</v>
      </c>
      <c r="M22" s="198" t="s">
        <v>519</v>
      </c>
      <c r="N22" s="188" t="s">
        <v>543</v>
      </c>
      <c r="O22" s="188" t="s">
        <v>550</v>
      </c>
    </row>
    <row r="23" spans="1:15" ht="29.1" customHeight="1">
      <c r="A23" s="178" t="s">
        <v>385</v>
      </c>
      <c r="B23" s="179">
        <f t="shared" si="11"/>
        <v>42</v>
      </c>
      <c r="C23" s="179">
        <f t="shared" si="11"/>
        <v>43</v>
      </c>
      <c r="D23" s="182" t="s">
        <v>404</v>
      </c>
      <c r="E23" s="179">
        <f t="shared" si="12"/>
        <v>45</v>
      </c>
      <c r="F23" s="179">
        <f t="shared" si="12"/>
        <v>46</v>
      </c>
      <c r="G23" s="179">
        <f>F23+1.5</f>
        <v>47.5</v>
      </c>
      <c r="H23" s="36"/>
      <c r="I23" s="300"/>
      <c r="J23" s="188" t="s">
        <v>517</v>
      </c>
      <c r="K23" s="188" t="s">
        <v>519</v>
      </c>
      <c r="L23" s="188" t="s">
        <v>543</v>
      </c>
      <c r="M23" s="198" t="s">
        <v>520</v>
      </c>
      <c r="N23" s="188" t="s">
        <v>554</v>
      </c>
      <c r="O23" s="188" t="s">
        <v>545</v>
      </c>
    </row>
    <row r="24" spans="1:15" ht="29.1" customHeight="1">
      <c r="A24" s="178" t="s">
        <v>388</v>
      </c>
      <c r="B24" s="179">
        <f>C24-0.5</f>
        <v>57.5</v>
      </c>
      <c r="C24" s="179">
        <f>D24-1</f>
        <v>58</v>
      </c>
      <c r="D24" s="182" t="s">
        <v>405</v>
      </c>
      <c r="E24" s="179">
        <f>D24+1</f>
        <v>60</v>
      </c>
      <c r="F24" s="179">
        <f t="shared" si="12"/>
        <v>61</v>
      </c>
      <c r="G24" s="179">
        <f>F24+0.5</f>
        <v>61.5</v>
      </c>
      <c r="H24" s="36"/>
      <c r="I24" s="300"/>
      <c r="J24" s="188" t="s">
        <v>537</v>
      </c>
      <c r="K24" s="188" t="s">
        <v>530</v>
      </c>
      <c r="L24" s="188" t="s">
        <v>542</v>
      </c>
      <c r="M24" s="198" t="s">
        <v>544</v>
      </c>
      <c r="N24" s="188" t="s">
        <v>519</v>
      </c>
      <c r="O24" s="188" t="s">
        <v>541</v>
      </c>
    </row>
    <row r="25" spans="1:15" ht="29.1" customHeight="1">
      <c r="A25" s="178" t="s">
        <v>406</v>
      </c>
      <c r="B25" s="183">
        <f>C25-0.8</f>
        <v>16.399999999999999</v>
      </c>
      <c r="C25" s="183">
        <f>D25-0.8</f>
        <v>17.2</v>
      </c>
      <c r="D25" s="182" t="s">
        <v>407</v>
      </c>
      <c r="E25" s="183">
        <f>D25+0.8</f>
        <v>18.8</v>
      </c>
      <c r="F25" s="183">
        <f>E25+0.8</f>
        <v>19.600000000000001</v>
      </c>
      <c r="G25" s="183">
        <f>F25+1.3</f>
        <v>20.900000000000002</v>
      </c>
      <c r="H25" s="36"/>
      <c r="I25" s="300"/>
      <c r="J25" s="188" t="s">
        <v>517</v>
      </c>
      <c r="K25" s="188" t="s">
        <v>504</v>
      </c>
      <c r="L25" s="188" t="s">
        <v>527</v>
      </c>
      <c r="M25" s="198" t="s">
        <v>519</v>
      </c>
      <c r="N25" s="188" t="s">
        <v>517</v>
      </c>
      <c r="O25" s="188" t="s">
        <v>517</v>
      </c>
    </row>
    <row r="26" spans="1:15" ht="29.1" customHeight="1">
      <c r="A26" s="178" t="s">
        <v>408</v>
      </c>
      <c r="B26" s="179">
        <f>C26-0.7</f>
        <v>15.100000000000001</v>
      </c>
      <c r="C26" s="179">
        <f>D26-0.7</f>
        <v>15.8</v>
      </c>
      <c r="D26" s="182" t="s">
        <v>409</v>
      </c>
      <c r="E26" s="183">
        <f>D26+0.7</f>
        <v>17.2</v>
      </c>
      <c r="F26" s="183">
        <f>E26+0.7</f>
        <v>17.899999999999999</v>
      </c>
      <c r="G26" s="183">
        <f>F26+0.9</f>
        <v>18.799999999999997</v>
      </c>
      <c r="H26" s="36"/>
      <c r="I26" s="300"/>
      <c r="J26" s="188" t="s">
        <v>517</v>
      </c>
      <c r="K26" s="188" t="s">
        <v>520</v>
      </c>
      <c r="L26" s="188" t="s">
        <v>533</v>
      </c>
      <c r="M26" s="198" t="s">
        <v>519</v>
      </c>
      <c r="N26" s="188" t="s">
        <v>519</v>
      </c>
      <c r="O26" s="188" t="s">
        <v>517</v>
      </c>
    </row>
    <row r="27" spans="1:15" ht="29.1" customHeight="1">
      <c r="A27" s="178" t="s">
        <v>410</v>
      </c>
      <c r="B27" s="183">
        <f t="shared" ref="B27:C27" si="14">C27-0.5</f>
        <v>9</v>
      </c>
      <c r="C27" s="183">
        <f t="shared" si="14"/>
        <v>9.5</v>
      </c>
      <c r="D27" s="184" t="s">
        <v>411</v>
      </c>
      <c r="E27" s="183">
        <f t="shared" ref="E27:F27" si="15">D27+0.5</f>
        <v>10.5</v>
      </c>
      <c r="F27" s="183">
        <f t="shared" si="15"/>
        <v>11</v>
      </c>
      <c r="G27" s="183">
        <f>F27+0.7</f>
        <v>11.7</v>
      </c>
      <c r="H27" s="36"/>
      <c r="I27" s="300"/>
      <c r="J27" s="190" t="s">
        <v>517</v>
      </c>
      <c r="K27" s="190" t="s">
        <v>532</v>
      </c>
      <c r="L27" s="190" t="s">
        <v>517</v>
      </c>
      <c r="M27" s="204" t="s">
        <v>545</v>
      </c>
      <c r="N27" s="190" t="s">
        <v>532</v>
      </c>
      <c r="O27" s="190" t="s">
        <v>517</v>
      </c>
    </row>
    <row r="28" spans="1:15" ht="29.1" customHeight="1">
      <c r="A28" s="37"/>
      <c r="B28" s="36"/>
      <c r="C28" s="36"/>
      <c r="D28" s="36"/>
      <c r="E28" s="38"/>
      <c r="F28" s="36"/>
      <c r="G28" s="36"/>
      <c r="H28" s="36"/>
      <c r="I28" s="300"/>
      <c r="J28" s="51"/>
      <c r="K28" s="51"/>
      <c r="L28" s="51"/>
      <c r="M28" s="51"/>
      <c r="N28" s="51"/>
      <c r="O28" s="53"/>
    </row>
    <row r="29" spans="1:15" ht="29.1" customHeight="1" thickBot="1">
      <c r="A29" s="39"/>
      <c r="B29" s="40"/>
      <c r="C29" s="40"/>
      <c r="D29" s="41"/>
      <c r="E29" s="41"/>
      <c r="F29" s="42"/>
      <c r="G29" s="42"/>
      <c r="H29" s="43"/>
      <c r="I29" s="301"/>
      <c r="J29" s="55"/>
      <c r="K29" s="56"/>
      <c r="L29" s="57"/>
      <c r="M29" s="56"/>
      <c r="N29" s="56"/>
      <c r="O29" s="58"/>
    </row>
    <row r="30" spans="1:15" ht="15" thickTop="1">
      <c r="A30" s="44" t="s">
        <v>118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14.25">
      <c r="A31" s="31" t="s">
        <v>188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  <row r="32" spans="1:15" ht="14.25">
      <c r="A32" s="45"/>
      <c r="B32" s="45"/>
      <c r="C32" s="45"/>
      <c r="D32" s="45"/>
      <c r="E32" s="45"/>
      <c r="F32" s="45"/>
      <c r="G32" s="45"/>
      <c r="H32" s="45"/>
      <c r="I32" s="45"/>
      <c r="J32" s="185" t="s">
        <v>515</v>
      </c>
      <c r="K32" s="59"/>
      <c r="L32" s="185" t="s">
        <v>413</v>
      </c>
      <c r="M32" s="44"/>
      <c r="N32" s="44" t="s">
        <v>189</v>
      </c>
      <c r="O32" s="186" t="s">
        <v>355</v>
      </c>
    </row>
  </sheetData>
  <mergeCells count="9">
    <mergeCell ref="A1:O1"/>
    <mergeCell ref="B2:D2"/>
    <mergeCell ref="F2:H2"/>
    <mergeCell ref="I2:I29"/>
    <mergeCell ref="K2:O2"/>
    <mergeCell ref="A3:A5"/>
    <mergeCell ref="B3:H3"/>
    <mergeCell ref="J3:O3"/>
    <mergeCell ref="A16:A17"/>
  </mergeCells>
  <phoneticPr fontId="36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5"/>
  <sheetViews>
    <sheetView tabSelected="1" zoomScale="125" zoomScaleNormal="125" workbookViewId="0">
      <selection activeCell="I43" sqref="I43"/>
    </sheetView>
  </sheetViews>
  <sheetFormatPr defaultColWidth="10.125" defaultRowHeight="14.2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9.125" style="62" customWidth="1"/>
    <col min="6" max="7" width="10.375" style="62" customWidth="1"/>
    <col min="8" max="8" width="9.5" style="62" customWidth="1"/>
    <col min="9" max="9" width="9.125" style="62" customWidth="1"/>
    <col min="10" max="10" width="8.125" style="62" customWidth="1"/>
    <col min="11" max="11" width="10.5" style="62" customWidth="1"/>
    <col min="12" max="12" width="12.125" style="62" customWidth="1"/>
    <col min="13" max="16384" width="10.125" style="62"/>
  </cols>
  <sheetData>
    <row r="1" spans="1:12" ht="25.5">
      <c r="A1" s="366" t="s">
        <v>146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</row>
    <row r="2" spans="1:12">
      <c r="A2" s="63" t="s">
        <v>54</v>
      </c>
      <c r="B2" s="367" t="s">
        <v>368</v>
      </c>
      <c r="C2" s="368"/>
      <c r="D2" s="64" t="s">
        <v>60</v>
      </c>
      <c r="E2" s="65" t="s">
        <v>371</v>
      </c>
      <c r="F2" s="66" t="s">
        <v>147</v>
      </c>
      <c r="G2" s="66"/>
      <c r="H2" s="369" t="s">
        <v>372</v>
      </c>
      <c r="I2" s="369"/>
      <c r="J2" s="83" t="s">
        <v>56</v>
      </c>
      <c r="K2" s="369" t="s">
        <v>354</v>
      </c>
      <c r="L2" s="370"/>
    </row>
    <row r="3" spans="1:12">
      <c r="A3" s="67" t="s">
        <v>71</v>
      </c>
      <c r="B3" s="371">
        <v>17133</v>
      </c>
      <c r="C3" s="371"/>
      <c r="D3" s="68" t="s">
        <v>148</v>
      </c>
      <c r="E3" s="372" t="s">
        <v>369</v>
      </c>
      <c r="F3" s="373"/>
      <c r="G3" s="373"/>
      <c r="H3" s="373"/>
      <c r="I3" s="336" t="s">
        <v>149</v>
      </c>
      <c r="J3" s="336"/>
      <c r="K3" s="336"/>
      <c r="L3" s="337"/>
    </row>
    <row r="4" spans="1:12">
      <c r="A4" s="69" t="s">
        <v>68</v>
      </c>
      <c r="B4" s="70">
        <v>5</v>
      </c>
      <c r="C4" s="70">
        <v>6</v>
      </c>
      <c r="D4" s="71" t="s">
        <v>150</v>
      </c>
      <c r="E4" s="373" t="s">
        <v>566</v>
      </c>
      <c r="F4" s="373"/>
      <c r="G4" s="373"/>
      <c r="H4" s="373"/>
      <c r="I4" s="271" t="s">
        <v>151</v>
      </c>
      <c r="J4" s="271"/>
      <c r="K4" s="80" t="s">
        <v>63</v>
      </c>
      <c r="L4" s="86" t="s">
        <v>64</v>
      </c>
    </row>
    <row r="5" spans="1:12">
      <c r="A5" s="69" t="s">
        <v>152</v>
      </c>
      <c r="B5" s="371">
        <v>2</v>
      </c>
      <c r="C5" s="371"/>
      <c r="D5" s="68" t="s">
        <v>153</v>
      </c>
      <c r="E5" s="68" t="s">
        <v>556</v>
      </c>
      <c r="F5" s="68" t="s">
        <v>558</v>
      </c>
      <c r="G5" s="68" t="s">
        <v>559</v>
      </c>
      <c r="H5" s="68" t="s">
        <v>557</v>
      </c>
      <c r="I5" s="271" t="s">
        <v>154</v>
      </c>
      <c r="J5" s="271"/>
      <c r="K5" s="80" t="s">
        <v>63</v>
      </c>
      <c r="L5" s="86" t="s">
        <v>64</v>
      </c>
    </row>
    <row r="6" spans="1:12" ht="15" thickBot="1">
      <c r="A6" s="72" t="s">
        <v>155</v>
      </c>
      <c r="B6" s="374">
        <v>200</v>
      </c>
      <c r="C6" s="374"/>
      <c r="D6" s="73" t="s">
        <v>156</v>
      </c>
      <c r="E6" s="74">
        <v>316</v>
      </c>
      <c r="F6" s="75">
        <v>4871</v>
      </c>
      <c r="G6" s="75">
        <v>1071</v>
      </c>
      <c r="H6" s="73">
        <v>1000</v>
      </c>
      <c r="I6" s="375" t="s">
        <v>157</v>
      </c>
      <c r="J6" s="375"/>
      <c r="K6" s="75" t="s">
        <v>63</v>
      </c>
      <c r="L6" s="87" t="s">
        <v>64</v>
      </c>
    </row>
    <row r="7" spans="1:12" ht="15" thickBot="1">
      <c r="A7" s="365" t="s">
        <v>560</v>
      </c>
      <c r="B7" s="365"/>
      <c r="C7" s="365"/>
      <c r="D7" s="365"/>
      <c r="E7" s="77"/>
      <c r="F7" s="78"/>
      <c r="G7" s="78"/>
      <c r="H7" s="76"/>
      <c r="I7" s="78"/>
      <c r="J7" s="77"/>
      <c r="K7" s="77"/>
      <c r="L7" s="77"/>
    </row>
    <row r="8" spans="1:12">
      <c r="A8" s="79" t="s">
        <v>158</v>
      </c>
      <c r="B8" s="66" t="s">
        <v>159</v>
      </c>
      <c r="C8" s="80" t="s">
        <v>370</v>
      </c>
      <c r="D8" s="66" t="s">
        <v>160</v>
      </c>
      <c r="E8" s="66" t="s">
        <v>161</v>
      </c>
      <c r="F8" s="66" t="s">
        <v>162</v>
      </c>
      <c r="G8" s="208"/>
      <c r="H8" s="376"/>
      <c r="I8" s="377"/>
      <c r="J8" s="377"/>
      <c r="K8" s="377"/>
      <c r="L8" s="378"/>
    </row>
    <row r="9" spans="1:12">
      <c r="A9" s="270" t="s">
        <v>163</v>
      </c>
      <c r="B9" s="271"/>
      <c r="C9" s="80" t="s">
        <v>63</v>
      </c>
      <c r="D9" s="80" t="s">
        <v>64</v>
      </c>
      <c r="E9" s="68" t="s">
        <v>164</v>
      </c>
      <c r="F9" s="81"/>
      <c r="G9" s="209"/>
      <c r="H9" s="379"/>
      <c r="I9" s="380"/>
      <c r="J9" s="380"/>
      <c r="K9" s="380"/>
      <c r="L9" s="381"/>
    </row>
    <row r="10" spans="1:12">
      <c r="A10" s="270" t="s">
        <v>165</v>
      </c>
      <c r="B10" s="271"/>
      <c r="C10" s="80" t="s">
        <v>63</v>
      </c>
      <c r="D10" s="80" t="s">
        <v>64</v>
      </c>
      <c r="E10" s="68" t="s">
        <v>166</v>
      </c>
      <c r="F10" s="81"/>
      <c r="G10" s="209"/>
      <c r="H10" s="379"/>
      <c r="I10" s="380"/>
      <c r="J10" s="380"/>
      <c r="K10" s="380"/>
      <c r="L10" s="381"/>
    </row>
    <row r="11" spans="1:12">
      <c r="A11" s="382" t="s">
        <v>140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3"/>
      <c r="L11" s="384"/>
    </row>
    <row r="12" spans="1:12">
      <c r="A12" s="67" t="s">
        <v>83</v>
      </c>
      <c r="B12" s="80" t="s">
        <v>79</v>
      </c>
      <c r="C12" s="80" t="s">
        <v>80</v>
      </c>
      <c r="D12" s="81"/>
      <c r="E12" s="68" t="s">
        <v>81</v>
      </c>
      <c r="F12" s="80" t="s">
        <v>79</v>
      </c>
      <c r="G12" s="207"/>
      <c r="H12" s="80" t="s">
        <v>80</v>
      </c>
      <c r="I12" s="80"/>
      <c r="J12" s="68" t="s">
        <v>167</v>
      </c>
      <c r="K12" s="80" t="s">
        <v>79</v>
      </c>
      <c r="L12" s="86" t="s">
        <v>80</v>
      </c>
    </row>
    <row r="13" spans="1:12">
      <c r="A13" s="67" t="s">
        <v>86</v>
      </c>
      <c r="B13" s="80" t="s">
        <v>79</v>
      </c>
      <c r="C13" s="80" t="s">
        <v>80</v>
      </c>
      <c r="D13" s="81"/>
      <c r="E13" s="68" t="s">
        <v>91</v>
      </c>
      <c r="F13" s="80" t="s">
        <v>79</v>
      </c>
      <c r="G13" s="207"/>
      <c r="H13" s="80" t="s">
        <v>80</v>
      </c>
      <c r="I13" s="80"/>
      <c r="J13" s="68" t="s">
        <v>168</v>
      </c>
      <c r="K13" s="80" t="s">
        <v>79</v>
      </c>
      <c r="L13" s="86" t="s">
        <v>80</v>
      </c>
    </row>
    <row r="14" spans="1:12">
      <c r="A14" s="72" t="s">
        <v>169</v>
      </c>
      <c r="B14" s="75" t="s">
        <v>79</v>
      </c>
      <c r="C14" s="75" t="s">
        <v>80</v>
      </c>
      <c r="D14" s="74"/>
      <c r="E14" s="73" t="s">
        <v>170</v>
      </c>
      <c r="F14" s="75" t="s">
        <v>79</v>
      </c>
      <c r="G14" s="75"/>
      <c r="H14" s="75" t="s">
        <v>80</v>
      </c>
      <c r="I14" s="75"/>
      <c r="J14" s="73" t="s">
        <v>171</v>
      </c>
      <c r="K14" s="75" t="s">
        <v>79</v>
      </c>
      <c r="L14" s="87" t="s">
        <v>80</v>
      </c>
    </row>
    <row r="15" spans="1:12">
      <c r="A15" s="76"/>
      <c r="B15" s="82"/>
      <c r="C15" s="82"/>
      <c r="D15" s="77"/>
      <c r="E15" s="76"/>
      <c r="F15" s="82"/>
      <c r="G15" s="82"/>
      <c r="H15" s="82"/>
      <c r="I15" s="82"/>
      <c r="J15" s="76"/>
      <c r="K15" s="82"/>
      <c r="L15" s="82"/>
    </row>
    <row r="16" spans="1:12" s="60" customFormat="1">
      <c r="A16" s="333" t="s">
        <v>172</v>
      </c>
      <c r="B16" s="334"/>
      <c r="C16" s="334"/>
      <c r="D16" s="334"/>
      <c r="E16" s="334"/>
      <c r="F16" s="334"/>
      <c r="G16" s="334"/>
      <c r="H16" s="334"/>
      <c r="I16" s="334"/>
      <c r="J16" s="334"/>
      <c r="K16" s="334"/>
      <c r="L16" s="335"/>
    </row>
    <row r="17" spans="1:12">
      <c r="A17" s="270" t="s">
        <v>173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385"/>
    </row>
    <row r="18" spans="1:12">
      <c r="A18" s="270" t="s">
        <v>561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385"/>
    </row>
    <row r="19" spans="1:12">
      <c r="A19" s="386" t="s">
        <v>565</v>
      </c>
      <c r="B19" s="387"/>
      <c r="C19" s="387"/>
      <c r="D19" s="387"/>
      <c r="E19" s="387"/>
      <c r="F19" s="387"/>
      <c r="G19" s="387"/>
      <c r="H19" s="387"/>
      <c r="I19" s="387"/>
      <c r="J19" s="387"/>
      <c r="K19" s="387"/>
      <c r="L19" s="388"/>
    </row>
    <row r="20" spans="1:12">
      <c r="A20" s="389" t="s">
        <v>564</v>
      </c>
      <c r="B20" s="390"/>
      <c r="C20" s="390"/>
      <c r="D20" s="390"/>
      <c r="E20" s="390"/>
      <c r="F20" s="390"/>
      <c r="G20" s="390"/>
      <c r="H20" s="390"/>
      <c r="I20" s="390"/>
      <c r="J20" s="390"/>
      <c r="K20" s="390"/>
      <c r="L20" s="391"/>
    </row>
    <row r="21" spans="1:12">
      <c r="A21" s="389" t="s">
        <v>563</v>
      </c>
      <c r="B21" s="390"/>
      <c r="C21" s="390"/>
      <c r="D21" s="390"/>
      <c r="E21" s="390"/>
      <c r="F21" s="390"/>
      <c r="G21" s="390"/>
      <c r="H21" s="390"/>
      <c r="I21" s="390"/>
      <c r="J21" s="390"/>
      <c r="K21" s="390"/>
      <c r="L21" s="391"/>
    </row>
    <row r="22" spans="1:12">
      <c r="A22" s="389" t="s">
        <v>562</v>
      </c>
      <c r="B22" s="390"/>
      <c r="C22" s="390"/>
      <c r="D22" s="390"/>
      <c r="E22" s="390"/>
      <c r="F22" s="390"/>
      <c r="G22" s="390"/>
      <c r="H22" s="390"/>
      <c r="I22" s="390"/>
      <c r="J22" s="390"/>
      <c r="K22" s="390"/>
      <c r="L22" s="391"/>
    </row>
    <row r="23" spans="1:12">
      <c r="A23" s="392"/>
      <c r="B23" s="393"/>
      <c r="C23" s="393"/>
      <c r="D23" s="393"/>
      <c r="E23" s="393"/>
      <c r="F23" s="393"/>
      <c r="G23" s="393"/>
      <c r="H23" s="393"/>
      <c r="I23" s="393"/>
      <c r="J23" s="393"/>
      <c r="K23" s="393"/>
      <c r="L23" s="394"/>
    </row>
    <row r="24" spans="1:12">
      <c r="A24" s="270" t="s">
        <v>117</v>
      </c>
      <c r="B24" s="271"/>
      <c r="C24" s="80" t="s">
        <v>63</v>
      </c>
      <c r="D24" s="80" t="s">
        <v>64</v>
      </c>
      <c r="E24" s="336"/>
      <c r="F24" s="336"/>
      <c r="G24" s="336"/>
      <c r="H24" s="336"/>
      <c r="I24" s="336"/>
      <c r="J24" s="336"/>
      <c r="K24" s="336"/>
      <c r="L24" s="337"/>
    </row>
    <row r="25" spans="1:12">
      <c r="A25" s="84" t="s">
        <v>174</v>
      </c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6"/>
    </row>
    <row r="26" spans="1:12">
      <c r="A26" s="397"/>
      <c r="B26" s="397"/>
      <c r="C26" s="397"/>
      <c r="D26" s="397"/>
      <c r="E26" s="397"/>
      <c r="F26" s="397"/>
      <c r="G26" s="397"/>
      <c r="H26" s="397"/>
      <c r="I26" s="397"/>
      <c r="J26" s="397"/>
      <c r="K26" s="397"/>
      <c r="L26" s="397"/>
    </row>
    <row r="27" spans="1:12">
      <c r="A27" s="398" t="s">
        <v>175</v>
      </c>
      <c r="B27" s="399"/>
      <c r="C27" s="399"/>
      <c r="D27" s="399"/>
      <c r="E27" s="399"/>
      <c r="F27" s="399"/>
      <c r="G27" s="399"/>
      <c r="H27" s="399"/>
      <c r="I27" s="399"/>
      <c r="J27" s="399"/>
      <c r="K27" s="399"/>
      <c r="L27" s="400"/>
    </row>
    <row r="28" spans="1:12">
      <c r="A28" s="401" t="s">
        <v>567</v>
      </c>
      <c r="B28" s="402"/>
      <c r="C28" s="402"/>
      <c r="D28" s="402"/>
      <c r="E28" s="402"/>
      <c r="F28" s="402"/>
      <c r="G28" s="402"/>
      <c r="H28" s="402"/>
      <c r="I28" s="402"/>
      <c r="J28" s="402"/>
      <c r="K28" s="402"/>
      <c r="L28" s="403"/>
    </row>
    <row r="29" spans="1:12">
      <c r="A29" s="401" t="s">
        <v>508</v>
      </c>
      <c r="B29" s="402"/>
      <c r="C29" s="402"/>
      <c r="D29" s="402"/>
      <c r="E29" s="402"/>
      <c r="F29" s="402"/>
      <c r="G29" s="402"/>
      <c r="H29" s="402"/>
      <c r="I29" s="402"/>
      <c r="J29" s="402"/>
      <c r="K29" s="402"/>
      <c r="L29" s="403"/>
    </row>
    <row r="30" spans="1:12">
      <c r="A30" s="401" t="s">
        <v>568</v>
      </c>
      <c r="B30" s="402"/>
      <c r="C30" s="402"/>
      <c r="D30" s="402"/>
      <c r="E30" s="402"/>
      <c r="F30" s="402"/>
      <c r="G30" s="402"/>
      <c r="H30" s="402"/>
      <c r="I30" s="402"/>
      <c r="J30" s="402"/>
      <c r="K30" s="402"/>
      <c r="L30" s="403"/>
    </row>
    <row r="31" spans="1:12">
      <c r="A31" s="401"/>
      <c r="B31" s="402"/>
      <c r="C31" s="402"/>
      <c r="D31" s="402"/>
      <c r="E31" s="402"/>
      <c r="F31" s="402"/>
      <c r="G31" s="402"/>
      <c r="H31" s="402"/>
      <c r="I31" s="402"/>
      <c r="J31" s="402"/>
      <c r="K31" s="402"/>
      <c r="L31" s="403"/>
    </row>
    <row r="32" spans="1:12">
      <c r="A32" s="401"/>
      <c r="B32" s="402"/>
      <c r="C32" s="402"/>
      <c r="D32" s="402"/>
      <c r="E32" s="402"/>
      <c r="F32" s="402"/>
      <c r="G32" s="402"/>
      <c r="H32" s="402"/>
      <c r="I32" s="402"/>
      <c r="J32" s="402"/>
      <c r="K32" s="402"/>
      <c r="L32" s="403"/>
    </row>
    <row r="33" spans="1:14" ht="23.1" customHeight="1">
      <c r="A33" s="401"/>
      <c r="B33" s="402"/>
      <c r="C33" s="402"/>
      <c r="D33" s="402"/>
      <c r="E33" s="402"/>
      <c r="F33" s="402"/>
      <c r="G33" s="402"/>
      <c r="H33" s="402"/>
      <c r="I33" s="402"/>
      <c r="J33" s="402"/>
      <c r="K33" s="402"/>
      <c r="L33" s="403"/>
    </row>
    <row r="34" spans="1:14" ht="23.1" customHeight="1">
      <c r="A34" s="389"/>
      <c r="B34" s="390"/>
      <c r="C34" s="390"/>
      <c r="D34" s="390"/>
      <c r="E34" s="390"/>
      <c r="F34" s="390"/>
      <c r="G34" s="390"/>
      <c r="H34" s="390"/>
      <c r="I34" s="390"/>
      <c r="J34" s="390"/>
      <c r="K34" s="390"/>
      <c r="L34" s="391"/>
    </row>
    <row r="35" spans="1:14" ht="23.1" customHeight="1">
      <c r="A35" s="404"/>
      <c r="B35" s="390"/>
      <c r="C35" s="390"/>
      <c r="D35" s="390"/>
      <c r="E35" s="390"/>
      <c r="F35" s="390"/>
      <c r="G35" s="390"/>
      <c r="H35" s="390"/>
      <c r="I35" s="390"/>
      <c r="J35" s="390"/>
      <c r="K35" s="390"/>
      <c r="L35" s="391"/>
    </row>
    <row r="36" spans="1:14" ht="23.1" customHeight="1">
      <c r="A36" s="405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7"/>
    </row>
    <row r="37" spans="1:14" ht="18.75" customHeight="1">
      <c r="A37" s="408" t="s">
        <v>176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10"/>
    </row>
    <row r="38" spans="1:14" s="61" customFormat="1" ht="18.75" customHeight="1">
      <c r="A38" s="270" t="s">
        <v>177</v>
      </c>
      <c r="B38" s="271"/>
      <c r="C38" s="271"/>
      <c r="D38" s="336" t="s">
        <v>178</v>
      </c>
      <c r="E38" s="336"/>
      <c r="F38" s="411" t="s">
        <v>179</v>
      </c>
      <c r="G38" s="412"/>
      <c r="H38" s="413"/>
      <c r="I38" s="271" t="s">
        <v>180</v>
      </c>
      <c r="J38" s="271"/>
      <c r="K38" s="271" t="s">
        <v>181</v>
      </c>
      <c r="L38" s="385"/>
    </row>
    <row r="39" spans="1:14" ht="18.75" customHeight="1">
      <c r="A39" s="69" t="s">
        <v>118</v>
      </c>
      <c r="B39" s="271" t="s">
        <v>182</v>
      </c>
      <c r="C39" s="271"/>
      <c r="D39" s="271"/>
      <c r="E39" s="271"/>
      <c r="F39" s="271"/>
      <c r="G39" s="271"/>
      <c r="H39" s="271"/>
      <c r="I39" s="271"/>
      <c r="J39" s="271"/>
      <c r="K39" s="271"/>
      <c r="L39" s="385"/>
      <c r="N39" s="61"/>
    </row>
    <row r="40" spans="1:14" ht="30.95" customHeight="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71"/>
      <c r="L40" s="385"/>
    </row>
    <row r="41" spans="1:14" ht="18.75" customHeight="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385"/>
    </row>
    <row r="42" spans="1:14" ht="32.1" customHeight="1">
      <c r="A42" s="72" t="s">
        <v>126</v>
      </c>
      <c r="B42" s="414" t="s">
        <v>183</v>
      </c>
      <c r="C42" s="414"/>
      <c r="D42" s="73" t="s">
        <v>184</v>
      </c>
      <c r="E42" s="74" t="s">
        <v>356</v>
      </c>
      <c r="F42" s="73" t="s">
        <v>129</v>
      </c>
      <c r="G42" s="73"/>
      <c r="H42" s="85">
        <v>44790</v>
      </c>
      <c r="I42" s="415" t="s">
        <v>130</v>
      </c>
      <c r="J42" s="415"/>
      <c r="K42" s="414" t="s">
        <v>355</v>
      </c>
      <c r="L42" s="416"/>
    </row>
    <row r="43" spans="1:14" ht="16.5" customHeight="1"/>
    <row r="44" spans="1:14" ht="16.5" customHeight="1"/>
    <row r="45" spans="1:14" ht="16.5" customHeight="1"/>
  </sheetData>
  <mergeCells count="54">
    <mergeCell ref="B39:L39"/>
    <mergeCell ref="A40:L40"/>
    <mergeCell ref="A41:L41"/>
    <mergeCell ref="B42:C42"/>
    <mergeCell ref="I42:J42"/>
    <mergeCell ref="K42:L42"/>
    <mergeCell ref="A35:L35"/>
    <mergeCell ref="A36:L36"/>
    <mergeCell ref="A37:L37"/>
    <mergeCell ref="A38:C38"/>
    <mergeCell ref="D38:E38"/>
    <mergeCell ref="F38:H38"/>
    <mergeCell ref="I38:J38"/>
    <mergeCell ref="K38:L38"/>
    <mergeCell ref="A30:L30"/>
    <mergeCell ref="A31:L31"/>
    <mergeCell ref="A32:L32"/>
    <mergeCell ref="A33:L33"/>
    <mergeCell ref="A34:L34"/>
    <mergeCell ref="B25:L25"/>
    <mergeCell ref="A26:L26"/>
    <mergeCell ref="A27:L27"/>
    <mergeCell ref="A28:L28"/>
    <mergeCell ref="A29:L29"/>
    <mergeCell ref="A20:L20"/>
    <mergeCell ref="A21:L21"/>
    <mergeCell ref="A22:L22"/>
    <mergeCell ref="A23:L23"/>
    <mergeCell ref="A24:B24"/>
    <mergeCell ref="E24:L24"/>
    <mergeCell ref="A11:L11"/>
    <mergeCell ref="A16:L16"/>
    <mergeCell ref="A17:L17"/>
    <mergeCell ref="A18:L18"/>
    <mergeCell ref="A19:L19"/>
    <mergeCell ref="H8:L8"/>
    <mergeCell ref="A9:B9"/>
    <mergeCell ref="H9:L9"/>
    <mergeCell ref="A10:B10"/>
    <mergeCell ref="H10:L10"/>
    <mergeCell ref="A7:D7"/>
    <mergeCell ref="A1:L1"/>
    <mergeCell ref="B2:C2"/>
    <mergeCell ref="H2:I2"/>
    <mergeCell ref="K2:L2"/>
    <mergeCell ref="B3:C3"/>
    <mergeCell ref="E3:H3"/>
    <mergeCell ref="I3:L3"/>
    <mergeCell ref="E4:H4"/>
    <mergeCell ref="I4:J4"/>
    <mergeCell ref="B5:C5"/>
    <mergeCell ref="I5:J5"/>
    <mergeCell ref="B6:C6"/>
    <mergeCell ref="I6:J6"/>
  </mergeCells>
  <phoneticPr fontId="36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32"/>
  <sheetViews>
    <sheetView topLeftCell="C7" workbookViewId="0">
      <selection activeCell="K34" sqref="K34"/>
    </sheetView>
  </sheetViews>
  <sheetFormatPr defaultColWidth="9" defaultRowHeight="26.1" customHeight="1"/>
  <cols>
    <col min="1" max="1" width="17.125" style="31" customWidth="1"/>
    <col min="2" max="8" width="9.375" style="31" customWidth="1"/>
    <col min="9" max="9" width="1.375" style="31" customWidth="1"/>
    <col min="10" max="10" width="16.5" style="31" customWidth="1"/>
    <col min="11" max="11" width="17" style="31" customWidth="1"/>
    <col min="12" max="12" width="18.5" style="31" customWidth="1"/>
    <col min="13" max="13" width="16.625" style="31" customWidth="1"/>
    <col min="14" max="14" width="14.125" style="31" customWidth="1"/>
    <col min="15" max="15" width="16.375" style="31" customWidth="1"/>
    <col min="16" max="16384" width="9" style="31"/>
  </cols>
  <sheetData>
    <row r="1" spans="1:15" ht="30" customHeight="1" thickBot="1">
      <c r="A1" s="295" t="s">
        <v>185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</row>
    <row r="2" spans="1:15" ht="29.1" customHeight="1" thickTop="1">
      <c r="A2" s="32" t="s">
        <v>60</v>
      </c>
      <c r="B2" s="297" t="s">
        <v>414</v>
      </c>
      <c r="C2" s="298"/>
      <c r="D2" s="298"/>
      <c r="E2" s="33" t="s">
        <v>65</v>
      </c>
      <c r="F2" s="297" t="s">
        <v>372</v>
      </c>
      <c r="G2" s="298"/>
      <c r="H2" s="298"/>
      <c r="I2" s="299"/>
      <c r="J2" s="46" t="s">
        <v>56</v>
      </c>
      <c r="K2" s="297" t="s">
        <v>354</v>
      </c>
      <c r="L2" s="298"/>
      <c r="M2" s="298"/>
      <c r="N2" s="298"/>
      <c r="O2" s="302"/>
    </row>
    <row r="3" spans="1:15" ht="29.1" customHeight="1">
      <c r="A3" s="303" t="s">
        <v>397</v>
      </c>
      <c r="B3" s="305" t="s">
        <v>186</v>
      </c>
      <c r="C3" s="305"/>
      <c r="D3" s="305"/>
      <c r="E3" s="305"/>
      <c r="F3" s="305"/>
      <c r="G3" s="305"/>
      <c r="H3" s="305"/>
      <c r="I3" s="300"/>
      <c r="J3" s="306" t="s">
        <v>187</v>
      </c>
      <c r="K3" s="306"/>
      <c r="L3" s="306"/>
      <c r="M3" s="306"/>
      <c r="N3" s="306"/>
      <c r="O3" s="307"/>
    </row>
    <row r="4" spans="1:15" ht="29.1" customHeight="1">
      <c r="A4" s="304"/>
      <c r="B4" s="181" t="s">
        <v>376</v>
      </c>
      <c r="C4" s="181" t="s">
        <v>375</v>
      </c>
      <c r="D4" s="34" t="s">
        <v>107</v>
      </c>
      <c r="E4" s="35" t="s">
        <v>108</v>
      </c>
      <c r="F4" s="34" t="s">
        <v>109</v>
      </c>
      <c r="G4" s="34" t="s">
        <v>110</v>
      </c>
      <c r="H4" s="34" t="s">
        <v>111</v>
      </c>
      <c r="I4" s="300"/>
      <c r="J4" s="181" t="s">
        <v>376</v>
      </c>
      <c r="K4" s="181" t="s">
        <v>375</v>
      </c>
      <c r="L4" s="34" t="s">
        <v>107</v>
      </c>
      <c r="M4" s="35" t="s">
        <v>108</v>
      </c>
      <c r="N4" s="34" t="s">
        <v>109</v>
      </c>
      <c r="O4" s="34" t="s">
        <v>110</v>
      </c>
    </row>
    <row r="5" spans="1:15" ht="29.1" customHeight="1">
      <c r="A5" s="304"/>
      <c r="B5" s="36"/>
      <c r="C5" s="36"/>
      <c r="D5" s="36"/>
      <c r="E5" s="35"/>
      <c r="F5" s="36"/>
      <c r="G5" s="36"/>
      <c r="H5" s="36"/>
      <c r="I5" s="300"/>
      <c r="J5" s="187" t="s">
        <v>448</v>
      </c>
      <c r="K5" s="187" t="s">
        <v>448</v>
      </c>
      <c r="L5" s="187" t="s">
        <v>449</v>
      </c>
      <c r="M5" s="187" t="s">
        <v>415</v>
      </c>
      <c r="N5" s="187" t="s">
        <v>450</v>
      </c>
      <c r="O5" s="198" t="s">
        <v>451</v>
      </c>
    </row>
    <row r="6" spans="1:15" ht="29.1" customHeight="1">
      <c r="A6" s="178" t="s">
        <v>373</v>
      </c>
      <c r="B6" s="179">
        <f>D6-1</f>
        <v>72.5</v>
      </c>
      <c r="C6" s="179">
        <f>D6-2</f>
        <v>71.5</v>
      </c>
      <c r="D6" s="180" t="s">
        <v>374</v>
      </c>
      <c r="E6" s="179">
        <f t="shared" ref="E6" si="0">D6+2</f>
        <v>75.5</v>
      </c>
      <c r="F6" s="179">
        <f t="shared" ref="F6" si="1">E6+2</f>
        <v>77.5</v>
      </c>
      <c r="G6" s="179">
        <f t="shared" ref="G6" si="2">F6+1</f>
        <v>78.5</v>
      </c>
      <c r="H6" s="179"/>
      <c r="I6" s="300"/>
      <c r="J6" s="188" t="s">
        <v>457</v>
      </c>
      <c r="K6" s="187" t="s">
        <v>452</v>
      </c>
      <c r="L6" s="187" t="s">
        <v>453</v>
      </c>
      <c r="M6" s="188" t="s">
        <v>457</v>
      </c>
      <c r="N6" s="199" t="s">
        <v>454</v>
      </c>
      <c r="O6" s="198" t="s">
        <v>455</v>
      </c>
    </row>
    <row r="7" spans="1:15" ht="29.1" customHeight="1">
      <c r="A7" s="178" t="s">
        <v>377</v>
      </c>
      <c r="B7" s="179">
        <f t="shared" ref="B7:C9" si="3">C7-4</f>
        <v>102</v>
      </c>
      <c r="C7" s="179">
        <f t="shared" si="3"/>
        <v>106</v>
      </c>
      <c r="D7" s="180" t="s">
        <v>378</v>
      </c>
      <c r="E7" s="179">
        <f>D7+4</f>
        <v>114</v>
      </c>
      <c r="F7" s="179">
        <f>E7+4</f>
        <v>118</v>
      </c>
      <c r="G7" s="179">
        <f>F7+6</f>
        <v>124</v>
      </c>
      <c r="H7" s="36"/>
      <c r="I7" s="300"/>
      <c r="J7" s="188" t="s">
        <v>455</v>
      </c>
      <c r="K7" s="188" t="s">
        <v>456</v>
      </c>
      <c r="L7" s="188" t="s">
        <v>457</v>
      </c>
      <c r="M7" s="188" t="s">
        <v>458</v>
      </c>
      <c r="N7" s="202" t="s">
        <v>453</v>
      </c>
      <c r="O7" s="198" t="s">
        <v>458</v>
      </c>
    </row>
    <row r="8" spans="1:15" ht="29.1" customHeight="1">
      <c r="A8" s="178" t="s">
        <v>379</v>
      </c>
      <c r="B8" s="179">
        <f t="shared" si="3"/>
        <v>104</v>
      </c>
      <c r="C8" s="179">
        <f t="shared" si="3"/>
        <v>108</v>
      </c>
      <c r="D8" s="180" t="s">
        <v>380</v>
      </c>
      <c r="E8" s="179">
        <f>D8+4</f>
        <v>116</v>
      </c>
      <c r="F8" s="179">
        <f>E8+5</f>
        <v>121</v>
      </c>
      <c r="G8" s="179">
        <f>F8+6</f>
        <v>127</v>
      </c>
      <c r="H8" s="36"/>
      <c r="I8" s="300"/>
      <c r="J8" s="188" t="s">
        <v>458</v>
      </c>
      <c r="K8" s="188" t="s">
        <v>455</v>
      </c>
      <c r="L8" s="188" t="s">
        <v>453</v>
      </c>
      <c r="M8" s="188" t="s">
        <v>453</v>
      </c>
      <c r="N8" s="202" t="s">
        <v>455</v>
      </c>
      <c r="O8" s="198" t="s">
        <v>459</v>
      </c>
    </row>
    <row r="9" spans="1:15" ht="29.1" customHeight="1">
      <c r="A9" s="178" t="s">
        <v>381</v>
      </c>
      <c r="B9" s="179">
        <f t="shared" si="3"/>
        <v>108</v>
      </c>
      <c r="C9" s="179">
        <f t="shared" si="3"/>
        <v>112</v>
      </c>
      <c r="D9" s="180" t="s">
        <v>382</v>
      </c>
      <c r="E9" s="179">
        <f>D9+4</f>
        <v>120</v>
      </c>
      <c r="F9" s="179">
        <f>E9+5</f>
        <v>125</v>
      </c>
      <c r="G9" s="179">
        <f>F9+6</f>
        <v>131</v>
      </c>
      <c r="H9" s="36"/>
      <c r="I9" s="300"/>
      <c r="J9" s="188" t="s">
        <v>457</v>
      </c>
      <c r="K9" s="188" t="s">
        <v>457</v>
      </c>
      <c r="L9" s="188" t="s">
        <v>460</v>
      </c>
      <c r="M9" s="188" t="s">
        <v>460</v>
      </c>
      <c r="N9" s="202" t="s">
        <v>458</v>
      </c>
      <c r="O9" s="198" t="s">
        <v>457</v>
      </c>
    </row>
    <row r="10" spans="1:15" ht="29.1" customHeight="1">
      <c r="A10" s="178" t="s">
        <v>383</v>
      </c>
      <c r="B10" s="179">
        <f t="shared" ref="B10:C11" si="4">C10-1</f>
        <v>39</v>
      </c>
      <c r="C10" s="179">
        <f t="shared" si="4"/>
        <v>40</v>
      </c>
      <c r="D10" s="182" t="s">
        <v>384</v>
      </c>
      <c r="E10" s="179">
        <f t="shared" ref="E10:F12" si="5">D10+1</f>
        <v>42</v>
      </c>
      <c r="F10" s="179">
        <f t="shared" si="5"/>
        <v>43</v>
      </c>
      <c r="G10" s="179">
        <f t="shared" ref="G10" si="6">F10+1.2</f>
        <v>44.2</v>
      </c>
      <c r="H10" s="36"/>
      <c r="I10" s="300"/>
      <c r="J10" s="188" t="s">
        <v>461</v>
      </c>
      <c r="K10" s="188" t="s">
        <v>452</v>
      </c>
      <c r="L10" s="188" t="s">
        <v>462</v>
      </c>
      <c r="M10" s="188" t="s">
        <v>463</v>
      </c>
      <c r="N10" s="202" t="s">
        <v>464</v>
      </c>
      <c r="O10" s="198" t="s">
        <v>465</v>
      </c>
    </row>
    <row r="11" spans="1:15" ht="29.1" customHeight="1">
      <c r="A11" s="178" t="s">
        <v>386</v>
      </c>
      <c r="B11" s="179">
        <f t="shared" si="4"/>
        <v>52</v>
      </c>
      <c r="C11" s="179">
        <f t="shared" si="4"/>
        <v>53</v>
      </c>
      <c r="D11" s="180" t="s">
        <v>387</v>
      </c>
      <c r="E11" s="179">
        <f t="shared" si="5"/>
        <v>55</v>
      </c>
      <c r="F11" s="179">
        <f t="shared" si="5"/>
        <v>56</v>
      </c>
      <c r="G11" s="179">
        <f>F11+1.5</f>
        <v>57.5</v>
      </c>
      <c r="H11" s="36"/>
      <c r="I11" s="300"/>
      <c r="J11" s="188" t="s">
        <v>457</v>
      </c>
      <c r="K11" s="188" t="s">
        <v>457</v>
      </c>
      <c r="L11" s="188" t="s">
        <v>457</v>
      </c>
      <c r="M11" s="188" t="s">
        <v>457</v>
      </c>
      <c r="N11" s="202" t="s">
        <v>457</v>
      </c>
      <c r="O11" s="198" t="s">
        <v>466</v>
      </c>
    </row>
    <row r="12" spans="1:15" ht="29.1" customHeight="1">
      <c r="A12" s="178" t="s">
        <v>388</v>
      </c>
      <c r="B12" s="179">
        <f>C12-0.5</f>
        <v>60.5</v>
      </c>
      <c r="C12" s="179">
        <f>D12-1</f>
        <v>61</v>
      </c>
      <c r="D12" s="182" t="s">
        <v>389</v>
      </c>
      <c r="E12" s="179">
        <f>D12+1</f>
        <v>63</v>
      </c>
      <c r="F12" s="179">
        <f t="shared" si="5"/>
        <v>64</v>
      </c>
      <c r="G12" s="179">
        <f>F12+0.5</f>
        <v>64.5</v>
      </c>
      <c r="H12" s="36"/>
      <c r="I12" s="300"/>
      <c r="J12" s="188" t="s">
        <v>467</v>
      </c>
      <c r="K12" s="188" t="s">
        <v>468</v>
      </c>
      <c r="L12" s="188" t="s">
        <v>469</v>
      </c>
      <c r="M12" s="188" t="s">
        <v>470</v>
      </c>
      <c r="N12" s="202" t="s">
        <v>468</v>
      </c>
      <c r="O12" s="198" t="s">
        <v>471</v>
      </c>
    </row>
    <row r="13" spans="1:15" ht="29.1" customHeight="1">
      <c r="A13" s="178" t="s">
        <v>390</v>
      </c>
      <c r="B13" s="183">
        <f>C13-0.8</f>
        <v>20.9</v>
      </c>
      <c r="C13" s="183">
        <f>D13-0.8</f>
        <v>21.7</v>
      </c>
      <c r="D13" s="182" t="s">
        <v>391</v>
      </c>
      <c r="E13" s="183">
        <f>D13+0.8</f>
        <v>23.3</v>
      </c>
      <c r="F13" s="183">
        <f>E13+0.8</f>
        <v>24.1</v>
      </c>
      <c r="G13" s="183">
        <f>F13+1.3</f>
        <v>25.400000000000002</v>
      </c>
      <c r="H13" s="36"/>
      <c r="I13" s="300"/>
      <c r="J13" s="188" t="s">
        <v>457</v>
      </c>
      <c r="K13" s="188" t="s">
        <v>457</v>
      </c>
      <c r="L13" s="188" t="s">
        <v>452</v>
      </c>
      <c r="M13" s="188" t="s">
        <v>464</v>
      </c>
      <c r="N13" s="202" t="s">
        <v>472</v>
      </c>
      <c r="O13" s="198" t="s">
        <v>473</v>
      </c>
    </row>
    <row r="14" spans="1:15" ht="29.1" customHeight="1">
      <c r="A14" s="178" t="s">
        <v>392</v>
      </c>
      <c r="B14" s="179">
        <f>C14-0.7</f>
        <v>17.100000000000001</v>
      </c>
      <c r="C14" s="179">
        <f>D14-0.7</f>
        <v>17.8</v>
      </c>
      <c r="D14" s="180" t="s">
        <v>393</v>
      </c>
      <c r="E14" s="183">
        <f>D14+0.7</f>
        <v>19.2</v>
      </c>
      <c r="F14" s="183">
        <f>E14+0.7</f>
        <v>19.899999999999999</v>
      </c>
      <c r="G14" s="183">
        <f>F14+0.9</f>
        <v>20.799999999999997</v>
      </c>
      <c r="H14" s="36"/>
      <c r="I14" s="300"/>
      <c r="J14" s="190" t="s">
        <v>474</v>
      </c>
      <c r="K14" s="190" t="s">
        <v>475</v>
      </c>
      <c r="L14" s="190" t="s">
        <v>476</v>
      </c>
      <c r="M14" s="190" t="s">
        <v>476</v>
      </c>
      <c r="N14" s="203" t="s">
        <v>476</v>
      </c>
      <c r="O14" s="198" t="s">
        <v>477</v>
      </c>
    </row>
    <row r="15" spans="1:15" ht="29.1" customHeight="1">
      <c r="A15" s="178" t="s">
        <v>394</v>
      </c>
      <c r="B15" s="183">
        <f t="shared" ref="B15:C15" si="7">C15-0.5</f>
        <v>13</v>
      </c>
      <c r="C15" s="183">
        <f t="shared" si="7"/>
        <v>13.5</v>
      </c>
      <c r="D15" s="180" t="s">
        <v>395</v>
      </c>
      <c r="E15" s="183">
        <f t="shared" ref="E15:F15" si="8">D15+0.5</f>
        <v>14.5</v>
      </c>
      <c r="F15" s="183">
        <f t="shared" si="8"/>
        <v>15</v>
      </c>
      <c r="G15" s="183">
        <f>F15+0.7</f>
        <v>15.7</v>
      </c>
      <c r="H15" s="36"/>
      <c r="I15" s="300"/>
      <c r="J15" s="188" t="s">
        <v>457</v>
      </c>
      <c r="K15" s="188" t="s">
        <v>478</v>
      </c>
      <c r="L15" s="188" t="s">
        <v>457</v>
      </c>
      <c r="M15" s="188" t="s">
        <v>457</v>
      </c>
      <c r="N15" s="198" t="s">
        <v>457</v>
      </c>
      <c r="O15" s="204" t="s">
        <v>479</v>
      </c>
    </row>
    <row r="16" spans="1:15" ht="29.1" customHeight="1">
      <c r="A16" s="303" t="s">
        <v>396</v>
      </c>
      <c r="B16" s="181" t="s">
        <v>376</v>
      </c>
      <c r="C16" s="181" t="s">
        <v>375</v>
      </c>
      <c r="D16" s="34" t="s">
        <v>107</v>
      </c>
      <c r="E16" s="35" t="s">
        <v>108</v>
      </c>
      <c r="F16" s="34" t="s">
        <v>109</v>
      </c>
      <c r="G16" s="34" t="s">
        <v>110</v>
      </c>
      <c r="H16" s="34" t="s">
        <v>111</v>
      </c>
      <c r="I16" s="300"/>
      <c r="J16" s="200" t="s">
        <v>376</v>
      </c>
      <c r="K16" s="200" t="s">
        <v>375</v>
      </c>
      <c r="L16" s="189" t="s">
        <v>107</v>
      </c>
      <c r="M16" s="201" t="s">
        <v>108</v>
      </c>
      <c r="N16" s="189" t="s">
        <v>109</v>
      </c>
      <c r="O16" s="189" t="s">
        <v>110</v>
      </c>
    </row>
    <row r="17" spans="1:15" ht="29.1" customHeight="1">
      <c r="A17" s="304"/>
      <c r="B17" s="36"/>
      <c r="C17" s="36"/>
      <c r="D17" s="36"/>
      <c r="E17" s="35"/>
      <c r="F17" s="36"/>
      <c r="G17" s="36"/>
      <c r="H17" s="36"/>
      <c r="I17" s="300"/>
      <c r="J17" s="187" t="s">
        <v>448</v>
      </c>
      <c r="K17" s="187" t="s">
        <v>448</v>
      </c>
      <c r="L17" s="187" t="s">
        <v>449</v>
      </c>
      <c r="M17" s="187" t="s">
        <v>415</v>
      </c>
      <c r="N17" s="187" t="s">
        <v>450</v>
      </c>
      <c r="O17" s="198" t="s">
        <v>451</v>
      </c>
    </row>
    <row r="18" spans="1:15" ht="29.1" customHeight="1">
      <c r="A18" s="178" t="s">
        <v>373</v>
      </c>
      <c r="B18" s="179">
        <f>C18-1</f>
        <v>59</v>
      </c>
      <c r="C18" s="179">
        <f>D18-2</f>
        <v>60</v>
      </c>
      <c r="D18" s="182" t="s">
        <v>389</v>
      </c>
      <c r="E18" s="179">
        <f t="shared" ref="E18:F18" si="9">D18+2</f>
        <v>64</v>
      </c>
      <c r="F18" s="179">
        <f t="shared" si="9"/>
        <v>66</v>
      </c>
      <c r="G18" s="179">
        <f t="shared" ref="G18" si="10">F18+1</f>
        <v>67</v>
      </c>
      <c r="H18" s="36"/>
      <c r="I18" s="300"/>
      <c r="J18" s="188" t="s">
        <v>480</v>
      </c>
      <c r="K18" s="188" t="s">
        <v>481</v>
      </c>
      <c r="L18" s="188" t="s">
        <v>482</v>
      </c>
      <c r="M18" s="188" t="s">
        <v>472</v>
      </c>
      <c r="N18" s="188" t="s">
        <v>483</v>
      </c>
      <c r="O18" s="198" t="s">
        <v>480</v>
      </c>
    </row>
    <row r="19" spans="1:15" ht="29.1" customHeight="1">
      <c r="A19" s="178" t="s">
        <v>398</v>
      </c>
      <c r="B19" s="179">
        <f t="shared" ref="B19:C21" si="11">C19-4</f>
        <v>90</v>
      </c>
      <c r="C19" s="179">
        <f t="shared" si="11"/>
        <v>94</v>
      </c>
      <c r="D19" s="182" t="s">
        <v>399</v>
      </c>
      <c r="E19" s="179">
        <f>D19+4</f>
        <v>102</v>
      </c>
      <c r="F19" s="179">
        <f>E19+4</f>
        <v>106</v>
      </c>
      <c r="G19" s="179">
        <f>F19+6</f>
        <v>112</v>
      </c>
      <c r="H19" s="36"/>
      <c r="I19" s="300"/>
      <c r="J19" s="188" t="s">
        <v>460</v>
      </c>
      <c r="K19" s="188" t="s">
        <v>484</v>
      </c>
      <c r="L19" s="188" t="s">
        <v>485</v>
      </c>
      <c r="M19" s="188" t="s">
        <v>487</v>
      </c>
      <c r="N19" s="188" t="s">
        <v>488</v>
      </c>
      <c r="O19" s="188" t="s">
        <v>486</v>
      </c>
    </row>
    <row r="20" spans="1:15" ht="29.1" customHeight="1">
      <c r="A20" s="178" t="s">
        <v>400</v>
      </c>
      <c r="B20" s="179">
        <f t="shared" si="11"/>
        <v>84</v>
      </c>
      <c r="C20" s="179">
        <f t="shared" si="11"/>
        <v>88</v>
      </c>
      <c r="D20" s="182" t="s">
        <v>401</v>
      </c>
      <c r="E20" s="179">
        <f>D20+4</f>
        <v>96</v>
      </c>
      <c r="F20" s="179">
        <f>E20+5</f>
        <v>101</v>
      </c>
      <c r="G20" s="179">
        <f>F20+6</f>
        <v>107</v>
      </c>
      <c r="H20" s="36"/>
      <c r="I20" s="300"/>
      <c r="J20" s="188" t="s">
        <v>489</v>
      </c>
      <c r="K20" s="188" t="s">
        <v>490</v>
      </c>
      <c r="L20" s="188" t="s">
        <v>491</v>
      </c>
      <c r="M20" s="188" t="s">
        <v>492</v>
      </c>
      <c r="N20" s="188" t="s">
        <v>491</v>
      </c>
      <c r="O20" s="198" t="s">
        <v>493</v>
      </c>
    </row>
    <row r="21" spans="1:15" ht="29.1" customHeight="1">
      <c r="A21" s="178" t="s">
        <v>381</v>
      </c>
      <c r="B21" s="179">
        <f t="shared" si="11"/>
        <v>94</v>
      </c>
      <c r="C21" s="179">
        <f t="shared" si="11"/>
        <v>98</v>
      </c>
      <c r="D21" s="182" t="s">
        <v>402</v>
      </c>
      <c r="E21" s="179">
        <f>D21+4</f>
        <v>106</v>
      </c>
      <c r="F21" s="179">
        <f>E21+5</f>
        <v>111</v>
      </c>
      <c r="G21" s="179">
        <f>F21+6</f>
        <v>117</v>
      </c>
      <c r="H21" s="36"/>
      <c r="I21" s="300"/>
      <c r="J21" s="188" t="s">
        <v>458</v>
      </c>
      <c r="K21" s="188" t="s">
        <v>494</v>
      </c>
      <c r="L21" s="188" t="s">
        <v>495</v>
      </c>
      <c r="M21" s="188" t="s">
        <v>457</v>
      </c>
      <c r="N21" s="188" t="s">
        <v>496</v>
      </c>
      <c r="O21" s="198" t="s">
        <v>459</v>
      </c>
    </row>
    <row r="22" spans="1:15" ht="29.1" customHeight="1">
      <c r="A22" s="178" t="s">
        <v>383</v>
      </c>
      <c r="B22" s="179">
        <f t="shared" ref="B22:C23" si="12">C22-1</f>
        <v>37</v>
      </c>
      <c r="C22" s="179">
        <f t="shared" si="12"/>
        <v>38</v>
      </c>
      <c r="D22" s="182" t="s">
        <v>403</v>
      </c>
      <c r="E22" s="179">
        <f t="shared" ref="E22:F24" si="13">D22+1</f>
        <v>40</v>
      </c>
      <c r="F22" s="179">
        <f t="shared" si="13"/>
        <v>41</v>
      </c>
      <c r="G22" s="179">
        <f t="shared" ref="G22" si="14">F22+1.2</f>
        <v>42.2</v>
      </c>
      <c r="H22" s="36"/>
      <c r="I22" s="300"/>
      <c r="J22" s="188" t="s">
        <v>457</v>
      </c>
      <c r="K22" s="188" t="s">
        <v>459</v>
      </c>
      <c r="L22" s="188" t="s">
        <v>497</v>
      </c>
      <c r="M22" s="188" t="s">
        <v>498</v>
      </c>
      <c r="N22" s="188" t="s">
        <v>499</v>
      </c>
      <c r="O22" s="198" t="s">
        <v>464</v>
      </c>
    </row>
    <row r="23" spans="1:15" ht="29.1" customHeight="1">
      <c r="A23" s="178" t="s">
        <v>385</v>
      </c>
      <c r="B23" s="179">
        <f t="shared" si="12"/>
        <v>42</v>
      </c>
      <c r="C23" s="179">
        <f t="shared" si="12"/>
        <v>43</v>
      </c>
      <c r="D23" s="182" t="s">
        <v>404</v>
      </c>
      <c r="E23" s="179">
        <f t="shared" si="13"/>
        <v>45</v>
      </c>
      <c r="F23" s="179">
        <f t="shared" si="13"/>
        <v>46</v>
      </c>
      <c r="G23" s="179">
        <f>F23+1.5</f>
        <v>47.5</v>
      </c>
      <c r="H23" s="36"/>
      <c r="I23" s="300"/>
      <c r="J23" s="188" t="s">
        <v>457</v>
      </c>
      <c r="K23" s="188" t="s">
        <v>458</v>
      </c>
      <c r="L23" s="188" t="s">
        <v>499</v>
      </c>
      <c r="M23" s="188" t="s">
        <v>457</v>
      </c>
      <c r="N23" s="188" t="s">
        <v>488</v>
      </c>
      <c r="O23" s="198" t="s">
        <v>454</v>
      </c>
    </row>
    <row r="24" spans="1:15" ht="29.1" customHeight="1">
      <c r="A24" s="178" t="s">
        <v>388</v>
      </c>
      <c r="B24" s="179">
        <f>C24-0.5</f>
        <v>57.5</v>
      </c>
      <c r="C24" s="179">
        <f>D24-1</f>
        <v>58</v>
      </c>
      <c r="D24" s="182" t="s">
        <v>405</v>
      </c>
      <c r="E24" s="179">
        <f>D24+1</f>
        <v>60</v>
      </c>
      <c r="F24" s="179">
        <f t="shared" si="13"/>
        <v>61</v>
      </c>
      <c r="G24" s="179">
        <f>F24+0.5</f>
        <v>61.5</v>
      </c>
      <c r="H24" s="36"/>
      <c r="I24" s="300"/>
      <c r="J24" s="188" t="s">
        <v>471</v>
      </c>
      <c r="K24" s="188" t="s">
        <v>457</v>
      </c>
      <c r="L24" s="188" t="s">
        <v>500</v>
      </c>
      <c r="M24" s="188" t="s">
        <v>471</v>
      </c>
      <c r="N24" s="188" t="s">
        <v>548</v>
      </c>
      <c r="O24" s="198" t="s">
        <v>480</v>
      </c>
    </row>
    <row r="25" spans="1:15" ht="29.1" customHeight="1">
      <c r="A25" s="178" t="s">
        <v>406</v>
      </c>
      <c r="B25" s="183">
        <f>C25-0.8</f>
        <v>16.399999999999999</v>
      </c>
      <c r="C25" s="183">
        <f>D25-0.8</f>
        <v>17.2</v>
      </c>
      <c r="D25" s="182" t="s">
        <v>407</v>
      </c>
      <c r="E25" s="183">
        <f>D25+0.8</f>
        <v>18.8</v>
      </c>
      <c r="F25" s="183">
        <f>E25+0.8</f>
        <v>19.600000000000001</v>
      </c>
      <c r="G25" s="183">
        <f>F25+1.3</f>
        <v>20.900000000000002</v>
      </c>
      <c r="H25" s="36"/>
      <c r="I25" s="300"/>
      <c r="J25" s="188" t="s">
        <v>501</v>
      </c>
      <c r="K25" s="188" t="s">
        <v>502</v>
      </c>
      <c r="L25" s="188" t="s">
        <v>503</v>
      </c>
      <c r="M25" s="188" t="s">
        <v>504</v>
      </c>
      <c r="N25" s="188" t="s">
        <v>505</v>
      </c>
      <c r="O25" s="198" t="s">
        <v>457</v>
      </c>
    </row>
    <row r="26" spans="1:15" ht="29.1" customHeight="1">
      <c r="A26" s="178" t="s">
        <v>408</v>
      </c>
      <c r="B26" s="179">
        <f>C26-0.7</f>
        <v>15.100000000000001</v>
      </c>
      <c r="C26" s="179">
        <f>D26-0.7</f>
        <v>15.8</v>
      </c>
      <c r="D26" s="182" t="s">
        <v>409</v>
      </c>
      <c r="E26" s="183">
        <f>D26+0.7</f>
        <v>17.2</v>
      </c>
      <c r="F26" s="183">
        <f>E26+0.7</f>
        <v>17.899999999999999</v>
      </c>
      <c r="G26" s="183">
        <f>F26+0.9</f>
        <v>18.799999999999997</v>
      </c>
      <c r="H26" s="36"/>
      <c r="I26" s="300"/>
      <c r="J26" s="188" t="s">
        <v>506</v>
      </c>
      <c r="K26" s="188" t="s">
        <v>457</v>
      </c>
      <c r="L26" s="188" t="s">
        <v>499</v>
      </c>
      <c r="M26" s="188" t="s">
        <v>452</v>
      </c>
      <c r="N26" s="188" t="s">
        <v>499</v>
      </c>
      <c r="O26" s="198" t="s">
        <v>457</v>
      </c>
    </row>
    <row r="27" spans="1:15" ht="29.1" customHeight="1">
      <c r="A27" s="178" t="s">
        <v>410</v>
      </c>
      <c r="B27" s="183">
        <f t="shared" ref="B27:C27" si="15">C27-0.5</f>
        <v>9</v>
      </c>
      <c r="C27" s="183">
        <f t="shared" si="15"/>
        <v>9.5</v>
      </c>
      <c r="D27" s="184" t="s">
        <v>411</v>
      </c>
      <c r="E27" s="183">
        <f t="shared" ref="E27:F27" si="16">D27+0.5</f>
        <v>10.5</v>
      </c>
      <c r="F27" s="183">
        <f t="shared" si="16"/>
        <v>11</v>
      </c>
      <c r="G27" s="183">
        <f>F27+0.7</f>
        <v>11.7</v>
      </c>
      <c r="H27" s="36"/>
      <c r="I27" s="300"/>
      <c r="J27" s="190" t="s">
        <v>476</v>
      </c>
      <c r="K27" s="190" t="s">
        <v>476</v>
      </c>
      <c r="L27" s="190" t="s">
        <v>499</v>
      </c>
      <c r="M27" s="190" t="s">
        <v>476</v>
      </c>
      <c r="N27" s="190" t="s">
        <v>499</v>
      </c>
      <c r="O27" s="204" t="s">
        <v>507</v>
      </c>
    </row>
    <row r="28" spans="1:15" ht="29.1" customHeight="1">
      <c r="A28" s="37"/>
      <c r="B28" s="36"/>
      <c r="C28" s="36"/>
      <c r="D28" s="36"/>
      <c r="E28" s="38"/>
      <c r="F28" s="36"/>
      <c r="G28" s="36"/>
      <c r="H28" s="36"/>
      <c r="I28" s="300"/>
      <c r="J28" s="51"/>
      <c r="K28" s="51"/>
      <c r="L28" s="51"/>
      <c r="M28" s="51"/>
      <c r="N28" s="51"/>
      <c r="O28" s="53"/>
    </row>
    <row r="29" spans="1:15" ht="29.1" customHeight="1" thickBot="1">
      <c r="A29" s="39"/>
      <c r="B29" s="40"/>
      <c r="C29" s="40"/>
      <c r="D29" s="41"/>
      <c r="E29" s="41"/>
      <c r="F29" s="42"/>
      <c r="G29" s="42"/>
      <c r="H29" s="43"/>
      <c r="I29" s="301"/>
      <c r="J29" s="55"/>
      <c r="K29" s="56"/>
      <c r="L29" s="57"/>
      <c r="M29" s="56"/>
      <c r="N29" s="56"/>
      <c r="O29" s="58"/>
    </row>
    <row r="30" spans="1:15" ht="15" thickTop="1">
      <c r="A30" s="44" t="s">
        <v>118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14.25">
      <c r="A31" s="31" t="s">
        <v>188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  <row r="32" spans="1:15" ht="14.25">
      <c r="A32" s="45"/>
      <c r="B32" s="45"/>
      <c r="C32" s="45"/>
      <c r="D32" s="45"/>
      <c r="E32" s="45"/>
      <c r="F32" s="45"/>
      <c r="G32" s="45"/>
      <c r="H32" s="45"/>
      <c r="I32" s="45"/>
      <c r="J32" s="185" t="s">
        <v>569</v>
      </c>
      <c r="K32" s="59"/>
      <c r="L32" s="185" t="s">
        <v>413</v>
      </c>
      <c r="M32" s="44"/>
      <c r="N32" s="44" t="s">
        <v>189</v>
      </c>
      <c r="O32" s="186" t="s">
        <v>355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I2:I29"/>
    <mergeCell ref="A16:A17"/>
  </mergeCells>
  <phoneticPr fontId="36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5"/>
  <sheetViews>
    <sheetView view="pageBreakPreview" topLeftCell="A26" zoomScaleNormal="125" workbookViewId="0">
      <selection activeCell="K13" sqref="K1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6" ht="29.25">
      <c r="A1" s="417" t="s">
        <v>190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</row>
    <row r="2" spans="1:16" s="8" customFormat="1" ht="16.5">
      <c r="A2" s="426" t="s">
        <v>191</v>
      </c>
      <c r="B2" s="427" t="s">
        <v>192</v>
      </c>
      <c r="C2" s="427" t="s">
        <v>193</v>
      </c>
      <c r="D2" s="427" t="s">
        <v>194</v>
      </c>
      <c r="E2" s="427" t="s">
        <v>195</v>
      </c>
      <c r="F2" s="427" t="s">
        <v>196</v>
      </c>
      <c r="G2" s="427" t="s">
        <v>197</v>
      </c>
      <c r="H2" s="427" t="s">
        <v>198</v>
      </c>
      <c r="I2" s="10" t="s">
        <v>199</v>
      </c>
      <c r="J2" s="10" t="s">
        <v>200</v>
      </c>
      <c r="K2" s="10" t="s">
        <v>201</v>
      </c>
      <c r="L2" s="10" t="s">
        <v>202</v>
      </c>
      <c r="M2" s="10" t="s">
        <v>203</v>
      </c>
      <c r="N2" s="427" t="s">
        <v>204</v>
      </c>
      <c r="O2" s="427" t="s">
        <v>205</v>
      </c>
    </row>
    <row r="3" spans="1:16" s="8" customFormat="1" ht="16.5">
      <c r="A3" s="426"/>
      <c r="B3" s="428"/>
      <c r="C3" s="428"/>
      <c r="D3" s="428"/>
      <c r="E3" s="428"/>
      <c r="F3" s="428"/>
      <c r="G3" s="428"/>
      <c r="H3" s="428"/>
      <c r="I3" s="10" t="s">
        <v>206</v>
      </c>
      <c r="J3" s="10" t="s">
        <v>206</v>
      </c>
      <c r="K3" s="10" t="s">
        <v>206</v>
      </c>
      <c r="L3" s="10" t="s">
        <v>206</v>
      </c>
      <c r="M3" s="10" t="s">
        <v>206</v>
      </c>
      <c r="N3" s="428"/>
      <c r="O3" s="428"/>
    </row>
    <row r="4" spans="1:16" s="8" customFormat="1" ht="21" customHeight="1">
      <c r="A4" s="10">
        <v>1</v>
      </c>
      <c r="B4" s="192" t="s">
        <v>426</v>
      </c>
      <c r="C4" s="193" t="s">
        <v>438</v>
      </c>
      <c r="D4" s="193" t="s">
        <v>220</v>
      </c>
      <c r="E4" s="194" t="s">
        <v>430</v>
      </c>
      <c r="F4" s="194" t="s">
        <v>431</v>
      </c>
      <c r="G4" s="194" t="s">
        <v>432</v>
      </c>
      <c r="H4" s="29"/>
      <c r="I4" s="30">
        <v>3</v>
      </c>
      <c r="J4" s="30"/>
      <c r="K4" s="30">
        <v>2</v>
      </c>
      <c r="L4" s="30">
        <v>2</v>
      </c>
      <c r="M4" s="30">
        <v>4</v>
      </c>
      <c r="N4" s="29">
        <v>11</v>
      </c>
      <c r="O4" s="29"/>
      <c r="P4" s="195" t="s">
        <v>433</v>
      </c>
    </row>
    <row r="5" spans="1:16" s="8" customFormat="1" ht="21" customHeight="1">
      <c r="A5" s="10">
        <v>2</v>
      </c>
      <c r="B5" s="192" t="s">
        <v>426</v>
      </c>
      <c r="C5" s="193" t="s">
        <v>438</v>
      </c>
      <c r="D5" s="193" t="s">
        <v>220</v>
      </c>
      <c r="E5" s="194" t="s">
        <v>430</v>
      </c>
      <c r="F5" s="194" t="s">
        <v>431</v>
      </c>
      <c r="G5" s="194" t="s">
        <v>432</v>
      </c>
      <c r="H5" s="29"/>
      <c r="I5" s="30">
        <v>5</v>
      </c>
      <c r="J5" s="30"/>
      <c r="K5" s="30"/>
      <c r="L5" s="30">
        <v>3</v>
      </c>
      <c r="M5" s="30">
        <v>3</v>
      </c>
      <c r="N5" s="29">
        <v>11</v>
      </c>
      <c r="O5" s="29"/>
      <c r="P5" s="195" t="s">
        <v>433</v>
      </c>
    </row>
    <row r="6" spans="1:16" s="8" customFormat="1" ht="21" customHeight="1">
      <c r="A6" s="10">
        <v>3</v>
      </c>
      <c r="B6" s="192" t="s">
        <v>427</v>
      </c>
      <c r="C6" s="193" t="s">
        <v>438</v>
      </c>
      <c r="D6" s="193" t="s">
        <v>220</v>
      </c>
      <c r="E6" s="194" t="s">
        <v>430</v>
      </c>
      <c r="F6" s="194" t="s">
        <v>431</v>
      </c>
      <c r="G6" s="194" t="s">
        <v>432</v>
      </c>
      <c r="H6" s="29"/>
      <c r="I6" s="30">
        <v>4</v>
      </c>
      <c r="J6" s="30"/>
      <c r="K6" s="30"/>
      <c r="L6" s="30">
        <v>3</v>
      </c>
      <c r="M6" s="30">
        <v>4</v>
      </c>
      <c r="N6" s="29">
        <v>11</v>
      </c>
      <c r="O6" s="29"/>
      <c r="P6" s="195" t="s">
        <v>433</v>
      </c>
    </row>
    <row r="7" spans="1:16" s="8" customFormat="1" ht="21" customHeight="1">
      <c r="A7" s="10">
        <v>4</v>
      </c>
      <c r="B7" s="192" t="s">
        <v>427</v>
      </c>
      <c r="C7" s="193" t="s">
        <v>438</v>
      </c>
      <c r="D7" s="193" t="s">
        <v>220</v>
      </c>
      <c r="E7" s="194" t="s">
        <v>430</v>
      </c>
      <c r="F7" s="194" t="s">
        <v>431</v>
      </c>
      <c r="G7" s="194" t="s">
        <v>432</v>
      </c>
      <c r="H7" s="29"/>
      <c r="I7" s="30">
        <v>5</v>
      </c>
      <c r="J7" s="30"/>
      <c r="K7" s="30">
        <v>2</v>
      </c>
      <c r="L7" s="30">
        <v>2</v>
      </c>
      <c r="M7" s="30">
        <v>5</v>
      </c>
      <c r="N7" s="29">
        <v>14</v>
      </c>
      <c r="O7" s="29"/>
      <c r="P7" s="195" t="s">
        <v>433</v>
      </c>
    </row>
    <row r="8" spans="1:16" s="8" customFormat="1" ht="21" customHeight="1">
      <c r="A8" s="10">
        <v>5</v>
      </c>
      <c r="B8" s="192" t="s">
        <v>428</v>
      </c>
      <c r="C8" s="193" t="s">
        <v>438</v>
      </c>
      <c r="D8" s="193" t="s">
        <v>220</v>
      </c>
      <c r="E8" s="194" t="s">
        <v>430</v>
      </c>
      <c r="F8" s="194" t="s">
        <v>431</v>
      </c>
      <c r="G8" s="194" t="s">
        <v>432</v>
      </c>
      <c r="H8" s="29"/>
      <c r="I8" s="30">
        <v>5</v>
      </c>
      <c r="J8" s="30"/>
      <c r="K8" s="30"/>
      <c r="L8" s="30">
        <v>2</v>
      </c>
      <c r="M8" s="30">
        <v>3</v>
      </c>
      <c r="N8" s="29">
        <v>10</v>
      </c>
      <c r="O8" s="29"/>
      <c r="P8" s="195" t="s">
        <v>433</v>
      </c>
    </row>
    <row r="9" spans="1:16" s="8" customFormat="1" ht="21" customHeight="1">
      <c r="A9" s="10">
        <v>6</v>
      </c>
      <c r="B9" s="192" t="s">
        <v>429</v>
      </c>
      <c r="C9" s="193" t="s">
        <v>438</v>
      </c>
      <c r="D9" s="193" t="s">
        <v>220</v>
      </c>
      <c r="E9" s="194" t="s">
        <v>430</v>
      </c>
      <c r="F9" s="194" t="s">
        <v>431</v>
      </c>
      <c r="G9" s="194" t="s">
        <v>432</v>
      </c>
      <c r="H9" s="29"/>
      <c r="I9" s="30">
        <v>4</v>
      </c>
      <c r="J9" s="30"/>
      <c r="K9" s="30">
        <v>1</v>
      </c>
      <c r="L9" s="30">
        <v>3</v>
      </c>
      <c r="M9" s="30">
        <v>4</v>
      </c>
      <c r="N9" s="29">
        <v>12</v>
      </c>
      <c r="O9" s="29"/>
      <c r="P9" s="195" t="s">
        <v>433</v>
      </c>
    </row>
    <row r="10" spans="1:16" s="8" customFormat="1" ht="21" customHeight="1">
      <c r="A10" s="10">
        <v>7</v>
      </c>
      <c r="B10" s="192" t="s">
        <v>434</v>
      </c>
      <c r="C10" s="193" t="s">
        <v>438</v>
      </c>
      <c r="D10" s="193" t="s">
        <v>225</v>
      </c>
      <c r="E10" s="194" t="s">
        <v>430</v>
      </c>
      <c r="F10" s="194" t="s">
        <v>431</v>
      </c>
      <c r="G10" s="194" t="s">
        <v>432</v>
      </c>
      <c r="H10" s="29"/>
      <c r="I10" s="30">
        <v>3</v>
      </c>
      <c r="J10" s="30">
        <v>2</v>
      </c>
      <c r="K10" s="30"/>
      <c r="L10" s="30">
        <v>2</v>
      </c>
      <c r="M10" s="30">
        <v>3</v>
      </c>
      <c r="N10" s="29">
        <v>10</v>
      </c>
      <c r="O10" s="29"/>
      <c r="P10" s="195" t="s">
        <v>433</v>
      </c>
    </row>
    <row r="11" spans="1:16" s="8" customFormat="1" ht="21" customHeight="1">
      <c r="A11" s="10">
        <v>8</v>
      </c>
      <c r="B11" s="192" t="s">
        <v>436</v>
      </c>
      <c r="C11" s="193" t="s">
        <v>438</v>
      </c>
      <c r="D11" s="193" t="s">
        <v>225</v>
      </c>
      <c r="E11" s="194" t="s">
        <v>430</v>
      </c>
      <c r="F11" s="194" t="s">
        <v>431</v>
      </c>
      <c r="G11" s="194" t="s">
        <v>432</v>
      </c>
      <c r="H11" s="29"/>
      <c r="I11" s="30">
        <v>4</v>
      </c>
      <c r="J11" s="30">
        <v>2</v>
      </c>
      <c r="K11" s="30"/>
      <c r="L11" s="30">
        <v>3</v>
      </c>
      <c r="M11" s="30">
        <v>4</v>
      </c>
      <c r="N11" s="29">
        <v>13</v>
      </c>
      <c r="O11" s="29"/>
      <c r="P11" s="195" t="s">
        <v>433</v>
      </c>
    </row>
    <row r="12" spans="1:16" s="8" customFormat="1" ht="21" customHeight="1">
      <c r="A12" s="10">
        <v>9</v>
      </c>
      <c r="B12" s="192" t="s">
        <v>435</v>
      </c>
      <c r="C12" s="193" t="s">
        <v>438</v>
      </c>
      <c r="D12" s="193" t="s">
        <v>225</v>
      </c>
      <c r="E12" s="194" t="s">
        <v>430</v>
      </c>
      <c r="F12" s="194" t="s">
        <v>431</v>
      </c>
      <c r="G12" s="194" t="s">
        <v>432</v>
      </c>
      <c r="H12" s="29"/>
      <c r="I12" s="30">
        <v>5</v>
      </c>
      <c r="J12" s="30">
        <v>1</v>
      </c>
      <c r="K12" s="30"/>
      <c r="L12" s="30">
        <v>2</v>
      </c>
      <c r="M12" s="30">
        <v>5</v>
      </c>
      <c r="N12" s="29">
        <v>13</v>
      </c>
      <c r="O12" s="29"/>
      <c r="P12" s="195" t="s">
        <v>433</v>
      </c>
    </row>
    <row r="13" spans="1:16" s="8" customFormat="1" ht="21" customHeight="1">
      <c r="A13" s="10">
        <v>10</v>
      </c>
      <c r="B13" s="192" t="s">
        <v>435</v>
      </c>
      <c r="C13" s="193" t="s">
        <v>438</v>
      </c>
      <c r="D13" s="193" t="s">
        <v>225</v>
      </c>
      <c r="E13" s="194" t="s">
        <v>430</v>
      </c>
      <c r="F13" s="194" t="s">
        <v>431</v>
      </c>
      <c r="G13" s="194" t="s">
        <v>432</v>
      </c>
      <c r="H13" s="29"/>
      <c r="I13" s="30">
        <v>4</v>
      </c>
      <c r="J13" s="30">
        <v>2</v>
      </c>
      <c r="K13" s="30"/>
      <c r="L13" s="30">
        <v>2</v>
      </c>
      <c r="M13" s="30">
        <v>4</v>
      </c>
      <c r="N13" s="29">
        <v>12</v>
      </c>
      <c r="O13" s="29"/>
      <c r="P13" s="195" t="s">
        <v>433</v>
      </c>
    </row>
    <row r="14" spans="1:16" ht="21" customHeight="1">
      <c r="A14" s="2">
        <v>11</v>
      </c>
      <c r="B14" s="196" t="s">
        <v>437</v>
      </c>
      <c r="C14" s="193" t="s">
        <v>438</v>
      </c>
      <c r="D14" s="193" t="s">
        <v>225</v>
      </c>
      <c r="E14" s="194" t="s">
        <v>430</v>
      </c>
      <c r="F14" s="194" t="s">
        <v>431</v>
      </c>
      <c r="G14" s="194" t="s">
        <v>432</v>
      </c>
      <c r="H14" s="3"/>
      <c r="I14" s="3">
        <v>6</v>
      </c>
      <c r="J14" s="3">
        <v>3</v>
      </c>
      <c r="K14" s="3"/>
      <c r="L14" s="3">
        <v>3</v>
      </c>
      <c r="M14" s="3">
        <v>3</v>
      </c>
      <c r="N14" s="3">
        <v>15</v>
      </c>
      <c r="O14" s="3"/>
      <c r="P14" s="195" t="s">
        <v>433</v>
      </c>
    </row>
    <row r="15" spans="1:16" ht="21" customHeight="1">
      <c r="A15" s="2">
        <v>12</v>
      </c>
      <c r="B15" s="196" t="s">
        <v>437</v>
      </c>
      <c r="C15" s="193" t="s">
        <v>438</v>
      </c>
      <c r="D15" s="193" t="s">
        <v>225</v>
      </c>
      <c r="E15" s="194" t="s">
        <v>430</v>
      </c>
      <c r="F15" s="194" t="s">
        <v>431</v>
      </c>
      <c r="G15" s="194" t="s">
        <v>432</v>
      </c>
      <c r="H15" s="3"/>
      <c r="I15" s="3">
        <v>5</v>
      </c>
      <c r="J15" s="3">
        <v>1</v>
      </c>
      <c r="K15" s="3"/>
      <c r="L15" s="3"/>
      <c r="M15" s="3">
        <v>3</v>
      </c>
      <c r="N15" s="3">
        <v>9</v>
      </c>
      <c r="O15" s="3"/>
      <c r="P15" s="195" t="s">
        <v>433</v>
      </c>
    </row>
    <row r="16" spans="1:16" ht="21" customHeight="1">
      <c r="A16" s="2">
        <v>13</v>
      </c>
      <c r="B16" s="196" t="s">
        <v>439</v>
      </c>
      <c r="C16" s="193" t="s">
        <v>438</v>
      </c>
      <c r="D16" s="193" t="s">
        <v>226</v>
      </c>
      <c r="E16" s="194" t="s">
        <v>430</v>
      </c>
      <c r="F16" s="194" t="s">
        <v>431</v>
      </c>
      <c r="G16" s="194" t="s">
        <v>432</v>
      </c>
      <c r="H16" s="3"/>
      <c r="I16" s="3">
        <v>6</v>
      </c>
      <c r="J16" s="3"/>
      <c r="K16" s="3"/>
      <c r="L16" s="3">
        <v>3</v>
      </c>
      <c r="M16" s="3">
        <v>5</v>
      </c>
      <c r="N16" s="3">
        <v>14</v>
      </c>
      <c r="O16" s="3"/>
      <c r="P16" s="195" t="s">
        <v>433</v>
      </c>
    </row>
    <row r="17" spans="1:16" ht="21" customHeight="1">
      <c r="A17" s="2">
        <v>14</v>
      </c>
      <c r="B17" s="196" t="s">
        <v>439</v>
      </c>
      <c r="C17" s="193" t="s">
        <v>438</v>
      </c>
      <c r="D17" s="193" t="s">
        <v>226</v>
      </c>
      <c r="E17" s="194" t="s">
        <v>430</v>
      </c>
      <c r="F17" s="194" t="s">
        <v>431</v>
      </c>
      <c r="G17" s="194" t="s">
        <v>432</v>
      </c>
      <c r="H17" s="3"/>
      <c r="I17" s="3">
        <v>5</v>
      </c>
      <c r="J17" s="3">
        <v>2</v>
      </c>
      <c r="K17" s="3"/>
      <c r="L17" s="3">
        <v>2</v>
      </c>
      <c r="M17" s="3">
        <v>4</v>
      </c>
      <c r="N17" s="3">
        <v>13</v>
      </c>
      <c r="O17" s="3"/>
      <c r="P17" s="195" t="s">
        <v>433</v>
      </c>
    </row>
    <row r="18" spans="1:16" ht="21" customHeight="1">
      <c r="A18" s="2"/>
      <c r="B18" s="196" t="s">
        <v>440</v>
      </c>
      <c r="C18" s="193" t="s">
        <v>438</v>
      </c>
      <c r="D18" s="193" t="s">
        <v>226</v>
      </c>
      <c r="E18" s="194" t="s">
        <v>430</v>
      </c>
      <c r="F18" s="194" t="s">
        <v>431</v>
      </c>
      <c r="G18" s="194" t="s">
        <v>432</v>
      </c>
      <c r="H18" s="3"/>
      <c r="I18" s="3"/>
      <c r="J18" s="3"/>
      <c r="K18" s="3"/>
      <c r="L18" s="3">
        <v>3</v>
      </c>
      <c r="M18" s="3">
        <v>3</v>
      </c>
      <c r="N18" s="3">
        <v>6</v>
      </c>
      <c r="O18" s="3"/>
      <c r="P18" s="195" t="s">
        <v>433</v>
      </c>
    </row>
    <row r="19" spans="1:16" ht="21" customHeight="1">
      <c r="A19" s="2"/>
      <c r="B19" s="196" t="s">
        <v>440</v>
      </c>
      <c r="C19" s="193" t="s">
        <v>438</v>
      </c>
      <c r="D19" s="193" t="s">
        <v>226</v>
      </c>
      <c r="E19" s="194" t="s">
        <v>430</v>
      </c>
      <c r="F19" s="194" t="s">
        <v>431</v>
      </c>
      <c r="G19" s="194" t="s">
        <v>432</v>
      </c>
      <c r="H19" s="3"/>
      <c r="I19" s="3">
        <v>5</v>
      </c>
      <c r="J19" s="3"/>
      <c r="K19" s="3">
        <v>2</v>
      </c>
      <c r="L19" s="3">
        <v>4</v>
      </c>
      <c r="M19" s="3">
        <v>3</v>
      </c>
      <c r="N19" s="3">
        <v>14</v>
      </c>
      <c r="O19" s="3"/>
      <c r="P19" s="195" t="s">
        <v>433</v>
      </c>
    </row>
    <row r="20" spans="1:16" ht="21" customHeight="1">
      <c r="A20" s="2"/>
      <c r="B20" s="196" t="s">
        <v>441</v>
      </c>
      <c r="C20" s="193" t="s">
        <v>438</v>
      </c>
      <c r="D20" s="193" t="s">
        <v>226</v>
      </c>
      <c r="E20" s="194" t="s">
        <v>430</v>
      </c>
      <c r="F20" s="194" t="s">
        <v>431</v>
      </c>
      <c r="G20" s="194" t="s">
        <v>432</v>
      </c>
      <c r="H20" s="3"/>
      <c r="I20" s="3">
        <v>7</v>
      </c>
      <c r="J20" s="3">
        <v>2</v>
      </c>
      <c r="K20" s="3"/>
      <c r="L20" s="3">
        <v>2</v>
      </c>
      <c r="M20" s="3">
        <v>5</v>
      </c>
      <c r="N20" s="3">
        <v>16</v>
      </c>
      <c r="O20" s="3"/>
      <c r="P20" s="195" t="s">
        <v>433</v>
      </c>
    </row>
    <row r="21" spans="1:16" ht="21" customHeight="1">
      <c r="A21" s="2"/>
      <c r="B21" s="196" t="s">
        <v>441</v>
      </c>
      <c r="C21" s="193" t="s">
        <v>438</v>
      </c>
      <c r="D21" s="193" t="s">
        <v>226</v>
      </c>
      <c r="E21" s="194" t="s">
        <v>430</v>
      </c>
      <c r="F21" s="194" t="s">
        <v>431</v>
      </c>
      <c r="G21" s="194" t="s">
        <v>432</v>
      </c>
      <c r="H21" s="3"/>
      <c r="I21" s="3">
        <v>4</v>
      </c>
      <c r="J21" s="3">
        <v>2</v>
      </c>
      <c r="K21" s="3"/>
      <c r="L21" s="3">
        <v>4</v>
      </c>
      <c r="M21" s="3">
        <v>5</v>
      </c>
      <c r="N21" s="3">
        <v>15</v>
      </c>
      <c r="O21" s="3"/>
      <c r="P21" s="195" t="s">
        <v>433</v>
      </c>
    </row>
    <row r="22" spans="1:16" ht="21" customHeight="1">
      <c r="A22" s="2"/>
      <c r="B22" s="196" t="s">
        <v>442</v>
      </c>
      <c r="C22" s="193" t="s">
        <v>438</v>
      </c>
      <c r="D22" s="193" t="s">
        <v>226</v>
      </c>
      <c r="E22" s="194" t="s">
        <v>430</v>
      </c>
      <c r="F22" s="194" t="s">
        <v>431</v>
      </c>
      <c r="G22" s="194" t="s">
        <v>432</v>
      </c>
      <c r="H22" s="3"/>
      <c r="I22" s="3">
        <v>2</v>
      </c>
      <c r="J22" s="3">
        <v>3</v>
      </c>
      <c r="K22" s="3"/>
      <c r="L22" s="3">
        <v>3</v>
      </c>
      <c r="M22" s="3">
        <v>4</v>
      </c>
      <c r="N22" s="3">
        <v>12</v>
      </c>
      <c r="O22" s="3"/>
      <c r="P22" s="195" t="s">
        <v>433</v>
      </c>
    </row>
    <row r="23" spans="1:16" ht="21" customHeight="1">
      <c r="A23" s="2"/>
      <c r="B23" s="196" t="s">
        <v>442</v>
      </c>
      <c r="C23" s="193" t="s">
        <v>438</v>
      </c>
      <c r="D23" s="193" t="s">
        <v>226</v>
      </c>
      <c r="E23" s="194" t="s">
        <v>430</v>
      </c>
      <c r="F23" s="194" t="s">
        <v>431</v>
      </c>
      <c r="G23" s="194" t="s">
        <v>432</v>
      </c>
      <c r="H23" s="3"/>
      <c r="I23" s="3">
        <v>5</v>
      </c>
      <c r="J23" s="3">
        <v>2</v>
      </c>
      <c r="K23" s="3"/>
      <c r="L23" s="3">
        <v>2</v>
      </c>
      <c r="M23" s="3">
        <v>4</v>
      </c>
      <c r="N23" s="3">
        <v>13</v>
      </c>
      <c r="O23" s="3"/>
      <c r="P23" s="195" t="s">
        <v>433</v>
      </c>
    </row>
    <row r="24" spans="1:16" ht="21" customHeight="1">
      <c r="A24" s="2"/>
      <c r="B24" s="196" t="s">
        <v>443</v>
      </c>
      <c r="C24" s="193" t="s">
        <v>438</v>
      </c>
      <c r="D24" s="193" t="s">
        <v>226</v>
      </c>
      <c r="E24" s="194" t="s">
        <v>430</v>
      </c>
      <c r="F24" s="194" t="s">
        <v>431</v>
      </c>
      <c r="G24" s="194" t="s">
        <v>432</v>
      </c>
      <c r="H24" s="3"/>
      <c r="I24" s="3">
        <v>6</v>
      </c>
      <c r="J24" s="3">
        <v>1</v>
      </c>
      <c r="K24" s="3"/>
      <c r="L24" s="3">
        <v>1</v>
      </c>
      <c r="M24" s="3">
        <v>5</v>
      </c>
      <c r="N24" s="3">
        <v>13</v>
      </c>
      <c r="O24" s="3"/>
      <c r="P24" s="195" t="s">
        <v>433</v>
      </c>
    </row>
    <row r="25" spans="1:16" ht="21" customHeight="1">
      <c r="A25" s="2"/>
      <c r="B25" s="196" t="s">
        <v>444</v>
      </c>
      <c r="C25" s="193" t="s">
        <v>438</v>
      </c>
      <c r="D25" s="193" t="s">
        <v>228</v>
      </c>
      <c r="E25" s="194" t="s">
        <v>430</v>
      </c>
      <c r="F25" s="194" t="s">
        <v>431</v>
      </c>
      <c r="G25" s="194" t="s">
        <v>432</v>
      </c>
      <c r="H25" s="3"/>
      <c r="I25" s="3">
        <v>5</v>
      </c>
      <c r="J25" s="3"/>
      <c r="K25" s="3"/>
      <c r="L25" s="3">
        <v>2</v>
      </c>
      <c r="M25" s="3">
        <v>5</v>
      </c>
      <c r="N25" s="3">
        <v>12</v>
      </c>
      <c r="O25" s="3"/>
      <c r="P25" s="195" t="s">
        <v>433</v>
      </c>
    </row>
    <row r="26" spans="1:16" ht="21" customHeight="1">
      <c r="A26" s="2"/>
      <c r="B26" s="196" t="s">
        <v>444</v>
      </c>
      <c r="C26" s="193" t="s">
        <v>438</v>
      </c>
      <c r="D26" s="193" t="s">
        <v>228</v>
      </c>
      <c r="E26" s="194" t="s">
        <v>430</v>
      </c>
      <c r="F26" s="194" t="s">
        <v>431</v>
      </c>
      <c r="G26" s="194" t="s">
        <v>432</v>
      </c>
      <c r="H26" s="3"/>
      <c r="I26" s="3">
        <v>4</v>
      </c>
      <c r="J26" s="3"/>
      <c r="K26" s="3"/>
      <c r="L26" s="3">
        <v>3</v>
      </c>
      <c r="M26" s="3">
        <v>4</v>
      </c>
      <c r="N26" s="3">
        <v>11</v>
      </c>
      <c r="O26" s="3"/>
      <c r="P26" s="195" t="s">
        <v>433</v>
      </c>
    </row>
    <row r="27" spans="1:16" ht="21" customHeight="1">
      <c r="A27" s="2"/>
      <c r="B27" s="196" t="s">
        <v>445</v>
      </c>
      <c r="C27" s="193" t="s">
        <v>438</v>
      </c>
      <c r="D27" s="193" t="s">
        <v>228</v>
      </c>
      <c r="E27" s="194" t="s">
        <v>430</v>
      </c>
      <c r="F27" s="194" t="s">
        <v>431</v>
      </c>
      <c r="G27" s="194" t="s">
        <v>432</v>
      </c>
      <c r="H27" s="3"/>
      <c r="I27" s="3">
        <v>5</v>
      </c>
      <c r="J27" s="3"/>
      <c r="K27" s="3"/>
      <c r="L27" s="3">
        <v>3</v>
      </c>
      <c r="M27" s="3">
        <v>5</v>
      </c>
      <c r="N27" s="3">
        <v>13</v>
      </c>
      <c r="O27" s="3"/>
      <c r="P27" s="195" t="s">
        <v>433</v>
      </c>
    </row>
    <row r="28" spans="1:16" ht="21" customHeight="1">
      <c r="A28" s="2"/>
      <c r="B28" s="196" t="s">
        <v>446</v>
      </c>
      <c r="C28" s="193" t="s">
        <v>438</v>
      </c>
      <c r="D28" s="193" t="s">
        <v>228</v>
      </c>
      <c r="E28" s="194" t="s">
        <v>430</v>
      </c>
      <c r="F28" s="194" t="s">
        <v>431</v>
      </c>
      <c r="G28" s="194" t="s">
        <v>432</v>
      </c>
      <c r="H28" s="3"/>
      <c r="I28" s="3">
        <v>6</v>
      </c>
      <c r="J28" s="3"/>
      <c r="K28" s="3"/>
      <c r="L28" s="3">
        <v>2</v>
      </c>
      <c r="M28" s="3">
        <v>3</v>
      </c>
      <c r="N28" s="3">
        <v>11</v>
      </c>
      <c r="O28" s="3"/>
      <c r="P28" s="195" t="s">
        <v>433</v>
      </c>
    </row>
    <row r="29" spans="1:16" ht="21" customHeight="1">
      <c r="A29" s="2"/>
      <c r="B29" s="196" t="s">
        <v>446</v>
      </c>
      <c r="C29" s="193" t="s">
        <v>438</v>
      </c>
      <c r="D29" s="193" t="s">
        <v>228</v>
      </c>
      <c r="E29" s="194" t="s">
        <v>430</v>
      </c>
      <c r="F29" s="194" t="s">
        <v>431</v>
      </c>
      <c r="G29" s="194" t="s">
        <v>432</v>
      </c>
      <c r="H29" s="3"/>
      <c r="I29" s="3">
        <v>3</v>
      </c>
      <c r="J29" s="3"/>
      <c r="K29" s="3"/>
      <c r="L29" s="3">
        <v>4</v>
      </c>
      <c r="M29" s="3">
        <v>4</v>
      </c>
      <c r="N29" s="3">
        <v>11</v>
      </c>
      <c r="O29" s="3"/>
      <c r="P29" s="195" t="s">
        <v>433</v>
      </c>
    </row>
    <row r="30" spans="1:16" ht="21" customHeight="1">
      <c r="A30" s="2">
        <v>15</v>
      </c>
      <c r="B30" s="197" t="s">
        <v>447</v>
      </c>
      <c r="C30" s="193" t="s">
        <v>438</v>
      </c>
      <c r="D30" s="193" t="s">
        <v>228</v>
      </c>
      <c r="E30" s="194" t="s">
        <v>430</v>
      </c>
      <c r="F30" s="194" t="s">
        <v>431</v>
      </c>
      <c r="G30" s="194" t="s">
        <v>432</v>
      </c>
      <c r="H30" s="2"/>
      <c r="I30" s="2">
        <v>2</v>
      </c>
      <c r="J30" s="2"/>
      <c r="K30" s="2"/>
      <c r="L30" s="2">
        <v>2</v>
      </c>
      <c r="M30" s="2">
        <v>3</v>
      </c>
      <c r="N30" s="2">
        <v>7</v>
      </c>
      <c r="O30" s="2"/>
    </row>
    <row r="31" spans="1:16" ht="21" customHeight="1">
      <c r="A31" s="2">
        <v>16</v>
      </c>
      <c r="B31" s="197"/>
      <c r="C31" s="193"/>
      <c r="D31" s="193"/>
      <c r="E31" s="194"/>
      <c r="F31" s="194"/>
      <c r="G31" s="194"/>
      <c r="H31" s="2"/>
      <c r="I31" s="2"/>
      <c r="J31" s="2"/>
      <c r="K31" s="2"/>
      <c r="L31" s="2"/>
      <c r="M31" s="2"/>
      <c r="N31" s="2"/>
      <c r="O31" s="2"/>
    </row>
    <row r="32" spans="1:16" ht="21" customHeight="1">
      <c r="A32" s="2">
        <v>17</v>
      </c>
      <c r="B32" s="191"/>
      <c r="C32" s="2"/>
      <c r="D32" s="2"/>
      <c r="E32" s="2"/>
      <c r="F32" s="2"/>
      <c r="G32" s="194"/>
      <c r="H32" s="2"/>
      <c r="I32" s="2"/>
      <c r="J32" s="2"/>
      <c r="K32" s="2"/>
      <c r="L32" s="2"/>
      <c r="M32" s="2"/>
      <c r="N32" s="2"/>
      <c r="O32" s="2"/>
    </row>
    <row r="33" spans="1:15" ht="21" customHeight="1">
      <c r="A33" s="2">
        <v>18</v>
      </c>
      <c r="B33" s="19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s="9" customFormat="1" ht="44.1" customHeight="1">
      <c r="A34" s="418" t="s">
        <v>207</v>
      </c>
      <c r="B34" s="419"/>
      <c r="C34" s="419"/>
      <c r="D34" s="420"/>
      <c r="E34" s="421"/>
      <c r="F34" s="422"/>
      <c r="G34" s="422"/>
      <c r="H34" s="422"/>
      <c r="I34" s="423"/>
      <c r="J34" s="418" t="s">
        <v>208</v>
      </c>
      <c r="K34" s="419"/>
      <c r="L34" s="419"/>
      <c r="M34" s="420"/>
      <c r="N34" s="4"/>
      <c r="O34" s="7"/>
    </row>
    <row r="35" spans="1:15" ht="75" customHeight="1">
      <c r="A35" s="424" t="s">
        <v>209</v>
      </c>
      <c r="B35" s="425"/>
      <c r="C35" s="425"/>
      <c r="D35" s="425"/>
      <c r="E35" s="425"/>
      <c r="F35" s="425"/>
      <c r="G35" s="425"/>
      <c r="H35" s="425"/>
      <c r="I35" s="425"/>
      <c r="J35" s="425"/>
      <c r="K35" s="425"/>
      <c r="L35" s="425"/>
      <c r="M35" s="425"/>
      <c r="N35" s="425"/>
      <c r="O35" s="425"/>
    </row>
  </sheetData>
  <mergeCells count="15">
    <mergeCell ref="A1:O1"/>
    <mergeCell ref="A34:D34"/>
    <mergeCell ref="E34:I34"/>
    <mergeCell ref="J34:M34"/>
    <mergeCell ref="A35:O3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156944444444444" right="0.118055555555556" top="0.31458333333333299" bottom="0.23611111111111099" header="0.23611111111111099" footer="0.15694444444444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</vt:lpstr>
      <vt:lpstr>中期</vt:lpstr>
      <vt:lpstr>中期尺寸</vt:lpstr>
      <vt:lpstr>尾期</vt:lpstr>
      <vt:lpstr>尾期尺寸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工厂盒子用的验布报告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xbany</cp:lastModifiedBy>
  <dcterms:created xsi:type="dcterms:W3CDTF">2020-03-11T01:34:00Z</dcterms:created>
  <dcterms:modified xsi:type="dcterms:W3CDTF">2022-08-17T07:08:15Z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1C289E65558C4EC59101F2231CCA2D1C</vt:lpwstr>
  </property>
</Properties>
</file>