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<sst xmlns="http://schemas.openxmlformats.org/spreadsheetml/2006/main" count="333">
  <si>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</si>
  <si>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</si>
  <si>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</si>
  <si>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</si>
  <si>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</si>
  <si>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</si>
  <si>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</si>
  <si>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</si>
  <si>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</si>
  <si>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</si>
  <si>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</si>
  <si>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</si>
  <si>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</si>
  <si>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</si>
  <si>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</si>
  <si>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</si>
  <si>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</si>
  <si>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</si>
  <si>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</si>
  <si>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</si>
  <si>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</si>
  <si>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</si>
  <si>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</si>
  <si>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</si>
  <si>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</si>
  <si>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</si>
  <si>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</si>
  <si>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</si>
  <si>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</si>
  <si>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</si>
  <si>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</si>
  <si>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</si>
  <si>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</si>
  <si>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</si>
  <si>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</si>
  <si>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</si>
  <si>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</si>
  <si>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</si>
  <si>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</si>
  <si>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</si>
  <si>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</si>
  <si>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</si>
  <si>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</si>
  <si>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</si>
  <si>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</si>
  <si>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</si>
  <si>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</si>
  <si>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</si>
  <si>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</si>
  <si>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</si>
  <si>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</si>
  <si>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</si>
  <si>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</si>
  <si>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</si>
  <si>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</si>
  <si>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</si>
  <si>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</si>
  <si>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</si>
  <si>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</si>
  <si>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</si>
  <si>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</si>
  <si>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</si>
  <si>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</si>
  <si>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</si>
  <si>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</si>
  <si>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</si>
  <si>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</si>
  <si>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</si>
  <si>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</si>
  <si>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</si>
  <si>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</si>
  <si>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</si>
  <si>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</si>
  <si>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</si>
  <si>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</si>
  <si>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</si>
  <si>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</si>
  <si>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</si>
  <si>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</si>
  <si>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</si>
  <si>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</si>
  <si>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</si>
  <si>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</si>
  <si>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</si>
  <si>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</si>
  <si>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</si>
  <si>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</si>
  <si>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</si>
  <si>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</si>
  <si>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</si>
  <si>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</si>
  <si>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</si>
  <si>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</si>
  <si>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</si>
  <si>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</si>
  <si>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</si>
  <si>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</si>
  <si>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</si>
  <si>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</si>
  <si>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</si>
  <si>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</si>
  <si>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</si>
  <si>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</si>
  <si>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</si>
  <si>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</si>
  <si>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</si>
  <si>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</si>
  <si>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</si>
  <si>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</si>
  <si>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</si>
  <si>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</si>
  <si>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</si>
  <si>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</si>
  <si>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</si>
  <si>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</si>
  <si>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</si>
  <si>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</si>
  <si>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</si>
  <si>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</si>
  <si>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</si>
  <si>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</si>
  <si>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</si>
  <si>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</si>
  <si>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</si>
  <si>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</si>
  <si>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</si>
  <si>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</si>
  <si>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</si>
  <si>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</si>
  <si>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</si>
  <si>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</si>
  <si>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</si>
  <si>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</si>
  <si>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</si>
  <si>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</si>
  <si>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</si>
  <si>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</si>
  <si>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</si>
  <si>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</si>
  <si>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</si>
  <si>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</si>
  <si>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</si>
  <si>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</si>
  <si>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</si>
  <si>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</si>
  <si>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</si>
  <si>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</si>
  <si>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男式跑步训练外套</t>
  </si>
  <si>
    <t>TAEEAK91421</t>
  </si>
  <si>
    <t>产品名称</t>
  </si>
  <si>
    <t>新瑞国际</t>
  </si>
  <si>
    <t>合同日期</t>
  </si>
  <si>
    <t>检验资料确认</t>
  </si>
  <si>
    <t>3色</t>
  </si>
  <si>
    <t>交货形式</t>
  </si>
  <si>
    <t>面料第三方合格报告</t>
  </si>
  <si>
    <t>验货次数</t>
  </si>
  <si>
    <t>非直发</t>
  </si>
  <si>
    <t>天津NDC仓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</si>
  <si>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</si>
  <si>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</si>
  <si>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</si>
  <si>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</si>
  <si>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</si>
  <si>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</si>
  <si>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</si>
  <si>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</si>
  <si>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</si>
  <si>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</si>
  <si>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</si>
  <si>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</si>
  <si>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</si>
  <si>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</si>
  <si>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</si>
  <si>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</si>
  <si>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</si>
  <si>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</si>
  <si>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</si>
  <si>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</si>
  <si>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</si>
  <si>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</si>
  <si>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</si>
  <si>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</si>
  <si>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</si>
  <si>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</si>
  <si>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藏青色：1,2,4,6,7</t>
  </si>
  <si>
    <t>雾灰：  9，17,23,25,28</t>
  </si>
  <si>
    <t>黑色：  30,32,41,45,54,58</t>
  </si>
  <si>
    <t>情况说明：</t>
  </si>
  <si>
    <t xml:space="preserve">【问题点描述】  </t>
  </si>
  <si>
    <t>1. 线头2件</t>
  </si>
  <si>
    <t>2. 脏污1件</t>
  </si>
  <si>
    <t>3、粉印1件</t>
  </si>
  <si>
    <t>4. 下摆侧缝处不平服1件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</si>
  <si>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</si>
  <si>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</si>
  <si>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</si>
  <si>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</si>
  <si>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</si>
  <si>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</si>
  <si>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</si>
  <si>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</si>
  <si>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</si>
  <si>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QC规格测量表</t>
  </si>
  <si>
    <t>QAWJ95132</t>
  </si>
  <si>
    <t>新瑞国际贸易集团有限公司</t>
  </si>
  <si>
    <t>部位名称             外衫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</si>
  <si>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</si>
  <si>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</si>
  <si>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</si>
  <si>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</si>
  <si>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</si>
  <si>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</si>
  <si>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</si>
  <si>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</si>
  <si>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</si>
  <si>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</si>
  <si>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</si>
  <si>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前中长</t>
  </si>
  <si>
    <t>0</t>
  </si>
  <si>
    <t>-0.5</t>
  </si>
  <si>
    <t>胸围</t>
  </si>
  <si>
    <t>腰围</t>
  </si>
  <si>
    <t>摆围</t>
  </si>
  <si>
    <t>后中袖长</t>
  </si>
  <si>
    <t>袖肥/2（参考值见注解）</t>
  </si>
  <si>
    <t>袖肘围/2</t>
  </si>
  <si>
    <t>袖口围/2</t>
  </si>
  <si>
    <t>领高</t>
  </si>
  <si>
    <t>领围</t>
  </si>
  <si>
    <t>帽高</t>
  </si>
  <si>
    <t>+0.3</t>
  </si>
  <si>
    <t>帽宽</t>
  </si>
  <si>
    <t>插手袋长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</si>
  <si>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</si>
  <si>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</si>
  <si>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</si>
  <si>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</si>
  <si>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</si>
  <si>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</si>
  <si>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</si>
  <si>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</si>
  <si>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</si>
  <si>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</si>
  <si>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</si>
  <si>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</si>
  <si>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</si>
  <si>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</si>
  <si>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</si>
  <si>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</si>
  <si>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</si>
  <si>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</si>
  <si>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</si>
  <si>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</si>
  <si>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</si>
  <si>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</si>
  <si>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</si>
  <si>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</si>
  <si>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</si>
  <si>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</si>
  <si>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</si>
  <si>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</si>
  <si>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</si>
  <si>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0905</t>
  </si>
  <si>
    <t>黑色</t>
  </si>
  <si>
    <t>TAEI91007</t>
  </si>
  <si>
    <t>青岛锦瑞麟</t>
  </si>
  <si>
    <t>YES</t>
  </si>
  <si>
    <t>0907</t>
  </si>
  <si>
    <t>TAEI91005</t>
  </si>
  <si>
    <t>0904</t>
  </si>
  <si>
    <t>制表时间：2020/7/5</t>
  </si>
  <si>
    <t>测试人签名：郑瑞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</si>
  <si>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</si>
  <si>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</si>
  <si>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</si>
  <si>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</si>
  <si>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</si>
  <si>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</si>
  <si>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</si>
  <si>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</si>
  <si>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</si>
  <si>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青岛锦瑞麟服装有限公司</t>
  </si>
  <si>
    <t>7185</t>
  </si>
  <si>
    <t>制表时间：2020.7/5</t>
  </si>
  <si>
    <t>测试人签名：那兴宇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</si>
  <si>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</si>
  <si>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</si>
  <si>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</si>
  <si>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</si>
  <si>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</si>
  <si>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</si>
  <si>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</si>
  <si>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</si>
  <si>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</si>
  <si>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</si>
  <si>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</si>
  <si>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灰湖绿</t>
  </si>
  <si>
    <t>无互染</t>
  </si>
  <si>
    <t>深宝蓝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</si>
  <si>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</si>
  <si>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</si>
  <si>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</si>
  <si>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</si>
  <si>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</si>
  <si>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</si>
  <si>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</si>
  <si>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</si>
  <si>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</si>
  <si>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</si>
  <si>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</si>
  <si>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</si>
  <si>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</si>
  <si>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</si>
  <si>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</si>
  <si>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</si>
  <si>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</si>
  <si>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</si>
  <si>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</si>
  <si>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</si>
  <si>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</si>
  <si>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</si>
  <si>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</si>
  <si>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</si>
  <si>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</si>
  <si>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t>制表时间：2002/4/5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</si>
  <si>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</si>
  <si>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</si>
  <si>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</si>
  <si>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</si>
  <si>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</si>
  <si>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制表时间：2020/7/155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</si>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</sst>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0" fontId="45" fillId="0" borderId="0">
      <alignment vertical="center"/>
    </xf>
    <xf numFmtId="0" fontId="19" fillId="0" borderId="0">
      <alignment vertical="center"/>
    </xf>
    <xf numFmtId="0" fontId="45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3" fillId="36" borderId="74" applyNumberForma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51" fillId="23" borderId="74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2" fillId="18" borderId="70" applyNumberFormat="0" applyAlignment="0" applyProtection="0">
      <alignment vertical="center"/>
    </xf>
    <xf numFmtId="0" fontId="48" fillId="23" borderId="71" applyNumberFormat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5" fillId="29" borderId="73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37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4" fillId="0" borderId="68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0" borderId="0"/>
    <xf numFmtId="0" fontId="33" fillId="0" borderId="67" applyNumberFormat="0" applyFill="0" applyAlignment="0" applyProtection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/>
    <xf numFmtId="0" fontId="11" fillId="3" borderId="0" xfId="52" applyFont="1" applyFill="1" applyBorder="1" applyAlignment="1">
      <alignment horizontal="center"/>
    </xf>
    <xf numFmtId="0" fontId="10" fillId="3" borderId="0" xfId="52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11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vertical="center"/>
    </xf>
    <xf numFmtId="0" fontId="11" fillId="3" borderId="12" xfId="52" applyFont="1" applyFill="1" applyBorder="1" applyAlignment="1" applyProtection="1">
      <alignment horizontal="center" vertical="center" wrapText="1"/>
    </xf>
    <xf numFmtId="0" fontId="11" fillId="3" borderId="2" xfId="5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1" fillId="3" borderId="0" xfId="52" applyFont="1" applyFill="1"/>
    <xf numFmtId="0" fontId="0" fillId="3" borderId="0" xfId="1" applyFont="1" applyFill="1">
      <alignment vertical="center"/>
    </xf>
    <xf numFmtId="0" fontId="10" fillId="3" borderId="11" xfId="52" applyFont="1" applyFill="1" applyBorder="1" applyAlignment="1">
      <alignment horizontal="center"/>
    </xf>
    <xf numFmtId="0" fontId="10" fillId="3" borderId="2" xfId="52" applyFont="1" applyFill="1" applyBorder="1" applyAlignment="1">
      <alignment horizontal="center"/>
    </xf>
    <xf numFmtId="0" fontId="10" fillId="3" borderId="0" xfId="52" applyFont="1" applyFill="1" applyAlignment="1">
      <alignment horizontal="center"/>
    </xf>
    <xf numFmtId="0" fontId="10" fillId="0" borderId="0" xfId="52" applyFont="1" applyFill="1" applyAlignment="1">
      <alignment horizontal="center"/>
    </xf>
    <xf numFmtId="0" fontId="16" fillId="0" borderId="0" xfId="0" applyNumberFormat="1" applyFont="1" applyFill="1" applyAlignment="1"/>
    <xf numFmtId="0" fontId="11" fillId="3" borderId="11" xfId="2" applyFont="1" applyFill="1" applyBorder="1" applyAlignment="1">
      <alignment horizontal="left" vertical="center"/>
    </xf>
    <xf numFmtId="0" fontId="11" fillId="3" borderId="2" xfId="52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10" fillId="3" borderId="2" xfId="1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49" fontId="10" fillId="3" borderId="0" xfId="1" applyNumberFormat="1" applyFont="1" applyFill="1" applyAlignment="1">
      <alignment horizontal="center" vertical="center"/>
    </xf>
    <xf numFmtId="14" fontId="11" fillId="3" borderId="0" xfId="52" applyNumberFormat="1" applyFont="1" applyFill="1"/>
    <xf numFmtId="0" fontId="10" fillId="3" borderId="13" xfId="2" applyFont="1" applyFill="1" applyBorder="1" applyAlignment="1">
      <alignment horizontal="center" vertical="center"/>
    </xf>
    <xf numFmtId="0" fontId="11" fillId="3" borderId="14" xfId="52" applyFont="1" applyFill="1" applyBorder="1" applyAlignment="1" applyProtection="1">
      <alignment horizontal="center" vertical="center"/>
    </xf>
    <xf numFmtId="0" fontId="19" fillId="0" borderId="0" xfId="2" applyFill="1" applyBorder="1" applyAlignment="1">
      <alignment horizontal="left" vertical="center"/>
    </xf>
    <xf numFmtId="0" fontId="19" fillId="0" borderId="0" xfId="2" applyFont="1" applyFill="1" applyAlignment="1">
      <alignment horizontal="left" vertical="center"/>
    </xf>
    <xf numFmtId="0" fontId="19" fillId="0" borderId="0" xfId="2" applyFill="1" applyAlignment="1">
      <alignment horizontal="left" vertical="center"/>
    </xf>
    <xf numFmtId="0" fontId="20" fillId="0" borderId="15" xfId="2" applyFont="1" applyFill="1" applyBorder="1" applyAlignment="1">
      <alignment horizontal="center" vertical="top"/>
    </xf>
    <xf numFmtId="0" fontId="21" fillId="0" borderId="16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center" vertical="center"/>
    </xf>
    <xf numFmtId="0" fontId="21" fillId="0" borderId="17" xfId="2" applyFont="1" applyFill="1" applyBorder="1" applyAlignment="1">
      <alignment horizontal="center" vertical="center"/>
    </xf>
    <xf numFmtId="0" fontId="21" fillId="0" borderId="18" xfId="2" applyFont="1" applyFill="1" applyBorder="1" applyAlignment="1">
      <alignment vertical="center"/>
    </xf>
    <xf numFmtId="0" fontId="18" fillId="0" borderId="19" xfId="2" applyFont="1" applyFill="1" applyBorder="1" applyAlignment="1">
      <alignment horizontal="center" vertical="center"/>
    </xf>
    <xf numFmtId="0" fontId="21" fillId="0" borderId="19" xfId="2" applyFont="1" applyFill="1" applyBorder="1" applyAlignment="1">
      <alignment vertical="center"/>
    </xf>
    <xf numFmtId="0" fontId="21" fillId="0" borderId="18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right" vertical="center"/>
    </xf>
    <xf numFmtId="0" fontId="21" fillId="0" borderId="19" xfId="2" applyFont="1" applyFill="1" applyBorder="1" applyAlignment="1">
      <alignment horizontal="left" vertical="center"/>
    </xf>
    <xf numFmtId="0" fontId="21" fillId="0" borderId="20" xfId="2" applyFont="1" applyFill="1" applyBorder="1" applyAlignment="1">
      <alignment vertical="center"/>
    </xf>
    <xf numFmtId="0" fontId="18" fillId="0" borderId="21" xfId="2" applyFont="1" applyFill="1" applyBorder="1" applyAlignment="1">
      <alignment horizontal="right" vertical="center"/>
    </xf>
    <xf numFmtId="0" fontId="21" fillId="0" borderId="21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1" fillId="0" borderId="16" xfId="2" applyFont="1" applyFill="1" applyBorder="1" applyAlignment="1">
      <alignment vertical="center"/>
    </xf>
    <xf numFmtId="0" fontId="21" fillId="0" borderId="17" xfId="2" applyFont="1" applyFill="1" applyBorder="1" applyAlignment="1">
      <alignment vertical="center"/>
    </xf>
    <xf numFmtId="0" fontId="22" fillId="0" borderId="19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22" fillId="0" borderId="19" xfId="2" applyFont="1" applyFill="1" applyBorder="1" applyAlignment="1">
      <alignment vertical="center"/>
    </xf>
    <xf numFmtId="0" fontId="22" fillId="0" borderId="21" xfId="2" applyFont="1" applyFill="1" applyBorder="1" applyAlignment="1">
      <alignment horizontal="left" vertical="center"/>
    </xf>
    <xf numFmtId="0" fontId="22" fillId="0" borderId="21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left" vertical="center"/>
    </xf>
    <xf numFmtId="0" fontId="21" fillId="0" borderId="17" xfId="2" applyFont="1" applyFill="1" applyBorder="1" applyAlignment="1">
      <alignment horizontal="left" vertical="center"/>
    </xf>
    <xf numFmtId="3" fontId="22" fillId="0" borderId="18" xfId="2" applyNumberFormat="1" applyFont="1" applyFill="1" applyBorder="1" applyAlignment="1">
      <alignment horizontal="left" vertical="center"/>
    </xf>
    <xf numFmtId="0" fontId="22" fillId="0" borderId="22" xfId="2" applyFont="1" applyFill="1" applyBorder="1" applyAlignment="1">
      <alignment horizontal="left" vertical="center"/>
    </xf>
    <xf numFmtId="0" fontId="22" fillId="0" borderId="23" xfId="2" applyFont="1" applyFill="1" applyBorder="1" applyAlignment="1">
      <alignment horizontal="left" vertical="center"/>
    </xf>
    <xf numFmtId="0" fontId="22" fillId="0" borderId="18" xfId="2" applyFont="1" applyFill="1" applyBorder="1" applyAlignment="1">
      <alignment horizontal="left" vertical="center" wrapText="1"/>
    </xf>
    <xf numFmtId="0" fontId="22" fillId="0" borderId="19" xfId="2" applyFont="1" applyFill="1" applyBorder="1" applyAlignment="1">
      <alignment horizontal="left" vertical="center" wrapText="1"/>
    </xf>
    <xf numFmtId="0" fontId="21" fillId="0" borderId="20" xfId="2" applyFont="1" applyFill="1" applyBorder="1" applyAlignment="1">
      <alignment horizontal="left" vertical="center"/>
    </xf>
    <xf numFmtId="0" fontId="19" fillId="0" borderId="21" xfId="2" applyFill="1" applyBorder="1" applyAlignment="1">
      <alignment horizontal="center" vertical="center"/>
    </xf>
    <xf numFmtId="0" fontId="21" fillId="0" borderId="24" xfId="2" applyFont="1" applyFill="1" applyBorder="1" applyAlignment="1">
      <alignment horizontal="center" vertical="center"/>
    </xf>
    <xf numFmtId="0" fontId="21" fillId="0" borderId="25" xfId="2" applyFont="1" applyFill="1" applyBorder="1" applyAlignment="1">
      <alignment horizontal="left" vertical="center"/>
    </xf>
    <xf numFmtId="0" fontId="21" fillId="0" borderId="26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22" fillId="0" borderId="27" xfId="2" applyFont="1" applyFill="1" applyBorder="1" applyAlignment="1">
      <alignment horizontal="left" vertical="center"/>
    </xf>
    <xf numFmtId="0" fontId="22" fillId="0" borderId="28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21" fillId="0" borderId="19" xfId="2" applyFont="1" applyFill="1" applyBorder="1" applyAlignment="1">
      <alignment horizontal="center" vertical="center"/>
    </xf>
    <xf numFmtId="0" fontId="22" fillId="0" borderId="21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vertical="center"/>
    </xf>
    <xf numFmtId="0" fontId="22" fillId="0" borderId="17" xfId="2" applyFont="1" applyFill="1" applyBorder="1" applyAlignment="1">
      <alignment horizontal="center" vertical="center"/>
    </xf>
    <xf numFmtId="58" fontId="22" fillId="0" borderId="19" xfId="2" applyNumberFormat="1" applyFont="1" applyFill="1" applyBorder="1" applyAlignment="1">
      <alignment horizontal="center" vertical="center"/>
    </xf>
    <xf numFmtId="0" fontId="22" fillId="0" borderId="19" xfId="2" applyFont="1" applyFill="1" applyBorder="1" applyAlignment="1">
      <alignment horizontal="center" vertical="center"/>
    </xf>
    <xf numFmtId="0" fontId="21" fillId="0" borderId="21" xfId="2" applyFont="1" applyFill="1" applyBorder="1" applyAlignment="1">
      <alignment horizontal="left" vertical="center"/>
    </xf>
    <xf numFmtId="0" fontId="22" fillId="0" borderId="0" xfId="2" applyFont="1" applyFill="1" applyAlignment="1">
      <alignment horizontal="left" vertical="center"/>
    </xf>
    <xf numFmtId="0" fontId="22" fillId="0" borderId="29" xfId="2" applyFont="1" applyFill="1" applyBorder="1" applyAlignment="1">
      <alignment horizontal="center" vertical="center"/>
    </xf>
    <xf numFmtId="0" fontId="22" fillId="0" borderId="26" xfId="2" applyFont="1" applyFill="1" applyBorder="1" applyAlignment="1">
      <alignment horizontal="center" vertical="center"/>
    </xf>
    <xf numFmtId="0" fontId="22" fillId="0" borderId="30" xfId="2" applyFont="1" applyFill="1" applyBorder="1" applyAlignment="1">
      <alignment horizontal="center" vertical="center"/>
    </xf>
    <xf numFmtId="0" fontId="22" fillId="0" borderId="23" xfId="2" applyFont="1" applyFill="1" applyBorder="1" applyAlignment="1">
      <alignment horizontal="center" vertical="center"/>
    </xf>
    <xf numFmtId="0" fontId="21" fillId="0" borderId="30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left" vertical="center"/>
    </xf>
    <xf numFmtId="58" fontId="22" fillId="0" borderId="21" xfId="2" applyNumberFormat="1" applyFont="1" applyFill="1" applyBorder="1" applyAlignment="1">
      <alignment vertical="center"/>
    </xf>
    <xf numFmtId="0" fontId="21" fillId="0" borderId="21" xfId="2" applyFont="1" applyFill="1" applyBorder="1" applyAlignment="1">
      <alignment horizontal="center" vertical="center"/>
    </xf>
    <xf numFmtId="0" fontId="22" fillId="0" borderId="32" xfId="2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center" vertical="center"/>
    </xf>
    <xf numFmtId="0" fontId="22" fillId="0" borderId="33" xfId="2" applyFont="1" applyFill="1" applyBorder="1" applyAlignment="1">
      <alignment horizontal="left" vertical="center"/>
    </xf>
    <xf numFmtId="0" fontId="22" fillId="0" borderId="34" xfId="2" applyFont="1" applyFill="1" applyBorder="1" applyAlignment="1">
      <alignment horizontal="left" vertical="center"/>
    </xf>
    <xf numFmtId="0" fontId="22" fillId="0" borderId="35" xfId="2" applyFont="1" applyFill="1" applyBorder="1" applyAlignment="1">
      <alignment horizontal="center" vertical="center"/>
    </xf>
    <xf numFmtId="0" fontId="22" fillId="0" borderId="36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21" fillId="0" borderId="32" xfId="2" applyFont="1" applyFill="1" applyBorder="1" applyAlignment="1">
      <alignment horizontal="left" vertical="center"/>
    </xf>
    <xf numFmtId="0" fontId="21" fillId="0" borderId="33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/>
    </xf>
    <xf numFmtId="0" fontId="22" fillId="0" borderId="33" xfId="2" applyFont="1" applyFill="1" applyBorder="1" applyAlignment="1">
      <alignment horizontal="left" vertical="center" wrapText="1"/>
    </xf>
    <xf numFmtId="0" fontId="19" fillId="0" borderId="34" xfId="2" applyFill="1" applyBorder="1" applyAlignment="1">
      <alignment horizontal="center" vertical="center"/>
    </xf>
    <xf numFmtId="0" fontId="21" fillId="0" borderId="35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22" fillId="0" borderId="37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22" fillId="0" borderId="34" xfId="2" applyFont="1" applyFill="1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3" fillId="0" borderId="15" xfId="2" applyFont="1" applyBorder="1" applyAlignment="1">
      <alignment horizontal="center" vertical="top"/>
    </xf>
    <xf numFmtId="0" fontId="16" fillId="0" borderId="38" xfId="2" applyFont="1" applyBorder="1" applyAlignment="1">
      <alignment horizontal="left" vertical="center"/>
    </xf>
    <xf numFmtId="0" fontId="18" fillId="0" borderId="39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7" fillId="0" borderId="18" xfId="2" applyFont="1" applyBorder="1" applyAlignment="1">
      <alignment vertical="center"/>
    </xf>
    <xf numFmtId="0" fontId="22" fillId="0" borderId="19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18" fillId="0" borderId="19" xfId="2" applyFont="1" applyBorder="1" applyAlignment="1">
      <alignment vertical="center"/>
    </xf>
    <xf numFmtId="0" fontId="18" fillId="0" borderId="33" xfId="2" applyFont="1" applyBorder="1" applyAlignment="1">
      <alignment vertical="center"/>
    </xf>
    <xf numFmtId="0" fontId="17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7" fillId="0" borderId="16" xfId="2" applyFont="1" applyBorder="1" applyAlignment="1">
      <alignment vertical="center"/>
    </xf>
    <xf numFmtId="0" fontId="19" fillId="0" borderId="17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9" fillId="0" borderId="17" xfId="2" applyFont="1" applyBorder="1" applyAlignment="1">
      <alignment vertical="center"/>
    </xf>
    <xf numFmtId="0" fontId="19" fillId="0" borderId="19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9" fillId="0" borderId="19" xfId="2" applyFont="1" applyBorder="1" applyAlignment="1">
      <alignment vertical="center"/>
    </xf>
    <xf numFmtId="0" fontId="17" fillId="0" borderId="21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40" xfId="2" applyFont="1" applyBorder="1" applyAlignment="1">
      <alignment vertical="center"/>
    </xf>
    <xf numFmtId="0" fontId="18" fillId="0" borderId="41" xfId="2" applyFont="1" applyBorder="1" applyAlignment="1">
      <alignment horizontal="center" vertical="center"/>
    </xf>
    <xf numFmtId="0" fontId="16" fillId="0" borderId="41" xfId="2" applyFont="1" applyBorder="1" applyAlignment="1">
      <alignment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7" fillId="0" borderId="39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14" fontId="18" fillId="0" borderId="19" xfId="2" applyNumberFormat="1" applyFont="1" applyBorder="1" applyAlignment="1">
      <alignment horizontal="center" vertical="center"/>
    </xf>
    <xf numFmtId="14" fontId="18" fillId="0" borderId="33" xfId="2" applyNumberFormat="1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14" fontId="18" fillId="0" borderId="21" xfId="2" applyNumberFormat="1" applyFont="1" applyBorder="1" applyAlignment="1">
      <alignment horizontal="center" vertical="center"/>
    </xf>
    <xf numFmtId="14" fontId="18" fillId="0" borderId="34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vertical="center"/>
    </xf>
    <xf numFmtId="0" fontId="17" fillId="0" borderId="19" xfId="2" applyFont="1" applyBorder="1" applyAlignment="1">
      <alignment vertical="center"/>
    </xf>
    <xf numFmtId="0" fontId="22" fillId="0" borderId="30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58" fontId="19" fillId="0" borderId="41" xfId="2" applyNumberFormat="1" applyFont="1" applyBorder="1" applyAlignment="1">
      <alignment vertical="center"/>
    </xf>
    <xf numFmtId="0" fontId="16" fillId="0" borderId="41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8" fillId="0" borderId="33" xfId="2" applyFont="1" applyBorder="1" applyAlignment="1">
      <alignment horizontal="left" vertical="center"/>
    </xf>
    <xf numFmtId="0" fontId="17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21" fillId="0" borderId="17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7" fillId="0" borderId="34" xfId="2" applyFont="1" applyBorder="1" applyAlignment="1">
      <alignment horizontal="center" vertical="center"/>
    </xf>
    <xf numFmtId="0" fontId="21" fillId="0" borderId="33" xfId="2" applyFont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46" xfId="2" applyFont="1" applyBorder="1" applyAlignment="1">
      <alignment horizontal="center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9" fillId="0" borderId="0" xfId="2" applyFont="1" applyBorder="1" applyAlignment="1">
      <alignment horizontal="left" vertical="center"/>
    </xf>
    <xf numFmtId="0" fontId="24" fillId="0" borderId="15" xfId="2" applyFont="1" applyBorder="1" applyAlignment="1">
      <alignment horizontal="center" vertical="top"/>
    </xf>
    <xf numFmtId="0" fontId="18" fillId="0" borderId="30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7" fillId="0" borderId="20" xfId="2" applyFont="1" applyBorder="1" applyAlignment="1">
      <alignment vertical="center"/>
    </xf>
    <xf numFmtId="0" fontId="17" fillId="0" borderId="49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43" xfId="2" applyFont="1" applyBorder="1" applyAlignment="1">
      <alignment vertical="center"/>
    </xf>
    <xf numFmtId="0" fontId="19" fillId="0" borderId="44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vertical="center"/>
    </xf>
    <xf numFmtId="0" fontId="17" fillId="0" borderId="43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7" fillId="0" borderId="27" xfId="2" applyFont="1" applyBorder="1" applyAlignment="1">
      <alignment horizontal="left" vertical="center" wrapText="1"/>
    </xf>
    <xf numFmtId="0" fontId="17" fillId="0" borderId="28" xfId="2" applyFont="1" applyBorder="1" applyAlignment="1">
      <alignment horizontal="left" vertical="center" wrapText="1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25" fillId="0" borderId="50" xfId="2" applyFont="1" applyBorder="1" applyAlignment="1">
      <alignment horizontal="left" vertical="center" wrapText="1"/>
    </xf>
    <xf numFmtId="9" fontId="18" fillId="0" borderId="19" xfId="2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9" fontId="18" fillId="0" borderId="25" xfId="2" applyNumberFormat="1" applyFont="1" applyBorder="1" applyAlignment="1">
      <alignment horizontal="left" vertical="center"/>
    </xf>
    <xf numFmtId="9" fontId="18" fillId="0" borderId="26" xfId="2" applyNumberFormat="1" applyFont="1" applyBorder="1" applyAlignment="1">
      <alignment horizontal="left" vertical="center"/>
    </xf>
    <xf numFmtId="9" fontId="18" fillId="0" borderId="27" xfId="2" applyNumberFormat="1" applyFont="1" applyBorder="1" applyAlignment="1">
      <alignment horizontal="left" vertical="center"/>
    </xf>
    <xf numFmtId="9" fontId="18" fillId="0" borderId="28" xfId="2" applyNumberFormat="1" applyFont="1" applyBorder="1" applyAlignment="1">
      <alignment horizontal="left" vertical="center"/>
    </xf>
    <xf numFmtId="0" fontId="21" fillId="0" borderId="43" xfId="2" applyFont="1" applyFill="1" applyBorder="1" applyAlignment="1">
      <alignment horizontal="left" vertical="center"/>
    </xf>
    <xf numFmtId="0" fontId="21" fillId="0" borderId="44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6" fillId="0" borderId="38" xfId="2" applyFont="1" applyBorder="1" applyAlignment="1">
      <alignment vertical="center"/>
    </xf>
    <xf numFmtId="0" fontId="26" fillId="0" borderId="41" xfId="2" applyFont="1" applyBorder="1" applyAlignment="1">
      <alignment horizontal="center" vertical="center"/>
    </xf>
    <xf numFmtId="0" fontId="16" fillId="0" borderId="39" xfId="2" applyFont="1" applyBorder="1" applyAlignment="1">
      <alignment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7" fillId="0" borderId="44" xfId="2" applyFont="1" applyBorder="1" applyAlignment="1">
      <alignment vertical="center"/>
    </xf>
    <xf numFmtId="0" fontId="17" fillId="0" borderId="44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21" fillId="0" borderId="53" xfId="2" applyFont="1" applyFill="1" applyBorder="1" applyAlignment="1">
      <alignment horizontal="left" vertical="center"/>
    </xf>
    <xf numFmtId="0" fontId="21" fillId="0" borderId="28" xfId="2" applyFont="1" applyFill="1" applyBorder="1" applyAlignment="1">
      <alignment horizontal="left" vertical="center"/>
    </xf>
    <xf numFmtId="0" fontId="18" fillId="0" borderId="54" xfId="2" applyFont="1" applyBorder="1" applyAlignment="1">
      <alignment vertical="center"/>
    </xf>
    <xf numFmtId="0" fontId="16" fillId="0" borderId="54" xfId="2" applyFont="1" applyBorder="1" applyAlignment="1">
      <alignment vertical="center"/>
    </xf>
    <xf numFmtId="58" fontId="19" fillId="0" borderId="39" xfId="2" applyNumberFormat="1" applyFont="1" applyBorder="1" applyAlignment="1">
      <alignment vertical="center"/>
    </xf>
    <xf numFmtId="0" fontId="16" fillId="0" borderId="24" xfId="2" applyFont="1" applyBorder="1" applyAlignment="1">
      <alignment horizontal="center" vertical="center"/>
    </xf>
    <xf numFmtId="0" fontId="19" fillId="0" borderId="54" xfId="2" applyFont="1" applyBorder="1" applyAlignment="1">
      <alignment vertical="center"/>
    </xf>
    <xf numFmtId="0" fontId="17" fillId="0" borderId="55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17" fillId="0" borderId="37" xfId="2" applyFont="1" applyBorder="1" applyAlignment="1">
      <alignment horizontal="left" vertical="center" wrapText="1"/>
    </xf>
    <xf numFmtId="0" fontId="17" fillId="0" borderId="48" xfId="2" applyFont="1" applyBorder="1" applyAlignment="1">
      <alignment horizontal="left" vertical="center"/>
    </xf>
    <xf numFmtId="0" fontId="27" fillId="0" borderId="33" xfId="2" applyFont="1" applyBorder="1" applyAlignment="1">
      <alignment horizontal="left" vertical="center" wrapText="1"/>
    </xf>
    <xf numFmtId="0" fontId="27" fillId="0" borderId="33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37" xfId="2" applyNumberFormat="1" applyFont="1" applyBorder="1" applyAlignment="1">
      <alignment horizontal="left" vertical="center"/>
    </xf>
    <xf numFmtId="0" fontId="21" fillId="0" borderId="48" xfId="2" applyFont="1" applyFill="1" applyBorder="1" applyAlignment="1">
      <alignment horizontal="left" vertical="center"/>
    </xf>
    <xf numFmtId="0" fontId="21" fillId="0" borderId="37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6" fillId="0" borderId="57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8" fillId="0" borderId="55" xfId="2" applyFont="1" applyFill="1" applyBorder="1" applyAlignment="1">
      <alignment horizontal="left" vertical="center"/>
    </xf>
    <xf numFmtId="0" fontId="28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9" fillId="0" borderId="6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9" fillId="0" borderId="7" xfId="0" applyFont="1" applyBorder="1" applyAlignment="1">
      <alignment horizontal="center" vertical="center"/>
    </xf>
    <xf numFmtId="0" fontId="29" fillId="6" borderId="5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常规 4" xfId="1"/>
    <cellStyle name="常规 2" xfId="2"/>
    <cellStyle name="常规 40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常规 72" xfId="4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09315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26970"/>
              <a:ext cx="390525" cy="380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09320" y="252666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26970"/>
              <a:ext cx="390525" cy="380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0931525"/>
              <a:ext cx="390525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98900" y="230314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41550"/>
              <a:ext cx="390525" cy="2851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26665"/>
              <a:ext cx="39052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09320" y="230314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12280" y="230314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184400"/>
              <a:ext cx="390525" cy="399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26665"/>
              <a:ext cx="39052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39160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268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531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29635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531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60800" y="342963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531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29635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531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81570" y="36531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29635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81570" y="342963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00810"/>
              <a:ext cx="390525" cy="2711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24330"/>
              <a:ext cx="390525" cy="2324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187450"/>
              <a:ext cx="39052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22655"/>
              <a:ext cx="390525" cy="321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0380" y="708660"/>
              <a:ext cx="400050" cy="313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670560"/>
              <a:ext cx="390525" cy="341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13130"/>
              <a:ext cx="390525" cy="321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81570" y="1187450"/>
              <a:ext cx="40005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19050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81570" y="1400810"/>
              <a:ext cx="400050" cy="2425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81570" y="1624330"/>
              <a:ext cx="40005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09320" y="275018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98900" y="275018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50185"/>
              <a:ext cx="39052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50185"/>
              <a:ext cx="3473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5515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003935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982599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003935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982599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98670" y="1003935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98670" y="982599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003935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81570" y="10039350"/>
              <a:ext cx="40005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982599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81570" y="982599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982599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003935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982599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660015"/>
              <a:ext cx="390525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12280" y="275018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26665"/>
              <a:ext cx="3473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03145"/>
              <a:ext cx="3473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15530"/>
              <a:ext cx="39052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1553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133350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0502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171450</xdr:rowOff>
        </xdr:from>
        <xdr:to>
          <xdr:col>2</xdr:col>
          <xdr:colOff>590550</xdr:colOff>
          <xdr:row>9</xdr:row>
          <xdr:rowOff>171450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3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171450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590550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38650" y="191452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65550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2650" y="19526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552450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552450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133350</xdr:rowOff>
        </xdr:from>
        <xdr:to>
          <xdr:col>10</xdr:col>
          <xdr:colOff>552450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895475"/>
              <a:ext cx="3905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2250" y="21812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133350</xdr:rowOff>
        </xdr:from>
        <xdr:to>
          <xdr:col>10</xdr:col>
          <xdr:colOff>552450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0502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2250" y="666750"/>
              <a:ext cx="4000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</xdr:row>
          <xdr:rowOff>133350</xdr:rowOff>
        </xdr:from>
        <xdr:to>
          <xdr:col>10</xdr:col>
          <xdr:colOff>571500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3450" y="6381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5772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57725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5938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593850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03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6895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68950" y="553402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2415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24150" y="553402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6895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171450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37690" y="2577465"/>
              <a:ext cx="744220" cy="275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472170"/>
              <a:ext cx="33401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08380" y="1550035"/>
              <a:ext cx="400050" cy="494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4721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4721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93560" y="848169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076575"/>
              <a:ext cx="73469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171450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11270" y="2577465"/>
              <a:ext cx="375920" cy="275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463165"/>
              <a:ext cx="580390" cy="466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686685"/>
              <a:ext cx="580390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171450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11270" y="3024505"/>
              <a:ext cx="37592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2938780"/>
              <a:ext cx="58039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453640"/>
              <a:ext cx="352425" cy="4756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686685"/>
              <a:ext cx="352425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171450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51600" y="3024505"/>
              <a:ext cx="38481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2872105"/>
              <a:ext cx="352425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318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37690" y="1958975"/>
              <a:ext cx="7442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8560" y="196850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8560" y="219202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35455"/>
              <a:ext cx="7251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35455"/>
              <a:ext cx="60896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25570" y="1735455"/>
              <a:ext cx="2997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26923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51600" y="262953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51600" y="285305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318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57150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686685"/>
              <a:ext cx="448310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47190" y="5045710"/>
              <a:ext cx="982345" cy="7607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37690" y="2781935"/>
              <a:ext cx="7442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171450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27430" y="3024505"/>
              <a:ext cx="572135" cy="2851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577465"/>
              <a:ext cx="57213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2791460"/>
              <a:ext cx="6426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171450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7690" y="2577465"/>
              <a:ext cx="744220" cy="275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17930" y="8472170"/>
              <a:ext cx="33401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08380" y="1550035"/>
              <a:ext cx="400050" cy="494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34815" y="84721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597525" y="84721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93560" y="848169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56740" y="3076575"/>
              <a:ext cx="73469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171450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11270" y="2577465"/>
              <a:ext cx="375920" cy="275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06290" y="2463165"/>
              <a:ext cx="580390" cy="466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06290" y="2686685"/>
              <a:ext cx="580390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171450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11270" y="3024505"/>
              <a:ext cx="37592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06290" y="2938780"/>
              <a:ext cx="58039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55510" y="2453640"/>
              <a:ext cx="352425" cy="4756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55510" y="2686685"/>
              <a:ext cx="352425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171450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51600" y="3024505"/>
              <a:ext cx="38481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55510" y="2872105"/>
              <a:ext cx="352425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18250" y="1278890"/>
              <a:ext cx="390525" cy="318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37690" y="1958975"/>
              <a:ext cx="7442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48560" y="196850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48560" y="219202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190875" y="1735455"/>
              <a:ext cx="7251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53335" y="1735455"/>
              <a:ext cx="60896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25570" y="1735455"/>
              <a:ext cx="2997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62835" y="526923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51600" y="262953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51600" y="285305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65010" y="1278890"/>
              <a:ext cx="390525" cy="318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57150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3630" y="2686685"/>
              <a:ext cx="448310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47190" y="5045710"/>
              <a:ext cx="982345" cy="7607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37690" y="2781935"/>
              <a:ext cx="7442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171450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27430" y="3024505"/>
              <a:ext cx="572135" cy="2851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75055" y="2577465"/>
              <a:ext cx="57213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792220" y="2791460"/>
              <a:ext cx="6426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57150</xdr:rowOff>
        </xdr:from>
        <xdr:to>
          <xdr:col>3</xdr:col>
          <xdr:colOff>57150</xdr:colOff>
          <xdr:row>7</xdr:row>
          <xdr:rowOff>133350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18640" y="1559560"/>
              <a:ext cx="363220" cy="309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31</xdr:row>
      <xdr:rowOff>0</xdr:rowOff>
    </xdr:from>
    <xdr:to>
      <xdr:col>8</xdr:col>
      <xdr:colOff>1143000</xdr:colOff>
      <xdr:row>31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1146810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70713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70713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407670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8</xdr:col>
      <xdr:colOff>1143000</xdr:colOff>
      <xdr:row>31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1146810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75" style="356" customWidth="1"/>
    <col min="3" max="3" width="10.125" customWidth="1"/>
  </cols>
  <sheetData>
    <row r="1" ht="21" customHeight="1" spans="1:2">
      <c r="A1" s="357"/>
      <c r="B1" s="358" t="s">
        <v>0</v>
      </c>
    </row>
    <row r="2" ht="18" spans="1:2">
      <c r="A2" s="7">
        <v>1</v>
      </c>
      <c r="B2" s="359" t="s">
        <v>1</v>
      </c>
    </row>
    <row r="3" ht="18" spans="1:2">
      <c r="A3" s="7">
        <v>2</v>
      </c>
      <c r="B3" s="359" t="s">
        <v>2</v>
      </c>
    </row>
    <row r="4" ht="18" spans="1:2">
      <c r="A4" s="7">
        <v>3</v>
      </c>
      <c r="B4" s="359" t="s">
        <v>3</v>
      </c>
    </row>
    <row r="5" ht="18" spans="1:2">
      <c r="A5" s="7">
        <v>4</v>
      </c>
      <c r="B5" s="359" t="s">
        <v>4</v>
      </c>
    </row>
    <row r="6" ht="18" spans="1:2">
      <c r="A6" s="7">
        <v>5</v>
      </c>
      <c r="B6" s="359" t="s">
        <v>5</v>
      </c>
    </row>
    <row r="7" ht="18" spans="1:2">
      <c r="A7" s="7">
        <v>6</v>
      </c>
      <c r="B7" s="359" t="s">
        <v>6</v>
      </c>
    </row>
    <row r="8" s="355" customFormat="1" ht="15" customHeight="1" spans="1:2">
      <c r="A8" s="360">
        <v>7</v>
      </c>
      <c r="B8" s="361" t="s">
        <v>7</v>
      </c>
    </row>
    <row r="9" ht="18.95" customHeight="1" spans="1:2">
      <c r="A9" s="357"/>
      <c r="B9" s="362" t="s">
        <v>8</v>
      </c>
    </row>
    <row r="10" ht="15.95" customHeight="1" spans="1:2">
      <c r="A10" s="7">
        <v>1</v>
      </c>
      <c r="B10" s="363" t="s">
        <v>9</v>
      </c>
    </row>
    <row r="11" ht="18" spans="1:2">
      <c r="A11" s="7">
        <v>2</v>
      </c>
      <c r="B11" s="359" t="s">
        <v>10</v>
      </c>
    </row>
    <row r="12" ht="36" spans="1:2">
      <c r="A12" s="7">
        <v>3</v>
      </c>
      <c r="B12" s="361" t="s">
        <v>11</v>
      </c>
    </row>
    <row r="13" ht="18" spans="1:2">
      <c r="A13" s="7">
        <v>4</v>
      </c>
      <c r="B13" s="359" t="s">
        <v>12</v>
      </c>
    </row>
    <row r="14" ht="18" spans="1:2">
      <c r="A14" s="7">
        <v>5</v>
      </c>
      <c r="B14" s="359" t="s">
        <v>13</v>
      </c>
    </row>
    <row r="15" ht="18" spans="1:2">
      <c r="A15" s="7">
        <v>6</v>
      </c>
      <c r="B15" s="359" t="s">
        <v>14</v>
      </c>
    </row>
    <row r="16" ht="18" spans="1:2">
      <c r="A16" s="7">
        <v>7</v>
      </c>
      <c r="B16" s="359" t="s">
        <v>15</v>
      </c>
    </row>
    <row r="17" ht="18" spans="1:2">
      <c r="A17" s="7">
        <v>8</v>
      </c>
      <c r="B17" s="359" t="s">
        <v>16</v>
      </c>
    </row>
    <row r="18" ht="18" spans="1:2">
      <c r="A18" s="7">
        <v>9</v>
      </c>
      <c r="B18" s="359" t="s">
        <v>17</v>
      </c>
    </row>
    <row r="19" spans="1:2">
      <c r="A19" s="7"/>
      <c r="B19" s="359"/>
    </row>
    <row r="20" ht="24" spans="1:2">
      <c r="A20" s="357"/>
      <c r="B20" s="358" t="s">
        <v>18</v>
      </c>
    </row>
    <row r="21" ht="18" spans="1:2">
      <c r="A21" s="7">
        <v>1</v>
      </c>
      <c r="B21" s="364" t="s">
        <v>19</v>
      </c>
    </row>
    <row r="22" ht="18" spans="1:2">
      <c r="A22" s="7">
        <v>2</v>
      </c>
      <c r="B22" s="359" t="s">
        <v>20</v>
      </c>
    </row>
    <row r="23" ht="18" spans="1:2">
      <c r="A23" s="7">
        <v>3</v>
      </c>
      <c r="B23" s="359" t="s">
        <v>21</v>
      </c>
    </row>
    <row r="24" ht="18" spans="1:2">
      <c r="A24" s="7">
        <v>4</v>
      </c>
      <c r="B24" s="359" t="s">
        <v>22</v>
      </c>
    </row>
    <row r="25" ht="18" spans="1:2">
      <c r="A25" s="7">
        <v>5</v>
      </c>
      <c r="B25" s="359" t="s">
        <v>23</v>
      </c>
    </row>
    <row r="26" ht="36" spans="1:2">
      <c r="A26" s="7">
        <v>6</v>
      </c>
      <c r="B26" s="359" t="s">
        <v>24</v>
      </c>
    </row>
    <row r="27" ht="18" spans="1:2">
      <c r="A27" s="7">
        <v>7</v>
      </c>
      <c r="B27" s="359" t="s">
        <v>25</v>
      </c>
    </row>
    <row r="28" ht="18" spans="1:2">
      <c r="A28" s="7">
        <v>8</v>
      </c>
      <c r="B28" s="359" t="s">
        <v>26</v>
      </c>
    </row>
    <row r="29" spans="1:2">
      <c r="A29" s="7"/>
      <c r="B29" s="359"/>
    </row>
    <row r="30" ht="24" spans="1:2">
      <c r="A30" s="357"/>
      <c r="B30" s="358" t="s">
        <v>27</v>
      </c>
    </row>
    <row r="31" ht="18" spans="1:2">
      <c r="A31" s="7">
        <v>1</v>
      </c>
      <c r="B31" s="364" t="s">
        <v>28</v>
      </c>
    </row>
    <row r="32" ht="18" spans="1:2">
      <c r="A32" s="7">
        <v>2</v>
      </c>
      <c r="B32" s="359" t="s">
        <v>29</v>
      </c>
    </row>
    <row r="33" ht="18" spans="1:2">
      <c r="A33" s="7">
        <v>3</v>
      </c>
      <c r="B33" s="359" t="s">
        <v>30</v>
      </c>
    </row>
    <row r="34" ht="36" spans="1:2">
      <c r="A34" s="7">
        <v>4</v>
      </c>
      <c r="B34" s="359" t="s">
        <v>31</v>
      </c>
    </row>
    <row r="35" ht="18" spans="1:2">
      <c r="A35" s="7">
        <v>5</v>
      </c>
      <c r="B35" s="359" t="s">
        <v>32</v>
      </c>
    </row>
    <row r="36" ht="18" spans="1:2">
      <c r="A36" s="7">
        <v>6</v>
      </c>
      <c r="B36" s="359" t="s">
        <v>33</v>
      </c>
    </row>
    <row r="37" ht="18" spans="1:2">
      <c r="A37" s="7">
        <v>7</v>
      </c>
      <c r="B37" s="359" t="s">
        <v>34</v>
      </c>
    </row>
    <row r="38" spans="1:2">
      <c r="A38" s="7"/>
      <c r="B38" s="359"/>
    </row>
    <row r="40" spans="1:2">
      <c r="A40" s="365" t="s">
        <v>35</v>
      </c>
      <c r="B40" s="36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topLeftCell="A4" workbookViewId="0">
      <selection activeCell="C8" sqref="C8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5.2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307</v>
      </c>
      <c r="B2" s="24" t="s">
        <v>240</v>
      </c>
      <c r="C2" s="24" t="s">
        <v>241</v>
      </c>
      <c r="D2" s="24" t="s">
        <v>242</v>
      </c>
      <c r="E2" s="24" t="s">
        <v>243</v>
      </c>
      <c r="F2" s="24" t="s">
        <v>244</v>
      </c>
      <c r="G2" s="23" t="s">
        <v>308</v>
      </c>
      <c r="H2" s="23" t="s">
        <v>309</v>
      </c>
      <c r="I2" s="23" t="s">
        <v>310</v>
      </c>
      <c r="J2" s="23" t="s">
        <v>309</v>
      </c>
      <c r="K2" s="23" t="s">
        <v>311</v>
      </c>
      <c r="L2" s="23" t="s">
        <v>309</v>
      </c>
      <c r="M2" s="24" t="s">
        <v>294</v>
      </c>
      <c r="N2" s="24" t="s">
        <v>261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307</v>
      </c>
      <c r="B4" s="26" t="s">
        <v>312</v>
      </c>
      <c r="C4" s="26" t="s">
        <v>295</v>
      </c>
      <c r="D4" s="26" t="s">
        <v>242</v>
      </c>
      <c r="E4" s="24" t="s">
        <v>243</v>
      </c>
      <c r="F4" s="24" t="s">
        <v>244</v>
      </c>
      <c r="G4" s="23" t="s">
        <v>308</v>
      </c>
      <c r="H4" s="23" t="s">
        <v>309</v>
      </c>
      <c r="I4" s="23" t="s">
        <v>310</v>
      </c>
      <c r="J4" s="23" t="s">
        <v>309</v>
      </c>
      <c r="K4" s="23" t="s">
        <v>311</v>
      </c>
      <c r="L4" s="23" t="s">
        <v>309</v>
      </c>
      <c r="M4" s="24" t="s">
        <v>294</v>
      </c>
      <c r="N4" s="24" t="s">
        <v>261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313</v>
      </c>
      <c r="B11" s="10"/>
      <c r="C11" s="10"/>
      <c r="D11" s="11"/>
      <c r="E11" s="17"/>
      <c r="F11" s="27"/>
      <c r="G11" s="22"/>
      <c r="H11" s="27"/>
      <c r="I11" s="9" t="s">
        <v>314</v>
      </c>
      <c r="J11" s="10"/>
      <c r="K11" s="10"/>
      <c r="L11" s="10"/>
      <c r="M11" s="10"/>
      <c r="N11" s="20"/>
    </row>
    <row r="12" spans="1:14">
      <c r="A12" s="12" t="s">
        <v>315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topLeftCell="C1" workbookViewId="0">
      <selection activeCell="I14" sqref="I14"/>
    </sheetView>
  </sheetViews>
  <sheetFormatPr defaultColWidth="9" defaultRowHeight="17.6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5.2" spans="1:10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288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294</v>
      </c>
      <c r="L2" s="5" t="s">
        <v>261</v>
      </c>
    </row>
    <row r="3" spans="1:12">
      <c r="A3" s="7" t="s">
        <v>296</v>
      </c>
      <c r="B3" s="8" t="s">
        <v>266</v>
      </c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 t="s">
        <v>321</v>
      </c>
      <c r="B4" s="8" t="s">
        <v>266</v>
      </c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 t="s">
        <v>322</v>
      </c>
      <c r="B5" s="8" t="s">
        <v>266</v>
      </c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 t="s">
        <v>323</v>
      </c>
      <c r="B6" s="8" t="s">
        <v>266</v>
      </c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 t="s">
        <v>324</v>
      </c>
      <c r="B7" s="8" t="s">
        <v>266</v>
      </c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325</v>
      </c>
      <c r="B11" s="10"/>
      <c r="C11" s="10"/>
      <c r="D11" s="10"/>
      <c r="E11" s="11"/>
      <c r="F11" s="17"/>
      <c r="G11" s="22"/>
      <c r="H11" s="9" t="s">
        <v>314</v>
      </c>
      <c r="I11" s="10"/>
      <c r="J11" s="10"/>
      <c r="K11" s="10"/>
      <c r="L11" s="20"/>
    </row>
    <row r="12" spans="1:12">
      <c r="A12" s="12" t="s">
        <v>326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G14" sqref="G14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5.2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239</v>
      </c>
      <c r="B2" s="5" t="s">
        <v>244</v>
      </c>
      <c r="C2" s="5" t="s">
        <v>295</v>
      </c>
      <c r="D2" s="5" t="s">
        <v>242</v>
      </c>
      <c r="E2" s="5" t="s">
        <v>243</v>
      </c>
      <c r="F2" s="4" t="s">
        <v>328</v>
      </c>
      <c r="G2" s="4" t="s">
        <v>276</v>
      </c>
      <c r="H2" s="14" t="s">
        <v>277</v>
      </c>
      <c r="I2" s="18" t="s">
        <v>279</v>
      </c>
    </row>
    <row r="3" s="1" customFormat="1" ht="14.4" spans="1:9">
      <c r="A3" s="4"/>
      <c r="B3" s="6"/>
      <c r="C3" s="6"/>
      <c r="D3" s="6"/>
      <c r="E3" s="6"/>
      <c r="F3" s="4" t="s">
        <v>329</v>
      </c>
      <c r="G3" s="4" t="s">
        <v>280</v>
      </c>
      <c r="H3" s="15"/>
      <c r="I3" s="19"/>
    </row>
    <row r="4" spans="1:9">
      <c r="A4" s="7">
        <v>1</v>
      </c>
      <c r="B4" s="7" t="s">
        <v>330</v>
      </c>
      <c r="C4" s="8"/>
      <c r="D4" s="8" t="s">
        <v>264</v>
      </c>
      <c r="E4" s="8" t="s">
        <v>269</v>
      </c>
      <c r="F4" s="8">
        <v>8</v>
      </c>
      <c r="G4" s="8">
        <v>6</v>
      </c>
      <c r="H4" s="8"/>
      <c r="I4" s="8" t="s">
        <v>267</v>
      </c>
    </row>
    <row r="5" spans="1:9">
      <c r="A5" s="7">
        <v>2</v>
      </c>
      <c r="B5" s="7" t="s">
        <v>330</v>
      </c>
      <c r="C5" s="8"/>
      <c r="D5" s="8" t="s">
        <v>264</v>
      </c>
      <c r="E5" s="8" t="s">
        <v>265</v>
      </c>
      <c r="F5" s="8">
        <v>8</v>
      </c>
      <c r="G5" s="8">
        <v>6</v>
      </c>
      <c r="H5" s="8"/>
      <c r="I5" s="8" t="s">
        <v>267</v>
      </c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331</v>
      </c>
      <c r="B12" s="10"/>
      <c r="C12" s="10"/>
      <c r="D12" s="11"/>
      <c r="E12" s="17"/>
      <c r="F12" s="9" t="s">
        <v>285</v>
      </c>
      <c r="G12" s="10"/>
      <c r="H12" s="11"/>
      <c r="I12" s="20"/>
    </row>
    <row r="13" spans="1:9">
      <c r="A13" s="12" t="s">
        <v>332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K10" sqref="K10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35" t="s">
        <v>36</v>
      </c>
      <c r="C2" s="336"/>
      <c r="D2" s="336"/>
      <c r="E2" s="336"/>
      <c r="F2" s="336"/>
      <c r="G2" s="336"/>
      <c r="H2" s="336"/>
      <c r="I2" s="350"/>
    </row>
    <row r="3" ht="27.95" customHeight="1" spans="2:9">
      <c r="B3" s="337"/>
      <c r="C3" s="338"/>
      <c r="D3" s="339" t="s">
        <v>37</v>
      </c>
      <c r="E3" s="344"/>
      <c r="F3" s="345" t="s">
        <v>38</v>
      </c>
      <c r="G3" s="346"/>
      <c r="H3" s="339" t="s">
        <v>39</v>
      </c>
      <c r="I3" s="351"/>
    </row>
    <row r="4" ht="27.95" customHeight="1" spans="2:9">
      <c r="B4" s="337" t="s">
        <v>40</v>
      </c>
      <c r="C4" s="338" t="s">
        <v>41</v>
      </c>
      <c r="D4" s="338" t="s">
        <v>42</v>
      </c>
      <c r="E4" s="338" t="s">
        <v>43</v>
      </c>
      <c r="F4" s="347" t="s">
        <v>42</v>
      </c>
      <c r="G4" s="347" t="s">
        <v>43</v>
      </c>
      <c r="H4" s="338" t="s">
        <v>42</v>
      </c>
      <c r="I4" s="352" t="s">
        <v>43</v>
      </c>
    </row>
    <row r="5" ht="27.95" customHeight="1" spans="2:9">
      <c r="B5" s="340" t="s">
        <v>44</v>
      </c>
      <c r="C5" s="7">
        <v>13</v>
      </c>
      <c r="D5" s="7">
        <v>0</v>
      </c>
      <c r="E5" s="7">
        <v>1</v>
      </c>
      <c r="F5" s="348">
        <v>0</v>
      </c>
      <c r="G5" s="348">
        <v>1</v>
      </c>
      <c r="H5" s="7">
        <v>1</v>
      </c>
      <c r="I5" s="353">
        <v>2</v>
      </c>
    </row>
    <row r="6" ht="27.95" customHeight="1" spans="2:9">
      <c r="B6" s="340" t="s">
        <v>45</v>
      </c>
      <c r="C6" s="7">
        <v>20</v>
      </c>
      <c r="D6" s="7">
        <v>0</v>
      </c>
      <c r="E6" s="7">
        <v>1</v>
      </c>
      <c r="F6" s="348">
        <v>1</v>
      </c>
      <c r="G6" s="348">
        <v>2</v>
      </c>
      <c r="H6" s="7">
        <v>2</v>
      </c>
      <c r="I6" s="353">
        <v>3</v>
      </c>
    </row>
    <row r="7" ht="27.95" customHeight="1" spans="2:9">
      <c r="B7" s="340" t="s">
        <v>46</v>
      </c>
      <c r="C7" s="7">
        <v>32</v>
      </c>
      <c r="D7" s="7">
        <v>0</v>
      </c>
      <c r="E7" s="7">
        <v>1</v>
      </c>
      <c r="F7" s="348">
        <v>2</v>
      </c>
      <c r="G7" s="348">
        <v>3</v>
      </c>
      <c r="H7" s="7">
        <v>3</v>
      </c>
      <c r="I7" s="353">
        <v>4</v>
      </c>
    </row>
    <row r="8" ht="27.95" customHeight="1" spans="2:9">
      <c r="B8" s="340" t="s">
        <v>47</v>
      </c>
      <c r="C8" s="7">
        <v>50</v>
      </c>
      <c r="D8" s="7">
        <v>1</v>
      </c>
      <c r="E8" s="7">
        <v>2</v>
      </c>
      <c r="F8" s="348">
        <v>3</v>
      </c>
      <c r="G8" s="348">
        <v>4</v>
      </c>
      <c r="H8" s="7">
        <v>5</v>
      </c>
      <c r="I8" s="353">
        <v>6</v>
      </c>
    </row>
    <row r="9" ht="27.95" customHeight="1" spans="2:9">
      <c r="B9" s="340" t="s">
        <v>48</v>
      </c>
      <c r="C9" s="7">
        <v>80</v>
      </c>
      <c r="D9" s="7">
        <v>2</v>
      </c>
      <c r="E9" s="7">
        <v>3</v>
      </c>
      <c r="F9" s="348">
        <v>5</v>
      </c>
      <c r="G9" s="348">
        <v>6</v>
      </c>
      <c r="H9" s="7">
        <v>7</v>
      </c>
      <c r="I9" s="353">
        <v>8</v>
      </c>
    </row>
    <row r="10" ht="27.95" customHeight="1" spans="2:9">
      <c r="B10" s="340" t="s">
        <v>49</v>
      </c>
      <c r="C10" s="7">
        <v>125</v>
      </c>
      <c r="D10" s="7">
        <v>3</v>
      </c>
      <c r="E10" s="7">
        <v>4</v>
      </c>
      <c r="F10" s="348">
        <v>7</v>
      </c>
      <c r="G10" s="348">
        <v>8</v>
      </c>
      <c r="H10" s="7">
        <v>10</v>
      </c>
      <c r="I10" s="353">
        <v>11</v>
      </c>
    </row>
    <row r="11" ht="27.95" customHeight="1" spans="2:9">
      <c r="B11" s="340" t="s">
        <v>50</v>
      </c>
      <c r="C11" s="7">
        <v>200</v>
      </c>
      <c r="D11" s="7">
        <v>5</v>
      </c>
      <c r="E11" s="7">
        <v>6</v>
      </c>
      <c r="F11" s="348">
        <v>10</v>
      </c>
      <c r="G11" s="348">
        <v>11</v>
      </c>
      <c r="H11" s="7">
        <v>14</v>
      </c>
      <c r="I11" s="353">
        <v>15</v>
      </c>
    </row>
    <row r="12" ht="27.95" customHeight="1" spans="2:9">
      <c r="B12" s="341" t="s">
        <v>51</v>
      </c>
      <c r="C12" s="342">
        <v>315</v>
      </c>
      <c r="D12" s="342">
        <v>7</v>
      </c>
      <c r="E12" s="342">
        <v>8</v>
      </c>
      <c r="F12" s="349">
        <v>14</v>
      </c>
      <c r="G12" s="349">
        <v>15</v>
      </c>
      <c r="H12" s="342">
        <v>21</v>
      </c>
      <c r="I12" s="354">
        <v>22</v>
      </c>
    </row>
    <row r="14" spans="2:4">
      <c r="B14" s="343" t="s">
        <v>52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75" defaultRowHeight="16.5" customHeight="1"/>
  <cols>
    <col min="1" max="9" width="10.375" style="165"/>
    <col min="10" max="10" width="8.875" style="165" customWidth="1"/>
    <col min="11" max="11" width="12" style="165" customWidth="1"/>
    <col min="12" max="16384" width="10.375" style="165"/>
  </cols>
  <sheetData>
    <row r="1" ht="23.95" spans="1:11">
      <c r="A1" s="269" t="s">
        <v>53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8.35" spans="1:11">
      <c r="A2" s="167" t="s">
        <v>54</v>
      </c>
      <c r="B2" s="168"/>
      <c r="C2" s="168"/>
      <c r="D2" s="169" t="s">
        <v>55</v>
      </c>
      <c r="E2" s="169"/>
      <c r="F2" s="168"/>
      <c r="G2" s="168"/>
      <c r="H2" s="227" t="s">
        <v>56</v>
      </c>
      <c r="I2" s="243"/>
      <c r="J2" s="243"/>
      <c r="K2" s="244"/>
    </row>
    <row r="3" ht="17.6" spans="1:11">
      <c r="A3" s="170" t="s">
        <v>57</v>
      </c>
      <c r="B3" s="171"/>
      <c r="C3" s="172"/>
      <c r="D3" s="173" t="s">
        <v>58</v>
      </c>
      <c r="E3" s="228"/>
      <c r="F3" s="228"/>
      <c r="G3" s="229"/>
      <c r="H3" s="173" t="s">
        <v>59</v>
      </c>
      <c r="I3" s="228"/>
      <c r="J3" s="228"/>
      <c r="K3" s="229"/>
    </row>
    <row r="4" ht="16.8" spans="1:11">
      <c r="A4" s="174" t="s">
        <v>60</v>
      </c>
      <c r="B4" s="191"/>
      <c r="C4" s="245"/>
      <c r="D4" s="174" t="s">
        <v>61</v>
      </c>
      <c r="E4" s="230"/>
      <c r="F4" s="231"/>
      <c r="G4" s="232"/>
      <c r="H4" s="174" t="s">
        <v>62</v>
      </c>
      <c r="I4" s="230"/>
      <c r="J4" s="191" t="s">
        <v>63</v>
      </c>
      <c r="K4" s="245" t="s">
        <v>64</v>
      </c>
    </row>
    <row r="5" ht="16.8" spans="1:11">
      <c r="A5" s="177" t="s">
        <v>65</v>
      </c>
      <c r="B5" s="191"/>
      <c r="C5" s="245"/>
      <c r="D5" s="174" t="s">
        <v>66</v>
      </c>
      <c r="E5" s="230"/>
      <c r="F5" s="231"/>
      <c r="G5" s="232"/>
      <c r="H5" s="174" t="s">
        <v>67</v>
      </c>
      <c r="I5" s="230"/>
      <c r="J5" s="191" t="s">
        <v>63</v>
      </c>
      <c r="K5" s="245" t="s">
        <v>64</v>
      </c>
    </row>
    <row r="6" ht="16.8" spans="1:11">
      <c r="A6" s="174" t="s">
        <v>68</v>
      </c>
      <c r="B6" s="180"/>
      <c r="C6" s="181"/>
      <c r="D6" s="177" t="s">
        <v>69</v>
      </c>
      <c r="E6" s="237"/>
      <c r="F6" s="231"/>
      <c r="G6" s="232"/>
      <c r="H6" s="174" t="s">
        <v>70</v>
      </c>
      <c r="I6" s="230"/>
      <c r="J6" s="191" t="s">
        <v>63</v>
      </c>
      <c r="K6" s="245" t="s">
        <v>64</v>
      </c>
    </row>
    <row r="7" ht="17.6" spans="1:11">
      <c r="A7" s="174" t="s">
        <v>71</v>
      </c>
      <c r="B7" s="270"/>
      <c r="C7" s="271"/>
      <c r="D7" s="177" t="s">
        <v>72</v>
      </c>
      <c r="E7" s="192"/>
      <c r="F7" s="231"/>
      <c r="G7" s="232"/>
      <c r="H7" s="174" t="s">
        <v>73</v>
      </c>
      <c r="I7" s="230"/>
      <c r="J7" s="191" t="s">
        <v>63</v>
      </c>
      <c r="K7" s="245" t="s">
        <v>64</v>
      </c>
    </row>
    <row r="8" ht="17.55" spans="1:11">
      <c r="A8" s="272"/>
      <c r="B8" s="183"/>
      <c r="C8" s="184"/>
      <c r="D8" s="182" t="s">
        <v>74</v>
      </c>
      <c r="E8" s="193"/>
      <c r="F8" s="234"/>
      <c r="G8" s="235"/>
      <c r="H8" s="182" t="s">
        <v>75</v>
      </c>
      <c r="I8" s="193"/>
      <c r="J8" s="201" t="s">
        <v>63</v>
      </c>
      <c r="K8" s="247" t="s">
        <v>64</v>
      </c>
    </row>
    <row r="9" ht="17.55" spans="1:11">
      <c r="A9" s="273" t="s">
        <v>76</v>
      </c>
      <c r="B9" s="274"/>
      <c r="C9" s="274"/>
      <c r="D9" s="274"/>
      <c r="E9" s="274"/>
      <c r="F9" s="274"/>
      <c r="G9" s="274"/>
      <c r="H9" s="274"/>
      <c r="I9" s="274"/>
      <c r="J9" s="274"/>
      <c r="K9" s="316"/>
    </row>
    <row r="10" ht="18.35" spans="1:11">
      <c r="A10" s="275" t="s">
        <v>77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7"/>
    </row>
    <row r="11" ht="17.6" spans="1:11">
      <c r="A11" s="277" t="s">
        <v>78</v>
      </c>
      <c r="B11" s="278" t="s">
        <v>79</v>
      </c>
      <c r="C11" s="279" t="s">
        <v>80</v>
      </c>
      <c r="D11" s="280"/>
      <c r="E11" s="305" t="s">
        <v>81</v>
      </c>
      <c r="F11" s="278" t="s">
        <v>79</v>
      </c>
      <c r="G11" s="279" t="s">
        <v>80</v>
      </c>
      <c r="H11" s="279" t="s">
        <v>82</v>
      </c>
      <c r="I11" s="305" t="s">
        <v>83</v>
      </c>
      <c r="J11" s="278" t="s">
        <v>79</v>
      </c>
      <c r="K11" s="318" t="s">
        <v>80</v>
      </c>
    </row>
    <row r="12" ht="17.6" spans="1:11">
      <c r="A12" s="177" t="s">
        <v>84</v>
      </c>
      <c r="B12" s="190" t="s">
        <v>79</v>
      </c>
      <c r="C12" s="191" t="s">
        <v>80</v>
      </c>
      <c r="D12" s="192"/>
      <c r="E12" s="237" t="s">
        <v>85</v>
      </c>
      <c r="F12" s="190" t="s">
        <v>79</v>
      </c>
      <c r="G12" s="191" t="s">
        <v>80</v>
      </c>
      <c r="H12" s="191" t="s">
        <v>82</v>
      </c>
      <c r="I12" s="237" t="s">
        <v>86</v>
      </c>
      <c r="J12" s="190" t="s">
        <v>79</v>
      </c>
      <c r="K12" s="245" t="s">
        <v>80</v>
      </c>
    </row>
    <row r="13" ht="17.6" spans="1:11">
      <c r="A13" s="177" t="s">
        <v>87</v>
      </c>
      <c r="B13" s="190" t="s">
        <v>79</v>
      </c>
      <c r="C13" s="191" t="s">
        <v>80</v>
      </c>
      <c r="D13" s="192"/>
      <c r="E13" s="237" t="s">
        <v>88</v>
      </c>
      <c r="F13" s="191" t="s">
        <v>89</v>
      </c>
      <c r="G13" s="191" t="s">
        <v>90</v>
      </c>
      <c r="H13" s="191" t="s">
        <v>82</v>
      </c>
      <c r="I13" s="237" t="s">
        <v>91</v>
      </c>
      <c r="J13" s="190" t="s">
        <v>79</v>
      </c>
      <c r="K13" s="245" t="s">
        <v>80</v>
      </c>
    </row>
    <row r="14" ht="17.55" spans="1:11">
      <c r="A14" s="182" t="s">
        <v>92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9"/>
    </row>
    <row r="15" ht="18.35" spans="1:11">
      <c r="A15" s="275" t="s">
        <v>93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7"/>
    </row>
    <row r="16" ht="17.6" spans="1:11">
      <c r="A16" s="281" t="s">
        <v>94</v>
      </c>
      <c r="B16" s="279" t="s">
        <v>89</v>
      </c>
      <c r="C16" s="279" t="s">
        <v>90</v>
      </c>
      <c r="D16" s="282"/>
      <c r="E16" s="306" t="s">
        <v>95</v>
      </c>
      <c r="F16" s="279" t="s">
        <v>89</v>
      </c>
      <c r="G16" s="279" t="s">
        <v>90</v>
      </c>
      <c r="H16" s="307"/>
      <c r="I16" s="306" t="s">
        <v>96</v>
      </c>
      <c r="J16" s="279" t="s">
        <v>89</v>
      </c>
      <c r="K16" s="318" t="s">
        <v>90</v>
      </c>
    </row>
    <row r="17" customHeight="1" spans="1:22">
      <c r="A17" s="207" t="s">
        <v>97</v>
      </c>
      <c r="B17" s="191" t="s">
        <v>89</v>
      </c>
      <c r="C17" s="191" t="s">
        <v>90</v>
      </c>
      <c r="D17" s="175"/>
      <c r="E17" s="239" t="s">
        <v>98</v>
      </c>
      <c r="F17" s="191" t="s">
        <v>89</v>
      </c>
      <c r="G17" s="191" t="s">
        <v>90</v>
      </c>
      <c r="H17" s="308"/>
      <c r="I17" s="239" t="s">
        <v>99</v>
      </c>
      <c r="J17" s="191" t="s">
        <v>89</v>
      </c>
      <c r="K17" s="245" t="s">
        <v>90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3" t="s">
        <v>100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20"/>
    </row>
    <row r="19" s="268" customFormat="1" ht="18" customHeight="1" spans="1:11">
      <c r="A19" s="275" t="s">
        <v>101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7"/>
    </row>
    <row r="20" customHeight="1" spans="1:11">
      <c r="A20" s="285" t="s">
        <v>102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1"/>
    </row>
    <row r="21" ht="21.75" customHeight="1" spans="1:11">
      <c r="A21" s="287" t="s">
        <v>103</v>
      </c>
      <c r="B21" s="239" t="s">
        <v>104</v>
      </c>
      <c r="C21" s="239" t="s">
        <v>105</v>
      </c>
      <c r="D21" s="239" t="s">
        <v>106</v>
      </c>
      <c r="E21" s="239" t="s">
        <v>107</v>
      </c>
      <c r="F21" s="239" t="s">
        <v>108</v>
      </c>
      <c r="G21" s="239" t="s">
        <v>109</v>
      </c>
      <c r="H21" s="239" t="s">
        <v>110</v>
      </c>
      <c r="I21" s="239" t="s">
        <v>111</v>
      </c>
      <c r="J21" s="239" t="s">
        <v>112</v>
      </c>
      <c r="K21" s="257" t="s">
        <v>113</v>
      </c>
    </row>
    <row r="22" customHeight="1" spans="1:11">
      <c r="A22" s="233"/>
      <c r="B22" s="288"/>
      <c r="C22" s="288"/>
      <c r="D22" s="288"/>
      <c r="E22" s="288"/>
      <c r="F22" s="288"/>
      <c r="G22" s="288"/>
      <c r="H22" s="288"/>
      <c r="I22" s="288"/>
      <c r="J22" s="288"/>
      <c r="K22" s="322"/>
    </row>
    <row r="23" customHeight="1" spans="1:11">
      <c r="A23" s="233"/>
      <c r="B23" s="288"/>
      <c r="C23" s="288"/>
      <c r="D23" s="288"/>
      <c r="E23" s="288"/>
      <c r="F23" s="288"/>
      <c r="G23" s="288"/>
      <c r="H23" s="288"/>
      <c r="I23" s="288"/>
      <c r="J23" s="288"/>
      <c r="K23" s="323"/>
    </row>
    <row r="24" customHeight="1" spans="1:11">
      <c r="A24" s="233"/>
      <c r="B24" s="288"/>
      <c r="C24" s="288"/>
      <c r="D24" s="288"/>
      <c r="E24" s="288"/>
      <c r="F24" s="288"/>
      <c r="G24" s="288"/>
      <c r="H24" s="288"/>
      <c r="I24" s="288"/>
      <c r="J24" s="288"/>
      <c r="K24" s="323"/>
    </row>
    <row r="25" customHeight="1" spans="1:11">
      <c r="A25" s="233"/>
      <c r="B25" s="288"/>
      <c r="C25" s="288"/>
      <c r="D25" s="288"/>
      <c r="E25" s="288"/>
      <c r="F25" s="288"/>
      <c r="G25" s="288"/>
      <c r="H25" s="288"/>
      <c r="I25" s="288"/>
      <c r="J25" s="288"/>
      <c r="K25" s="324"/>
    </row>
    <row r="26" customHeight="1" spans="1:11">
      <c r="A26" s="233"/>
      <c r="B26" s="288"/>
      <c r="C26" s="288"/>
      <c r="D26" s="288"/>
      <c r="E26" s="288"/>
      <c r="F26" s="288"/>
      <c r="G26" s="288"/>
      <c r="H26" s="288"/>
      <c r="I26" s="288"/>
      <c r="J26" s="288"/>
      <c r="K26" s="324"/>
    </row>
    <row r="27" customHeight="1" spans="1:11">
      <c r="A27" s="233"/>
      <c r="B27" s="288"/>
      <c r="C27" s="288"/>
      <c r="D27" s="288"/>
      <c r="E27" s="288"/>
      <c r="F27" s="288"/>
      <c r="G27" s="288"/>
      <c r="H27" s="288"/>
      <c r="I27" s="288"/>
      <c r="J27" s="288"/>
      <c r="K27" s="324"/>
    </row>
    <row r="28" customHeight="1" spans="1:11">
      <c r="A28" s="233"/>
      <c r="B28" s="288"/>
      <c r="C28" s="288"/>
      <c r="D28" s="288"/>
      <c r="E28" s="288"/>
      <c r="F28" s="288"/>
      <c r="G28" s="288"/>
      <c r="H28" s="288"/>
      <c r="I28" s="288"/>
      <c r="J28" s="288"/>
      <c r="K28" s="324"/>
    </row>
    <row r="29" ht="18" customHeight="1" spans="1:11">
      <c r="A29" s="289" t="s">
        <v>114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5"/>
    </row>
    <row r="30" ht="18.75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6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7"/>
    </row>
    <row r="32" ht="18" customHeight="1" spans="1:11">
      <c r="A32" s="289" t="s">
        <v>115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5"/>
    </row>
    <row r="33" spans="1:11">
      <c r="A33" s="295" t="s">
        <v>116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8"/>
    </row>
    <row r="34" ht="17.55" spans="1:11">
      <c r="A34" s="97" t="s">
        <v>117</v>
      </c>
      <c r="B34" s="99"/>
      <c r="C34" s="191" t="s">
        <v>63</v>
      </c>
      <c r="D34" s="191" t="s">
        <v>64</v>
      </c>
      <c r="E34" s="309" t="s">
        <v>118</v>
      </c>
      <c r="F34" s="310"/>
      <c r="G34" s="310"/>
      <c r="H34" s="310"/>
      <c r="I34" s="310"/>
      <c r="J34" s="310"/>
      <c r="K34" s="329"/>
    </row>
    <row r="35" ht="18.75" spans="1:11">
      <c r="A35" s="297" t="s">
        <v>119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</row>
    <row r="36" ht="16.8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30"/>
    </row>
    <row r="37" ht="16.8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60"/>
    </row>
    <row r="38" ht="16.8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60"/>
    </row>
    <row r="39" ht="16.8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60"/>
    </row>
    <row r="40" ht="16.8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60"/>
    </row>
    <row r="41" ht="16.8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60"/>
    </row>
    <row r="42" ht="16.8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60"/>
    </row>
    <row r="43" ht="17.55" spans="1:11">
      <c r="A43" s="209" t="s">
        <v>120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58"/>
    </row>
    <row r="44" ht="18.35" spans="1:11">
      <c r="A44" s="275" t="s">
        <v>121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17"/>
    </row>
    <row r="45" ht="16.8" spans="1:11">
      <c r="A45" s="281" t="s">
        <v>122</v>
      </c>
      <c r="B45" s="279" t="s">
        <v>89</v>
      </c>
      <c r="C45" s="279" t="s">
        <v>90</v>
      </c>
      <c r="D45" s="279" t="s">
        <v>82</v>
      </c>
      <c r="E45" s="306" t="s">
        <v>123</v>
      </c>
      <c r="F45" s="279" t="s">
        <v>89</v>
      </c>
      <c r="G45" s="279" t="s">
        <v>90</v>
      </c>
      <c r="H45" s="279" t="s">
        <v>82</v>
      </c>
      <c r="I45" s="306" t="s">
        <v>124</v>
      </c>
      <c r="J45" s="279" t="s">
        <v>89</v>
      </c>
      <c r="K45" s="318" t="s">
        <v>90</v>
      </c>
    </row>
    <row r="46" ht="16.8" spans="1:11">
      <c r="A46" s="207" t="s">
        <v>81</v>
      </c>
      <c r="B46" s="191" t="s">
        <v>89</v>
      </c>
      <c r="C46" s="191" t="s">
        <v>90</v>
      </c>
      <c r="D46" s="191" t="s">
        <v>82</v>
      </c>
      <c r="E46" s="239" t="s">
        <v>88</v>
      </c>
      <c r="F46" s="191" t="s">
        <v>89</v>
      </c>
      <c r="G46" s="191" t="s">
        <v>90</v>
      </c>
      <c r="H46" s="191" t="s">
        <v>82</v>
      </c>
      <c r="I46" s="239" t="s">
        <v>99</v>
      </c>
      <c r="J46" s="191" t="s">
        <v>89</v>
      </c>
      <c r="K46" s="245" t="s">
        <v>90</v>
      </c>
    </row>
    <row r="47" ht="17.55" spans="1:11">
      <c r="A47" s="182" t="s">
        <v>92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49"/>
    </row>
    <row r="48" ht="18.35" spans="1:11">
      <c r="A48" s="297" t="s">
        <v>125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</row>
    <row r="49" ht="17.55" spans="1:11">
      <c r="A49" s="298"/>
      <c r="B49" s="299"/>
      <c r="C49" s="299"/>
      <c r="D49" s="299"/>
      <c r="E49" s="299"/>
      <c r="F49" s="299"/>
      <c r="G49" s="299"/>
      <c r="H49" s="299"/>
      <c r="I49" s="299"/>
      <c r="J49" s="299"/>
      <c r="K49" s="330"/>
    </row>
    <row r="50" ht="18.35" spans="1:11">
      <c r="A50" s="300" t="s">
        <v>126</v>
      </c>
      <c r="B50" s="301" t="s">
        <v>127</v>
      </c>
      <c r="C50" s="301"/>
      <c r="D50" s="302" t="s">
        <v>128</v>
      </c>
      <c r="E50" s="311"/>
      <c r="F50" s="312" t="s">
        <v>129</v>
      </c>
      <c r="G50" s="313"/>
      <c r="H50" s="314" t="s">
        <v>130</v>
      </c>
      <c r="I50" s="331"/>
      <c r="J50" s="332"/>
      <c r="K50" s="333"/>
    </row>
    <row r="51" ht="18.35" spans="1:11">
      <c r="A51" s="297" t="s">
        <v>131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ht="17.5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34"/>
    </row>
    <row r="53" ht="18.35" spans="1:11">
      <c r="A53" s="300" t="s">
        <v>126</v>
      </c>
      <c r="B53" s="301" t="s">
        <v>127</v>
      </c>
      <c r="C53" s="301"/>
      <c r="D53" s="302" t="s">
        <v>128</v>
      </c>
      <c r="E53" s="315"/>
      <c r="F53" s="312" t="s">
        <v>132</v>
      </c>
      <c r="G53" s="313"/>
      <c r="H53" s="314" t="s">
        <v>130</v>
      </c>
      <c r="I53" s="331"/>
      <c r="J53" s="332"/>
      <c r="K53" s="3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5"/>
  </cols>
  <sheetData>
    <row r="1" ht="22.5" customHeight="1" spans="1:11">
      <c r="A1" s="166" t="s">
        <v>133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54</v>
      </c>
      <c r="B2" s="168"/>
      <c r="C2" s="168"/>
      <c r="D2" s="169" t="s">
        <v>55</v>
      </c>
      <c r="E2" s="169"/>
      <c r="F2" s="168"/>
      <c r="G2" s="168"/>
      <c r="H2" s="227" t="s">
        <v>56</v>
      </c>
      <c r="I2" s="243"/>
      <c r="J2" s="243"/>
      <c r="K2" s="244"/>
    </row>
    <row r="3" customHeight="1" spans="1:11">
      <c r="A3" s="170" t="s">
        <v>57</v>
      </c>
      <c r="B3" s="171"/>
      <c r="C3" s="172"/>
      <c r="D3" s="173" t="s">
        <v>58</v>
      </c>
      <c r="E3" s="228"/>
      <c r="F3" s="228"/>
      <c r="G3" s="229"/>
      <c r="H3" s="173" t="s">
        <v>59</v>
      </c>
      <c r="I3" s="228"/>
      <c r="J3" s="228"/>
      <c r="K3" s="229"/>
    </row>
    <row r="4" customHeight="1" spans="1:11">
      <c r="A4" s="174" t="s">
        <v>60</v>
      </c>
      <c r="B4" s="175"/>
      <c r="C4" s="176"/>
      <c r="D4" s="174" t="s">
        <v>61</v>
      </c>
      <c r="E4" s="230"/>
      <c r="F4" s="231"/>
      <c r="G4" s="232"/>
      <c r="H4" s="174" t="s">
        <v>134</v>
      </c>
      <c r="I4" s="230"/>
      <c r="J4" s="191" t="s">
        <v>63</v>
      </c>
      <c r="K4" s="245" t="s">
        <v>64</v>
      </c>
    </row>
    <row r="5" customHeight="1" spans="1:11">
      <c r="A5" s="177" t="s">
        <v>65</v>
      </c>
      <c r="B5" s="178"/>
      <c r="C5" s="179"/>
      <c r="D5" s="174" t="s">
        <v>135</v>
      </c>
      <c r="E5" s="230"/>
      <c r="F5" s="175"/>
      <c r="G5" s="176"/>
      <c r="H5" s="174" t="s">
        <v>136</v>
      </c>
      <c r="I5" s="230"/>
      <c r="J5" s="191" t="s">
        <v>63</v>
      </c>
      <c r="K5" s="245" t="s">
        <v>64</v>
      </c>
    </row>
    <row r="6" customHeight="1" spans="1:11">
      <c r="A6" s="174" t="s">
        <v>68</v>
      </c>
      <c r="B6" s="180"/>
      <c r="C6" s="181"/>
      <c r="D6" s="174" t="s">
        <v>137</v>
      </c>
      <c r="E6" s="230"/>
      <c r="F6" s="175"/>
      <c r="G6" s="176"/>
      <c r="H6" s="207" t="s">
        <v>138</v>
      </c>
      <c r="I6" s="239"/>
      <c r="J6" s="239"/>
      <c r="K6" s="246"/>
    </row>
    <row r="7" customHeight="1" spans="1:11">
      <c r="A7" s="174" t="s">
        <v>71</v>
      </c>
      <c r="B7" s="175"/>
      <c r="C7" s="176"/>
      <c r="D7" s="174" t="s">
        <v>139</v>
      </c>
      <c r="E7" s="230"/>
      <c r="F7" s="175"/>
      <c r="G7" s="176"/>
      <c r="H7" s="233"/>
      <c r="I7" s="191"/>
      <c r="J7" s="191"/>
      <c r="K7" s="245"/>
    </row>
    <row r="8" customHeight="1" spans="1:11">
      <c r="A8" s="182"/>
      <c r="B8" s="183"/>
      <c r="C8" s="184"/>
      <c r="D8" s="182" t="s">
        <v>74</v>
      </c>
      <c r="E8" s="193"/>
      <c r="F8" s="234"/>
      <c r="G8" s="235"/>
      <c r="H8" s="200"/>
      <c r="I8" s="201"/>
      <c r="J8" s="201"/>
      <c r="K8" s="247"/>
    </row>
    <row r="9" customHeight="1" spans="1:11">
      <c r="A9" s="185" t="s">
        <v>140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customHeight="1" spans="1:11">
      <c r="A10" s="186" t="s">
        <v>78</v>
      </c>
      <c r="B10" s="187" t="s">
        <v>79</v>
      </c>
      <c r="C10" s="188" t="s">
        <v>80</v>
      </c>
      <c r="D10" s="189"/>
      <c r="E10" s="236" t="s">
        <v>83</v>
      </c>
      <c r="F10" s="187" t="s">
        <v>79</v>
      </c>
      <c r="G10" s="188" t="s">
        <v>80</v>
      </c>
      <c r="H10" s="187"/>
      <c r="I10" s="236" t="s">
        <v>81</v>
      </c>
      <c r="J10" s="187" t="s">
        <v>79</v>
      </c>
      <c r="K10" s="248" t="s">
        <v>80</v>
      </c>
    </row>
    <row r="11" customHeight="1" spans="1:11">
      <c r="A11" s="177" t="s">
        <v>84</v>
      </c>
      <c r="B11" s="190" t="s">
        <v>79</v>
      </c>
      <c r="C11" s="191" t="s">
        <v>80</v>
      </c>
      <c r="D11" s="192"/>
      <c r="E11" s="237" t="s">
        <v>86</v>
      </c>
      <c r="F11" s="190" t="s">
        <v>79</v>
      </c>
      <c r="G11" s="191" t="s">
        <v>80</v>
      </c>
      <c r="H11" s="190"/>
      <c r="I11" s="237" t="s">
        <v>91</v>
      </c>
      <c r="J11" s="190" t="s">
        <v>79</v>
      </c>
      <c r="K11" s="245" t="s">
        <v>80</v>
      </c>
    </row>
    <row r="12" customHeight="1" spans="1:11">
      <c r="A12" s="182" t="s">
        <v>118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9"/>
    </row>
    <row r="13" customHeight="1" spans="1:11">
      <c r="A13" s="194" t="s">
        <v>141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</row>
    <row r="14" customHeight="1" spans="1:11">
      <c r="A14" s="195"/>
      <c r="B14" s="196"/>
      <c r="C14" s="196"/>
      <c r="D14" s="196"/>
      <c r="E14" s="196"/>
      <c r="F14" s="196"/>
      <c r="G14" s="196"/>
      <c r="H14" s="196"/>
      <c r="I14" s="250"/>
      <c r="J14" s="250"/>
      <c r="K14" s="251"/>
    </row>
    <row r="15" customHeight="1" spans="1:11">
      <c r="A15" s="197"/>
      <c r="B15" s="198"/>
      <c r="C15" s="198"/>
      <c r="D15" s="199"/>
      <c r="E15" s="238"/>
      <c r="F15" s="198"/>
      <c r="G15" s="198"/>
      <c r="H15" s="199"/>
      <c r="I15" s="252"/>
      <c r="J15" s="253"/>
      <c r="K15" s="254"/>
    </row>
    <row r="16" customHeight="1" spans="1:11">
      <c r="A16" s="200"/>
      <c r="B16" s="201"/>
      <c r="C16" s="201"/>
      <c r="D16" s="201"/>
      <c r="E16" s="201"/>
      <c r="F16" s="201"/>
      <c r="G16" s="201"/>
      <c r="H16" s="201"/>
      <c r="I16" s="201"/>
      <c r="J16" s="201"/>
      <c r="K16" s="247"/>
    </row>
    <row r="17" customHeight="1" spans="1:11">
      <c r="A17" s="194" t="s">
        <v>142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customHeight="1" spans="1:11">
      <c r="A18" s="195"/>
      <c r="B18" s="196"/>
      <c r="C18" s="196"/>
      <c r="D18" s="196"/>
      <c r="E18" s="196"/>
      <c r="F18" s="196"/>
      <c r="G18" s="196"/>
      <c r="H18" s="196"/>
      <c r="I18" s="250"/>
      <c r="J18" s="250"/>
      <c r="K18" s="251"/>
    </row>
    <row r="19" customHeight="1" spans="1:11">
      <c r="A19" s="197"/>
      <c r="B19" s="198"/>
      <c r="C19" s="198"/>
      <c r="D19" s="199"/>
      <c r="E19" s="238"/>
      <c r="F19" s="198"/>
      <c r="G19" s="198"/>
      <c r="H19" s="199"/>
      <c r="I19" s="252"/>
      <c r="J19" s="253"/>
      <c r="K19" s="254"/>
    </row>
    <row r="20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47"/>
    </row>
    <row r="21" customHeight="1" spans="1:11">
      <c r="A21" s="202" t="s">
        <v>115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customHeight="1" spans="1:11">
      <c r="A22" s="91" t="s">
        <v>116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55"/>
    </row>
    <row r="23" customHeight="1" spans="1:11">
      <c r="A23" s="97" t="s">
        <v>117</v>
      </c>
      <c r="B23" s="99"/>
      <c r="C23" s="191" t="s">
        <v>63</v>
      </c>
      <c r="D23" s="191" t="s">
        <v>64</v>
      </c>
      <c r="E23" s="132"/>
      <c r="F23" s="132"/>
      <c r="G23" s="132"/>
      <c r="H23" s="132"/>
      <c r="I23" s="132"/>
      <c r="J23" s="132"/>
      <c r="K23" s="149"/>
    </row>
    <row r="24" customHeight="1" spans="1:11">
      <c r="A24" s="203" t="s">
        <v>143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55"/>
    </row>
    <row r="25" customHeight="1" spans="1:11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56"/>
    </row>
    <row r="26" customHeight="1" spans="1:11">
      <c r="A26" s="185" t="s">
        <v>121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customHeight="1" spans="1:11">
      <c r="A27" s="170" t="s">
        <v>122</v>
      </c>
      <c r="B27" s="188" t="s">
        <v>89</v>
      </c>
      <c r="C27" s="188" t="s">
        <v>90</v>
      </c>
      <c r="D27" s="188" t="s">
        <v>82</v>
      </c>
      <c r="E27" s="171" t="s">
        <v>123</v>
      </c>
      <c r="F27" s="188" t="s">
        <v>89</v>
      </c>
      <c r="G27" s="188" t="s">
        <v>90</v>
      </c>
      <c r="H27" s="188" t="s">
        <v>82</v>
      </c>
      <c r="I27" s="171" t="s">
        <v>124</v>
      </c>
      <c r="J27" s="188" t="s">
        <v>89</v>
      </c>
      <c r="K27" s="248" t="s">
        <v>90</v>
      </c>
    </row>
    <row r="28" customHeight="1" spans="1:11">
      <c r="A28" s="207" t="s">
        <v>81</v>
      </c>
      <c r="B28" s="191" t="s">
        <v>89</v>
      </c>
      <c r="C28" s="191" t="s">
        <v>90</v>
      </c>
      <c r="D28" s="191" t="s">
        <v>82</v>
      </c>
      <c r="E28" s="239" t="s">
        <v>88</v>
      </c>
      <c r="F28" s="191" t="s">
        <v>89</v>
      </c>
      <c r="G28" s="191" t="s">
        <v>90</v>
      </c>
      <c r="H28" s="191" t="s">
        <v>82</v>
      </c>
      <c r="I28" s="239" t="s">
        <v>99</v>
      </c>
      <c r="J28" s="191" t="s">
        <v>89</v>
      </c>
      <c r="K28" s="245" t="s">
        <v>90</v>
      </c>
    </row>
    <row r="29" customHeight="1" spans="1:11">
      <c r="A29" s="174" t="s">
        <v>92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57"/>
    </row>
    <row r="30" customHeight="1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58"/>
    </row>
    <row r="31" customHeight="1" spans="1:11">
      <c r="A31" s="211" t="s">
        <v>144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ht="17.25" customHeight="1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59"/>
    </row>
    <row r="33" ht="17.25" customHeight="1" spans="1:1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60"/>
    </row>
    <row r="34" ht="17.25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60"/>
    </row>
    <row r="35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60"/>
    </row>
    <row r="36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60"/>
    </row>
    <row r="37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60"/>
    </row>
    <row r="38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60"/>
    </row>
    <row r="39" ht="17.25" customHeight="1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60"/>
    </row>
    <row r="40" ht="17.25" customHeight="1" spans="1:1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60"/>
    </row>
    <row r="41" ht="17.25" customHeight="1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60"/>
    </row>
    <row r="42" ht="17.25" customHeight="1" spans="1:11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60"/>
    </row>
    <row r="43" ht="17.25" customHeight="1" spans="1:11">
      <c r="A43" s="209" t="s">
        <v>120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58"/>
    </row>
    <row r="44" customHeight="1" spans="1:11">
      <c r="A44" s="211" t="s">
        <v>145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ht="18" customHeight="1" spans="1:11">
      <c r="A45" s="216" t="s">
        <v>118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61"/>
    </row>
    <row r="46" ht="18" customHeight="1" spans="1:11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61"/>
    </row>
    <row r="47" ht="18" customHeight="1" spans="1:11">
      <c r="A47" s="205"/>
      <c r="B47" s="206"/>
      <c r="C47" s="206"/>
      <c r="D47" s="206"/>
      <c r="E47" s="206"/>
      <c r="F47" s="206"/>
      <c r="G47" s="206"/>
      <c r="H47" s="206"/>
      <c r="I47" s="206"/>
      <c r="J47" s="206"/>
      <c r="K47" s="256"/>
    </row>
    <row r="48" ht="21" customHeight="1" spans="1:11">
      <c r="A48" s="218" t="s">
        <v>126</v>
      </c>
      <c r="B48" s="219" t="s">
        <v>127</v>
      </c>
      <c r="C48" s="219"/>
      <c r="D48" s="220" t="s">
        <v>128</v>
      </c>
      <c r="E48" s="240"/>
      <c r="F48" s="220" t="s">
        <v>129</v>
      </c>
      <c r="G48" s="241"/>
      <c r="H48" s="242" t="s">
        <v>130</v>
      </c>
      <c r="I48" s="242"/>
      <c r="J48" s="219"/>
      <c r="K48" s="262"/>
    </row>
    <row r="49" customHeight="1" spans="1:11">
      <c r="A49" s="221" t="s">
        <v>131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63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64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65"/>
    </row>
    <row r="52" ht="21" customHeight="1" spans="1:11">
      <c r="A52" s="218" t="s">
        <v>126</v>
      </c>
      <c r="B52" s="219" t="s">
        <v>127</v>
      </c>
      <c r="C52" s="219"/>
      <c r="D52" s="220" t="s">
        <v>128</v>
      </c>
      <c r="E52" s="220"/>
      <c r="F52" s="220" t="s">
        <v>129</v>
      </c>
      <c r="G52" s="220"/>
      <c r="H52" s="242" t="s">
        <v>130</v>
      </c>
      <c r="I52" s="242"/>
      <c r="J52" s="266"/>
      <c r="K52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133350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171450</xdr:rowOff>
                  </from>
                  <to>
                    <xdr:col>2</xdr:col>
                    <xdr:colOff>590550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171450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171450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552450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552450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133350</xdr:rowOff>
                  </from>
                  <to>
                    <xdr:col>10</xdr:col>
                    <xdr:colOff>552450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133350</xdr:rowOff>
                  </from>
                  <to>
                    <xdr:col>10</xdr:col>
                    <xdr:colOff>552450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171450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171450</xdr:colOff>
                    <xdr:row>2</xdr:row>
                    <xdr:rowOff>133350</xdr:rowOff>
                  </from>
                  <to>
                    <xdr:col>10</xdr:col>
                    <xdr:colOff>571500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4"/>
  <sheetViews>
    <sheetView tabSelected="1" zoomScale="125" zoomScaleNormal="125" topLeftCell="A14" workbookViewId="0">
      <selection activeCell="N21" sqref="N21"/>
    </sheetView>
  </sheetViews>
  <sheetFormatPr defaultColWidth="10.125" defaultRowHeight="17.6"/>
  <cols>
    <col min="1" max="1" width="9.625" style="89" customWidth="1"/>
    <col min="2" max="2" width="11.125" style="89" customWidth="1"/>
    <col min="3" max="3" width="9.125" style="89" customWidth="1"/>
    <col min="4" max="4" width="9.5" style="89" customWidth="1"/>
    <col min="5" max="5" width="9.12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ht="29.55" spans="1:11">
      <c r="A1" s="90" t="s">
        <v>146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54</v>
      </c>
      <c r="B2" s="92" t="s">
        <v>147</v>
      </c>
      <c r="C2" s="92"/>
      <c r="D2" s="93" t="s">
        <v>60</v>
      </c>
      <c r="E2" s="134" t="s">
        <v>148</v>
      </c>
      <c r="F2" s="106"/>
      <c r="G2" s="106" t="s">
        <v>149</v>
      </c>
      <c r="H2" s="135"/>
      <c r="I2" s="114" t="s">
        <v>56</v>
      </c>
      <c r="J2" s="135" t="s">
        <v>150</v>
      </c>
      <c r="K2" s="148"/>
    </row>
    <row r="3" spans="1:11">
      <c r="A3" s="94" t="s">
        <v>71</v>
      </c>
      <c r="B3" s="95">
        <v>1946</v>
      </c>
      <c r="C3" s="95"/>
      <c r="D3" s="96" t="s">
        <v>151</v>
      </c>
      <c r="E3" s="136"/>
      <c r="F3" s="137"/>
      <c r="G3" s="137"/>
      <c r="H3" s="132" t="s">
        <v>152</v>
      </c>
      <c r="I3" s="132"/>
      <c r="J3" s="132"/>
      <c r="K3" s="149"/>
    </row>
    <row r="4" spans="1:11">
      <c r="A4" s="97" t="s">
        <v>68</v>
      </c>
      <c r="B4" s="98" t="s">
        <v>153</v>
      </c>
      <c r="C4" s="98"/>
      <c r="D4" s="99" t="s">
        <v>154</v>
      </c>
      <c r="E4" s="137"/>
      <c r="F4" s="137"/>
      <c r="G4" s="137"/>
      <c r="H4" s="99" t="s">
        <v>155</v>
      </c>
      <c r="I4" s="99"/>
      <c r="J4" s="107" t="s">
        <v>63</v>
      </c>
      <c r="K4" s="150" t="s">
        <v>64</v>
      </c>
    </row>
    <row r="5" spans="1:11">
      <c r="A5" s="97" t="s">
        <v>156</v>
      </c>
      <c r="B5" s="95">
        <v>1</v>
      </c>
      <c r="C5" s="95"/>
      <c r="D5" s="96" t="s">
        <v>157</v>
      </c>
      <c r="E5" s="96" t="s">
        <v>158</v>
      </c>
      <c r="F5" s="96"/>
      <c r="G5" s="96" t="s">
        <v>159</v>
      </c>
      <c r="H5" s="99" t="s">
        <v>160</v>
      </c>
      <c r="I5" s="99"/>
      <c r="J5" s="107" t="s">
        <v>63</v>
      </c>
      <c r="K5" s="150" t="s">
        <v>64</v>
      </c>
    </row>
    <row r="6" ht="18.35" spans="1:11">
      <c r="A6" s="100" t="s">
        <v>161</v>
      </c>
      <c r="B6" s="101">
        <v>125</v>
      </c>
      <c r="C6" s="101"/>
      <c r="D6" s="102" t="s">
        <v>162</v>
      </c>
      <c r="E6" s="112">
        <v>1957</v>
      </c>
      <c r="F6" s="111"/>
      <c r="G6" s="102"/>
      <c r="H6" s="138" t="s">
        <v>163</v>
      </c>
      <c r="I6" s="138"/>
      <c r="J6" s="111" t="s">
        <v>63</v>
      </c>
      <c r="K6" s="151" t="s">
        <v>64</v>
      </c>
    </row>
    <row r="7" ht="18.35" spans="1:11">
      <c r="A7" s="103"/>
      <c r="B7" s="104"/>
      <c r="C7" s="104"/>
      <c r="D7" s="103"/>
      <c r="E7" s="104"/>
      <c r="F7" s="139"/>
      <c r="G7" s="103"/>
      <c r="H7" s="139"/>
      <c r="I7" s="104"/>
      <c r="J7" s="104"/>
      <c r="K7" s="104"/>
    </row>
    <row r="8" spans="1:11">
      <c r="A8" s="105" t="s">
        <v>164</v>
      </c>
      <c r="B8" s="106" t="s">
        <v>165</v>
      </c>
      <c r="C8" s="106" t="s">
        <v>166</v>
      </c>
      <c r="D8" s="106" t="s">
        <v>167</v>
      </c>
      <c r="E8" s="106" t="s">
        <v>168</v>
      </c>
      <c r="F8" s="106" t="s">
        <v>169</v>
      </c>
      <c r="G8" s="140"/>
      <c r="H8" s="141"/>
      <c r="I8" s="141"/>
      <c r="J8" s="141"/>
      <c r="K8" s="152"/>
    </row>
    <row r="9" spans="1:11">
      <c r="A9" s="97" t="s">
        <v>170</v>
      </c>
      <c r="B9" s="99"/>
      <c r="C9" s="107" t="s">
        <v>63</v>
      </c>
      <c r="D9" s="107" t="s">
        <v>64</v>
      </c>
      <c r="E9" s="96" t="s">
        <v>171</v>
      </c>
      <c r="F9" s="110" t="s">
        <v>172</v>
      </c>
      <c r="G9" s="142"/>
      <c r="H9" s="143"/>
      <c r="I9" s="143"/>
      <c r="J9" s="143"/>
      <c r="K9" s="153"/>
    </row>
    <row r="10" spans="1:11">
      <c r="A10" s="97" t="s">
        <v>173</v>
      </c>
      <c r="B10" s="99"/>
      <c r="C10" s="107" t="s">
        <v>63</v>
      </c>
      <c r="D10" s="107" t="s">
        <v>64</v>
      </c>
      <c r="E10" s="96" t="s">
        <v>174</v>
      </c>
      <c r="F10" s="110" t="s">
        <v>175</v>
      </c>
      <c r="G10" s="142" t="s">
        <v>176</v>
      </c>
      <c r="H10" s="143"/>
      <c r="I10" s="143"/>
      <c r="J10" s="143"/>
      <c r="K10" s="153"/>
    </row>
    <row r="11" spans="1:11">
      <c r="A11" s="108" t="s">
        <v>140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54"/>
    </row>
    <row r="12" spans="1:11">
      <c r="A12" s="94" t="s">
        <v>83</v>
      </c>
      <c r="B12" s="107" t="s">
        <v>79</v>
      </c>
      <c r="C12" s="107" t="s">
        <v>80</v>
      </c>
      <c r="D12" s="110"/>
      <c r="E12" s="96" t="s">
        <v>81</v>
      </c>
      <c r="F12" s="107" t="s">
        <v>79</v>
      </c>
      <c r="G12" s="107" t="s">
        <v>80</v>
      </c>
      <c r="H12" s="107"/>
      <c r="I12" s="96" t="s">
        <v>177</v>
      </c>
      <c r="J12" s="107" t="s">
        <v>79</v>
      </c>
      <c r="K12" s="150" t="s">
        <v>80</v>
      </c>
    </row>
    <row r="13" spans="1:11">
      <c r="A13" s="94" t="s">
        <v>86</v>
      </c>
      <c r="B13" s="107" t="s">
        <v>79</v>
      </c>
      <c r="C13" s="107" t="s">
        <v>80</v>
      </c>
      <c r="D13" s="110"/>
      <c r="E13" s="96" t="s">
        <v>91</v>
      </c>
      <c r="F13" s="107" t="s">
        <v>79</v>
      </c>
      <c r="G13" s="107" t="s">
        <v>80</v>
      </c>
      <c r="H13" s="107"/>
      <c r="I13" s="96" t="s">
        <v>178</v>
      </c>
      <c r="J13" s="107" t="s">
        <v>79</v>
      </c>
      <c r="K13" s="150" t="s">
        <v>80</v>
      </c>
    </row>
    <row r="14" ht="18.35" spans="1:11">
      <c r="A14" s="100" t="s">
        <v>179</v>
      </c>
      <c r="B14" s="111" t="s">
        <v>79</v>
      </c>
      <c r="C14" s="111" t="s">
        <v>80</v>
      </c>
      <c r="D14" s="112"/>
      <c r="E14" s="102" t="s">
        <v>180</v>
      </c>
      <c r="F14" s="111" t="s">
        <v>79</v>
      </c>
      <c r="G14" s="111" t="s">
        <v>80</v>
      </c>
      <c r="H14" s="111"/>
      <c r="I14" s="102" t="s">
        <v>181</v>
      </c>
      <c r="J14" s="111" t="s">
        <v>79</v>
      </c>
      <c r="K14" s="151" t="s">
        <v>80</v>
      </c>
    </row>
    <row r="15" ht="18.35" spans="1:11">
      <c r="A15" s="103"/>
      <c r="B15" s="113"/>
      <c r="C15" s="113"/>
      <c r="D15" s="104"/>
      <c r="E15" s="103"/>
      <c r="F15" s="113"/>
      <c r="G15" s="113"/>
      <c r="H15" s="113"/>
      <c r="I15" s="103"/>
      <c r="J15" s="113"/>
      <c r="K15" s="113"/>
    </row>
    <row r="16" s="87" customFormat="1" spans="1:11">
      <c r="A16" s="91" t="s">
        <v>182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55"/>
    </row>
    <row r="17" spans="1:11">
      <c r="A17" s="97" t="s">
        <v>183</v>
      </c>
      <c r="B17" s="99"/>
      <c r="C17" s="99"/>
      <c r="D17" s="99"/>
      <c r="E17" s="99"/>
      <c r="F17" s="99"/>
      <c r="G17" s="99"/>
      <c r="H17" s="99"/>
      <c r="I17" s="99"/>
      <c r="J17" s="99"/>
      <c r="K17" s="156"/>
    </row>
    <row r="18" spans="1:11">
      <c r="A18" s="97" t="s">
        <v>184</v>
      </c>
      <c r="B18" s="99"/>
      <c r="C18" s="99"/>
      <c r="D18" s="99"/>
      <c r="E18" s="99"/>
      <c r="F18" s="99"/>
      <c r="G18" s="99"/>
      <c r="H18" s="99"/>
      <c r="I18" s="99"/>
      <c r="J18" s="99"/>
      <c r="K18" s="156"/>
    </row>
    <row r="19" spans="1:11">
      <c r="A19" s="115" t="s">
        <v>185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50"/>
    </row>
    <row r="20" spans="1:11">
      <c r="A20" s="116" t="s">
        <v>186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57"/>
    </row>
    <row r="21" spans="1:11">
      <c r="A21" s="116" t="s">
        <v>187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57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57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58"/>
    </row>
    <row r="24" spans="1:11">
      <c r="A24" s="97" t="s">
        <v>117</v>
      </c>
      <c r="B24" s="99"/>
      <c r="C24" s="107" t="s">
        <v>63</v>
      </c>
      <c r="D24" s="107" t="s">
        <v>64</v>
      </c>
      <c r="E24" s="132"/>
      <c r="F24" s="132"/>
      <c r="G24" s="132"/>
      <c r="H24" s="132"/>
      <c r="I24" s="132"/>
      <c r="J24" s="132"/>
      <c r="K24" s="149"/>
    </row>
    <row r="25" ht="18.35" spans="1:11">
      <c r="A25" s="120" t="s">
        <v>188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59"/>
    </row>
    <row r="26" ht="18.35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3" t="s">
        <v>189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60"/>
    </row>
    <row r="28" spans="1:11">
      <c r="A28" s="125" t="s">
        <v>190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61"/>
    </row>
    <row r="29" spans="1:11">
      <c r="A29" s="125" t="s">
        <v>191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61"/>
    </row>
    <row r="30" spans="1:11">
      <c r="A30" s="125" t="s">
        <v>192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61"/>
    </row>
    <row r="31" spans="1:11">
      <c r="A31" s="125" t="s">
        <v>193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61"/>
    </row>
    <row r="32" ht="17" customHeight="1" spans="1:11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61"/>
    </row>
    <row r="33" ht="23.1" customHeight="1" spans="1:1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57"/>
    </row>
    <row r="34" ht="23.1" customHeight="1" spans="1:11">
      <c r="A34" s="127"/>
      <c r="B34" s="117"/>
      <c r="C34" s="117"/>
      <c r="D34" s="117"/>
      <c r="E34" s="117"/>
      <c r="F34" s="117"/>
      <c r="G34" s="117"/>
      <c r="H34" s="117"/>
      <c r="I34" s="117"/>
      <c r="J34" s="117"/>
      <c r="K34" s="157"/>
    </row>
    <row r="35" ht="23.1" customHeight="1" spans="1:11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62"/>
    </row>
    <row r="36" ht="18.75" customHeight="1" spans="1:11">
      <c r="A36" s="130" t="s">
        <v>194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63"/>
    </row>
    <row r="37" s="88" customFormat="1" ht="18.75" customHeight="1" spans="1:11">
      <c r="A37" s="97" t="s">
        <v>195</v>
      </c>
      <c r="B37" s="99"/>
      <c r="C37" s="99"/>
      <c r="D37" s="132" t="s">
        <v>196</v>
      </c>
      <c r="E37" s="132"/>
      <c r="F37" s="144" t="s">
        <v>197</v>
      </c>
      <c r="G37" s="145"/>
      <c r="H37" s="99" t="s">
        <v>198</v>
      </c>
      <c r="I37" s="99"/>
      <c r="J37" s="99" t="s">
        <v>199</v>
      </c>
      <c r="K37" s="156"/>
    </row>
    <row r="38" ht="18.75" customHeight="1" spans="1:13">
      <c r="A38" s="97" t="s">
        <v>118</v>
      </c>
      <c r="B38" s="99" t="s">
        <v>200</v>
      </c>
      <c r="C38" s="99"/>
      <c r="D38" s="99"/>
      <c r="E38" s="99"/>
      <c r="F38" s="99"/>
      <c r="G38" s="99"/>
      <c r="H38" s="99"/>
      <c r="I38" s="99"/>
      <c r="J38" s="99"/>
      <c r="K38" s="156"/>
      <c r="M38" s="88"/>
    </row>
    <row r="39" ht="30.95" customHeight="1" spans="1:11">
      <c r="A39" s="97"/>
      <c r="B39" s="99"/>
      <c r="C39" s="99"/>
      <c r="D39" s="99"/>
      <c r="E39" s="99"/>
      <c r="F39" s="99"/>
      <c r="G39" s="99"/>
      <c r="H39" s="99"/>
      <c r="I39" s="99"/>
      <c r="J39" s="99"/>
      <c r="K39" s="156"/>
    </row>
    <row r="40" ht="18.75" customHeight="1" spans="1:11">
      <c r="A40" s="97"/>
      <c r="B40" s="99"/>
      <c r="C40" s="99"/>
      <c r="D40" s="99"/>
      <c r="E40" s="99"/>
      <c r="F40" s="99"/>
      <c r="G40" s="99"/>
      <c r="H40" s="99"/>
      <c r="I40" s="99"/>
      <c r="J40" s="99"/>
      <c r="K40" s="156"/>
    </row>
    <row r="41" ht="32.1" customHeight="1" spans="1:11">
      <c r="A41" s="100" t="s">
        <v>126</v>
      </c>
      <c r="B41" s="133" t="s">
        <v>201</v>
      </c>
      <c r="C41" s="133"/>
      <c r="D41" s="102" t="s">
        <v>202</v>
      </c>
      <c r="E41" s="112"/>
      <c r="F41" s="102" t="s">
        <v>129</v>
      </c>
      <c r="G41" s="146">
        <v>44788</v>
      </c>
      <c r="H41" s="147" t="s">
        <v>130</v>
      </c>
      <c r="I41" s="147"/>
      <c r="J41" s="133"/>
      <c r="K41" s="164"/>
    </row>
    <row r="42" ht="16.5" customHeight="1"/>
    <row r="43" ht="16.5" customHeight="1"/>
    <row r="44" ht="16.5" customHeight="1"/>
  </sheetData>
  <mergeCells count="51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171450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323850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171450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171450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171450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57150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171450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171450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323850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171450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171450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171450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57150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171450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57150</xdr:rowOff>
                  </from>
                  <to>
                    <xdr:col>3</xdr:col>
                    <xdr:colOff>57150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4"/>
  <sheetViews>
    <sheetView topLeftCell="A2" workbookViewId="0">
      <selection activeCell="K17" sqref="K17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ht="30" customHeight="1" spans="1:14">
      <c r="A1" s="52" t="s">
        <v>203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" customHeight="1" spans="1:14">
      <c r="A2" s="54" t="s">
        <v>60</v>
      </c>
      <c r="B2" s="55" t="s">
        <v>204</v>
      </c>
      <c r="C2" s="55"/>
      <c r="D2" s="56" t="s">
        <v>65</v>
      </c>
      <c r="E2" s="55"/>
      <c r="F2" s="55"/>
      <c r="G2" s="55"/>
      <c r="H2" s="71"/>
      <c r="I2" s="76" t="s">
        <v>56</v>
      </c>
      <c r="J2" s="55" t="s">
        <v>205</v>
      </c>
      <c r="K2" s="55"/>
      <c r="L2" s="55"/>
      <c r="M2" s="55"/>
      <c r="N2" s="85"/>
    </row>
    <row r="3" ht="29.1" customHeight="1" spans="1:14">
      <c r="A3" s="57" t="s">
        <v>206</v>
      </c>
      <c r="B3" s="58" t="s">
        <v>207</v>
      </c>
      <c r="C3" s="58"/>
      <c r="D3" s="58"/>
      <c r="E3" s="58"/>
      <c r="F3" s="58"/>
      <c r="G3" s="58"/>
      <c r="H3" s="72"/>
      <c r="I3" s="77" t="s">
        <v>208</v>
      </c>
      <c r="J3" s="77"/>
      <c r="K3" s="77"/>
      <c r="L3" s="77"/>
      <c r="M3" s="77"/>
      <c r="N3" s="86"/>
    </row>
    <row r="4" ht="29.1" customHeight="1" spans="1:14">
      <c r="A4" s="57"/>
      <c r="B4" s="59" t="s">
        <v>106</v>
      </c>
      <c r="C4" s="59" t="s">
        <v>107</v>
      </c>
      <c r="D4" s="60" t="s">
        <v>108</v>
      </c>
      <c r="E4" s="59" t="s">
        <v>109</v>
      </c>
      <c r="F4" s="59" t="s">
        <v>110</v>
      </c>
      <c r="G4" s="59" t="s">
        <v>111</v>
      </c>
      <c r="H4" s="72"/>
      <c r="I4" s="78" t="s">
        <v>106</v>
      </c>
      <c r="J4" s="78" t="s">
        <v>107</v>
      </c>
      <c r="K4" s="79" t="s">
        <v>108</v>
      </c>
      <c r="L4" s="78" t="s">
        <v>109</v>
      </c>
      <c r="M4" s="78" t="s">
        <v>110</v>
      </c>
      <c r="N4" s="78" t="s">
        <v>111</v>
      </c>
    </row>
    <row r="5" ht="29.1" customHeight="1" spans="1:14">
      <c r="A5" s="57"/>
      <c r="B5" s="59" t="s">
        <v>209</v>
      </c>
      <c r="C5" s="59" t="s">
        <v>210</v>
      </c>
      <c r="D5" s="60" t="s">
        <v>211</v>
      </c>
      <c r="E5" s="59" t="s">
        <v>212</v>
      </c>
      <c r="F5" s="59" t="s">
        <v>213</v>
      </c>
      <c r="G5" s="59" t="s">
        <v>214</v>
      </c>
      <c r="H5" s="72"/>
      <c r="I5" s="59" t="s">
        <v>209</v>
      </c>
      <c r="J5" s="59" t="s">
        <v>210</v>
      </c>
      <c r="K5" s="60" t="s">
        <v>211</v>
      </c>
      <c r="L5" s="59" t="s">
        <v>212</v>
      </c>
      <c r="M5" s="59" t="s">
        <v>213</v>
      </c>
      <c r="N5" s="59" t="s">
        <v>214</v>
      </c>
    </row>
    <row r="6" ht="29.1" customHeight="1" spans="1:14">
      <c r="A6" s="61" t="s">
        <v>215</v>
      </c>
      <c r="B6" s="62">
        <f>C6-1</f>
        <v>68</v>
      </c>
      <c r="C6" s="62">
        <f>D6-2</f>
        <v>69</v>
      </c>
      <c r="D6" s="63">
        <v>71</v>
      </c>
      <c r="E6" s="62">
        <f>D6+2</f>
        <v>73</v>
      </c>
      <c r="F6" s="62">
        <f>E6+2</f>
        <v>75</v>
      </c>
      <c r="G6" s="62">
        <f>F6+1</f>
        <v>76</v>
      </c>
      <c r="H6" s="72"/>
      <c r="I6" s="80" t="s">
        <v>216</v>
      </c>
      <c r="J6" s="80" t="s">
        <v>217</v>
      </c>
      <c r="K6" s="80" t="s">
        <v>216</v>
      </c>
      <c r="L6" s="80" t="s">
        <v>216</v>
      </c>
      <c r="M6" s="80" t="s">
        <v>216</v>
      </c>
      <c r="N6" s="80" t="s">
        <v>217</v>
      </c>
    </row>
    <row r="7" ht="29.1" customHeight="1" spans="1:14">
      <c r="A7" s="61" t="s">
        <v>218</v>
      </c>
      <c r="B7" s="62">
        <f>C7-1</f>
        <v>65</v>
      </c>
      <c r="C7" s="62">
        <f>D7-2</f>
        <v>66</v>
      </c>
      <c r="D7" s="63">
        <v>68</v>
      </c>
      <c r="E7" s="62">
        <f>D7+2</f>
        <v>70</v>
      </c>
      <c r="F7" s="62">
        <f>E7+2</f>
        <v>72</v>
      </c>
      <c r="G7" s="62">
        <f>F7+1</f>
        <v>73</v>
      </c>
      <c r="H7" s="72"/>
      <c r="I7" s="81" t="s">
        <v>219</v>
      </c>
      <c r="J7" s="81" t="s">
        <v>219</v>
      </c>
      <c r="K7" s="81" t="s">
        <v>217</v>
      </c>
      <c r="L7" s="81" t="s">
        <v>219</v>
      </c>
      <c r="M7" s="81" t="s">
        <v>220</v>
      </c>
      <c r="N7" s="81" t="s">
        <v>219</v>
      </c>
    </row>
    <row r="8" ht="29.1" customHeight="1" spans="1:14">
      <c r="A8" s="61" t="s">
        <v>221</v>
      </c>
      <c r="B8" s="62">
        <f t="shared" ref="B8:B10" si="0">C8-4</f>
        <v>104</v>
      </c>
      <c r="C8" s="62">
        <f t="shared" ref="C8:C10" si="1">D8-4</f>
        <v>108</v>
      </c>
      <c r="D8" s="63">
        <v>112</v>
      </c>
      <c r="E8" s="62">
        <f t="shared" ref="E8:E10" si="2">D8+4</f>
        <v>116</v>
      </c>
      <c r="F8" s="62">
        <f>E8+4</f>
        <v>120</v>
      </c>
      <c r="G8" s="62">
        <f t="shared" ref="G8:G10" si="3">F8+6</f>
        <v>126</v>
      </c>
      <c r="H8" s="72"/>
      <c r="I8" s="81" t="s">
        <v>220</v>
      </c>
      <c r="J8" s="81" t="s">
        <v>219</v>
      </c>
      <c r="K8" s="81" t="s">
        <v>219</v>
      </c>
      <c r="L8" s="81" t="s">
        <v>219</v>
      </c>
      <c r="M8" s="81" t="s">
        <v>217</v>
      </c>
      <c r="N8" s="81" t="s">
        <v>219</v>
      </c>
    </row>
    <row r="9" ht="29.1" customHeight="1" spans="1:14">
      <c r="A9" s="61" t="s">
        <v>222</v>
      </c>
      <c r="B9" s="62">
        <f t="shared" si="0"/>
        <v>102</v>
      </c>
      <c r="C9" s="62">
        <f t="shared" si="1"/>
        <v>106</v>
      </c>
      <c r="D9" s="63">
        <v>110</v>
      </c>
      <c r="E9" s="62">
        <f t="shared" si="2"/>
        <v>114</v>
      </c>
      <c r="F9" s="62">
        <f>E9+5</f>
        <v>119</v>
      </c>
      <c r="G9" s="62">
        <f t="shared" si="3"/>
        <v>125</v>
      </c>
      <c r="H9" s="72"/>
      <c r="I9" s="80" t="s">
        <v>219</v>
      </c>
      <c r="J9" s="80" t="s">
        <v>219</v>
      </c>
      <c r="K9" s="80" t="s">
        <v>219</v>
      </c>
      <c r="L9" s="81" t="s">
        <v>217</v>
      </c>
      <c r="M9" s="80" t="s">
        <v>219</v>
      </c>
      <c r="N9" s="81" t="s">
        <v>217</v>
      </c>
    </row>
    <row r="10" ht="29.1" customHeight="1" spans="1:14">
      <c r="A10" s="61" t="s">
        <v>223</v>
      </c>
      <c r="B10" s="62">
        <f t="shared" si="0"/>
        <v>102</v>
      </c>
      <c r="C10" s="62">
        <f t="shared" si="1"/>
        <v>106</v>
      </c>
      <c r="D10" s="63">
        <v>110</v>
      </c>
      <c r="E10" s="62">
        <f t="shared" si="2"/>
        <v>114</v>
      </c>
      <c r="F10" s="62">
        <f>E10+5</f>
        <v>119</v>
      </c>
      <c r="G10" s="62">
        <f t="shared" si="3"/>
        <v>125</v>
      </c>
      <c r="H10" s="72"/>
      <c r="I10" s="80" t="s">
        <v>219</v>
      </c>
      <c r="J10" s="80" t="s">
        <v>220</v>
      </c>
      <c r="K10" s="80" t="s">
        <v>219</v>
      </c>
      <c r="L10" s="80" t="s">
        <v>220</v>
      </c>
      <c r="M10" s="80" t="s">
        <v>219</v>
      </c>
      <c r="N10" s="80" t="s">
        <v>219</v>
      </c>
    </row>
    <row r="11" ht="29.1" customHeight="1" spans="1:14">
      <c r="A11" s="61" t="s">
        <v>224</v>
      </c>
      <c r="B11" s="62">
        <f>C11-1.2</f>
        <v>83</v>
      </c>
      <c r="C11" s="62">
        <f>D11-1.8</f>
        <v>84.2</v>
      </c>
      <c r="D11" s="63">
        <v>86</v>
      </c>
      <c r="E11" s="62">
        <f>D11+1.8</f>
        <v>87.8</v>
      </c>
      <c r="F11" s="62">
        <f>E11+1.8</f>
        <v>89.6</v>
      </c>
      <c r="G11" s="62">
        <f>F11+1.3</f>
        <v>90.9</v>
      </c>
      <c r="H11" s="72"/>
      <c r="I11" s="81" t="s">
        <v>220</v>
      </c>
      <c r="J11" s="81" t="s">
        <v>219</v>
      </c>
      <c r="K11" s="81" t="s">
        <v>219</v>
      </c>
      <c r="L11" s="81" t="s">
        <v>219</v>
      </c>
      <c r="M11" s="81" t="s">
        <v>219</v>
      </c>
      <c r="N11" s="81" t="s">
        <v>219</v>
      </c>
    </row>
    <row r="12" ht="29.1" customHeight="1" spans="1:14">
      <c r="A12" s="64" t="s">
        <v>225</v>
      </c>
      <c r="B12" s="65">
        <f>C12-0.8</f>
        <v>19.9</v>
      </c>
      <c r="C12" s="65">
        <f>D12-0.8</f>
        <v>20.7</v>
      </c>
      <c r="D12" s="66">
        <v>21.5</v>
      </c>
      <c r="E12" s="65">
        <f>D12+0.8</f>
        <v>22.3</v>
      </c>
      <c r="F12" s="65">
        <f>E12+0.8</f>
        <v>23.1</v>
      </c>
      <c r="G12" s="65">
        <f>F12+1.3</f>
        <v>24.4</v>
      </c>
      <c r="H12" s="72"/>
      <c r="I12" s="81" t="s">
        <v>219</v>
      </c>
      <c r="J12" s="81" t="s">
        <v>217</v>
      </c>
      <c r="K12" s="81" t="s">
        <v>219</v>
      </c>
      <c r="L12" s="81" t="s">
        <v>219</v>
      </c>
      <c r="M12" s="81" t="s">
        <v>216</v>
      </c>
      <c r="N12" s="81" t="s">
        <v>220</v>
      </c>
    </row>
    <row r="13" ht="29.1" customHeight="1" spans="1:14">
      <c r="A13" s="61" t="s">
        <v>226</v>
      </c>
      <c r="B13" s="65">
        <f>C13-0.7</f>
        <v>16.1</v>
      </c>
      <c r="C13" s="65">
        <f>D13-0.7</f>
        <v>16.8</v>
      </c>
      <c r="D13" s="66">
        <v>17.5</v>
      </c>
      <c r="E13" s="65">
        <f>D13+0.7</f>
        <v>18.2</v>
      </c>
      <c r="F13" s="65">
        <f>E13+0.7</f>
        <v>18.9</v>
      </c>
      <c r="G13" s="65">
        <f>F13+1</f>
        <v>19.9</v>
      </c>
      <c r="H13" s="72"/>
      <c r="I13" s="81" t="s">
        <v>219</v>
      </c>
      <c r="J13" s="81" t="s">
        <v>219</v>
      </c>
      <c r="K13" s="81" t="s">
        <v>219</v>
      </c>
      <c r="L13" s="81" t="s">
        <v>219</v>
      </c>
      <c r="M13" s="81" t="s">
        <v>219</v>
      </c>
      <c r="N13" s="81" t="s">
        <v>216</v>
      </c>
    </row>
    <row r="14" ht="29.1" customHeight="1" spans="1:14">
      <c r="A14" s="61" t="s">
        <v>227</v>
      </c>
      <c r="B14" s="65">
        <f t="shared" ref="B14:B19" si="4">C14-0.5</f>
        <v>12</v>
      </c>
      <c r="C14" s="65">
        <f t="shared" ref="C14:C19" si="5">D14-0.5</f>
        <v>12.5</v>
      </c>
      <c r="D14" s="66">
        <v>13</v>
      </c>
      <c r="E14" s="65">
        <f t="shared" ref="E14:E19" si="6">D14+0.5</f>
        <v>13.5</v>
      </c>
      <c r="F14" s="65">
        <f t="shared" ref="F14:F19" si="7">E14+0.5</f>
        <v>14</v>
      </c>
      <c r="G14" s="65">
        <f>F14+0.7</f>
        <v>14.7</v>
      </c>
      <c r="H14" s="72"/>
      <c r="I14" s="81" t="s">
        <v>219</v>
      </c>
      <c r="J14" s="81" t="s">
        <v>219</v>
      </c>
      <c r="K14" s="81" t="s">
        <v>219</v>
      </c>
      <c r="L14" s="81" t="s">
        <v>219</v>
      </c>
      <c r="M14" s="81" t="s">
        <v>219</v>
      </c>
      <c r="N14" s="81" t="s">
        <v>219</v>
      </c>
    </row>
    <row r="15" ht="29.1" customHeight="1" spans="1:14">
      <c r="A15" s="61" t="s">
        <v>227</v>
      </c>
      <c r="B15" s="65">
        <f t="shared" si="4"/>
        <v>10.5</v>
      </c>
      <c r="C15" s="65">
        <f t="shared" si="5"/>
        <v>11</v>
      </c>
      <c r="D15" s="66">
        <v>11.5</v>
      </c>
      <c r="E15" s="65">
        <f t="shared" si="6"/>
        <v>12</v>
      </c>
      <c r="F15" s="65">
        <f t="shared" si="7"/>
        <v>12.5</v>
      </c>
      <c r="G15" s="65">
        <f>F15+0.7</f>
        <v>13.2</v>
      </c>
      <c r="H15" s="72"/>
      <c r="I15" s="81" t="s">
        <v>219</v>
      </c>
      <c r="J15" s="81" t="s">
        <v>217</v>
      </c>
      <c r="K15" s="81" t="s">
        <v>219</v>
      </c>
      <c r="L15" s="81" t="s">
        <v>219</v>
      </c>
      <c r="M15" s="81" t="s">
        <v>219</v>
      </c>
      <c r="N15" s="81" t="s">
        <v>219</v>
      </c>
    </row>
    <row r="16" ht="29.1" customHeight="1" spans="1:14">
      <c r="A16" s="61" t="s">
        <v>228</v>
      </c>
      <c r="B16" s="62">
        <f>C16</f>
        <v>8.5</v>
      </c>
      <c r="C16" s="62">
        <f>D16</f>
        <v>8.5</v>
      </c>
      <c r="D16" s="63">
        <v>8.5</v>
      </c>
      <c r="E16" s="62">
        <f t="shared" ref="E16:G16" si="8">D16</f>
        <v>8.5</v>
      </c>
      <c r="F16" s="62">
        <f t="shared" si="8"/>
        <v>8.5</v>
      </c>
      <c r="G16" s="62">
        <f t="shared" si="8"/>
        <v>8.5</v>
      </c>
      <c r="H16" s="72"/>
      <c r="I16" s="81" t="s">
        <v>219</v>
      </c>
      <c r="J16" s="81" t="s">
        <v>217</v>
      </c>
      <c r="K16" s="81" t="s">
        <v>219</v>
      </c>
      <c r="L16" s="81" t="s">
        <v>217</v>
      </c>
      <c r="M16" s="81" t="s">
        <v>219</v>
      </c>
      <c r="N16" s="81" t="s">
        <v>219</v>
      </c>
    </row>
    <row r="17" ht="29.1" customHeight="1" spans="1:14">
      <c r="A17" s="61" t="s">
        <v>229</v>
      </c>
      <c r="B17" s="62">
        <f>C17-1</f>
        <v>50</v>
      </c>
      <c r="C17" s="62">
        <f>D17-1</f>
        <v>51</v>
      </c>
      <c r="D17" s="63">
        <v>52</v>
      </c>
      <c r="E17" s="62">
        <f>D17+1</f>
        <v>53</v>
      </c>
      <c r="F17" s="62">
        <f>E17+1</f>
        <v>54</v>
      </c>
      <c r="G17" s="62">
        <f>F17+1.5</f>
        <v>55.5</v>
      </c>
      <c r="H17" s="72"/>
      <c r="I17" s="81" t="s">
        <v>219</v>
      </c>
      <c r="J17" s="81" t="s">
        <v>219</v>
      </c>
      <c r="K17" s="81" t="s">
        <v>219</v>
      </c>
      <c r="L17" s="81" t="s">
        <v>219</v>
      </c>
      <c r="M17" s="81" t="s">
        <v>219</v>
      </c>
      <c r="N17" s="81" t="s">
        <v>219</v>
      </c>
    </row>
    <row r="18" ht="29.1" customHeight="1" spans="1:14">
      <c r="A18" s="61" t="s">
        <v>230</v>
      </c>
      <c r="B18" s="62">
        <f t="shared" si="4"/>
        <v>33</v>
      </c>
      <c r="C18" s="62">
        <f t="shared" si="5"/>
        <v>33.5</v>
      </c>
      <c r="D18" s="63">
        <v>34</v>
      </c>
      <c r="E18" s="62">
        <f t="shared" si="6"/>
        <v>34.5</v>
      </c>
      <c r="F18" s="62">
        <f t="shared" si="7"/>
        <v>35</v>
      </c>
      <c r="G18" s="62">
        <f>F18+0.5</f>
        <v>35.5</v>
      </c>
      <c r="H18" s="72"/>
      <c r="I18" s="81" t="s">
        <v>219</v>
      </c>
      <c r="J18" s="81" t="s">
        <v>231</v>
      </c>
      <c r="K18" s="81" t="s">
        <v>219</v>
      </c>
      <c r="L18" s="81" t="s">
        <v>217</v>
      </c>
      <c r="M18" s="81" t="s">
        <v>219</v>
      </c>
      <c r="N18" s="81" t="s">
        <v>219</v>
      </c>
    </row>
    <row r="19" ht="29.1" customHeight="1" spans="1:14">
      <c r="A19" s="61" t="s">
        <v>232</v>
      </c>
      <c r="B19" s="62">
        <f t="shared" si="4"/>
        <v>23</v>
      </c>
      <c r="C19" s="62">
        <f t="shared" si="5"/>
        <v>23.5</v>
      </c>
      <c r="D19" s="63">
        <v>24</v>
      </c>
      <c r="E19" s="62">
        <f t="shared" si="6"/>
        <v>24.5</v>
      </c>
      <c r="F19" s="62">
        <f t="shared" si="7"/>
        <v>25</v>
      </c>
      <c r="G19" s="62">
        <f>F19+0.75</f>
        <v>25.75</v>
      </c>
      <c r="H19" s="73"/>
      <c r="I19" s="81" t="s">
        <v>219</v>
      </c>
      <c r="J19" s="81" t="s">
        <v>219</v>
      </c>
      <c r="K19" s="81" t="s">
        <v>219</v>
      </c>
      <c r="L19" s="81" t="s">
        <v>219</v>
      </c>
      <c r="M19" s="81" t="s">
        <v>219</v>
      </c>
      <c r="N19" s="81" t="s">
        <v>219</v>
      </c>
    </row>
    <row r="20" ht="29.1" customHeight="1" spans="1:14">
      <c r="A20" s="61" t="s">
        <v>233</v>
      </c>
      <c r="B20" s="62">
        <f>C20</f>
        <v>16</v>
      </c>
      <c r="C20" s="62">
        <f>D20-1</f>
        <v>16</v>
      </c>
      <c r="D20" s="63">
        <v>17</v>
      </c>
      <c r="E20" s="62">
        <f>D20</f>
        <v>17</v>
      </c>
      <c r="F20" s="62">
        <f>E20+1.5</f>
        <v>18.5</v>
      </c>
      <c r="G20" s="62">
        <f>F20</f>
        <v>18.5</v>
      </c>
      <c r="H20" s="74"/>
      <c r="I20" s="82">
        <v>-0.2</v>
      </c>
      <c r="J20" s="82">
        <v>0</v>
      </c>
      <c r="K20" s="82">
        <v>-0.3</v>
      </c>
      <c r="L20" s="82">
        <v>0</v>
      </c>
      <c r="M20" s="82">
        <v>0</v>
      </c>
      <c r="N20" s="82">
        <v>0</v>
      </c>
    </row>
    <row r="21" ht="29.1" customHeight="1" spans="1:14">
      <c r="A21" s="67"/>
      <c r="B21" s="67"/>
      <c r="C21" s="67"/>
      <c r="D21" s="68"/>
      <c r="E21" s="75"/>
      <c r="F21" s="68"/>
      <c r="G21" s="68"/>
      <c r="H21" s="73"/>
      <c r="I21" s="83"/>
      <c r="J21" s="83"/>
      <c r="K21" s="83"/>
      <c r="L21" s="83"/>
      <c r="M21" s="83"/>
      <c r="N21" s="83"/>
    </row>
    <row r="22" ht="29.1" customHeight="1" spans="1:14">
      <c r="A22" s="67"/>
      <c r="B22" s="67"/>
      <c r="C22" s="67"/>
      <c r="D22" s="68"/>
      <c r="E22" s="75"/>
      <c r="F22" s="68"/>
      <c r="G22" s="68"/>
      <c r="H22" s="73"/>
      <c r="I22" s="83"/>
      <c r="J22" s="83"/>
      <c r="K22" s="83"/>
      <c r="L22" s="83"/>
      <c r="M22" s="83"/>
      <c r="N22" s="83"/>
    </row>
    <row r="23" ht="29.1" customHeight="1" spans="1:14">
      <c r="A23" s="67"/>
      <c r="B23" s="67"/>
      <c r="C23" s="67"/>
      <c r="D23" s="68"/>
      <c r="E23" s="75"/>
      <c r="F23" s="68"/>
      <c r="G23" s="68"/>
      <c r="H23" s="73"/>
      <c r="I23" s="83"/>
      <c r="J23" s="83"/>
      <c r="K23" s="83"/>
      <c r="L23" s="83"/>
      <c r="M23" s="83"/>
      <c r="N23" s="83"/>
    </row>
    <row r="24" ht="29.1" customHeight="1" spans="1:14">
      <c r="A24" s="67"/>
      <c r="B24" s="67"/>
      <c r="C24" s="67"/>
      <c r="D24" s="68"/>
      <c r="E24" s="75"/>
      <c r="F24" s="68"/>
      <c r="G24" s="68"/>
      <c r="H24" s="73"/>
      <c r="I24" s="83"/>
      <c r="J24" s="83"/>
      <c r="K24" s="83"/>
      <c r="L24" s="83"/>
      <c r="M24" s="83"/>
      <c r="N24" s="83"/>
    </row>
    <row r="25" ht="29.1" customHeight="1" spans="1:14">
      <c r="A25" s="67"/>
      <c r="B25" s="67"/>
      <c r="C25" s="67"/>
      <c r="D25" s="68"/>
      <c r="E25" s="75"/>
      <c r="F25" s="68"/>
      <c r="G25" s="68"/>
      <c r="H25" s="73"/>
      <c r="I25" s="83"/>
      <c r="J25" s="83"/>
      <c r="K25" s="83"/>
      <c r="L25" s="83"/>
      <c r="M25" s="83"/>
      <c r="N25" s="83"/>
    </row>
    <row r="26" ht="29.1" customHeight="1" spans="1:14">
      <c r="A26" s="67"/>
      <c r="B26" s="67"/>
      <c r="C26" s="67"/>
      <c r="D26" s="68"/>
      <c r="E26" s="75"/>
      <c r="F26" s="68"/>
      <c r="G26" s="68"/>
      <c r="H26" s="73"/>
      <c r="I26" s="83"/>
      <c r="J26" s="83"/>
      <c r="K26" s="83"/>
      <c r="L26" s="83"/>
      <c r="M26" s="83"/>
      <c r="N26" s="83"/>
    </row>
    <row r="27" ht="29.1" customHeight="1" spans="1:14">
      <c r="A27" s="67"/>
      <c r="B27" s="67"/>
      <c r="C27" s="67"/>
      <c r="D27" s="68"/>
      <c r="E27" s="75"/>
      <c r="F27" s="68"/>
      <c r="G27" s="68"/>
      <c r="H27" s="73"/>
      <c r="I27" s="83"/>
      <c r="J27" s="83"/>
      <c r="K27" s="83"/>
      <c r="L27" s="83"/>
      <c r="M27" s="83"/>
      <c r="N27" s="83"/>
    </row>
    <row r="28" ht="29.1" customHeight="1" spans="1:14">
      <c r="A28" s="67"/>
      <c r="B28" s="67"/>
      <c r="C28" s="67"/>
      <c r="D28" s="68"/>
      <c r="E28" s="75"/>
      <c r="F28" s="68"/>
      <c r="G28" s="68"/>
      <c r="H28" s="73"/>
      <c r="I28" s="83"/>
      <c r="J28" s="83"/>
      <c r="K28" s="83"/>
      <c r="L28" s="83"/>
      <c r="M28" s="83"/>
      <c r="N28" s="83"/>
    </row>
    <row r="29" ht="29.1" customHeight="1" spans="1:14">
      <c r="A29" s="67"/>
      <c r="B29" s="67"/>
      <c r="C29" s="67"/>
      <c r="D29" s="68"/>
      <c r="E29" s="75"/>
      <c r="F29" s="68"/>
      <c r="G29" s="68"/>
      <c r="H29" s="73"/>
      <c r="I29" s="83"/>
      <c r="J29" s="83"/>
      <c r="K29" s="83"/>
      <c r="L29" s="83"/>
      <c r="M29" s="83"/>
      <c r="N29" s="83"/>
    </row>
    <row r="30" ht="29.1" customHeight="1" spans="1:14">
      <c r="A30" s="67"/>
      <c r="B30" s="67"/>
      <c r="C30" s="67"/>
      <c r="D30" s="68"/>
      <c r="E30" s="75"/>
      <c r="F30" s="68"/>
      <c r="G30" s="68"/>
      <c r="H30" s="73"/>
      <c r="I30" s="83"/>
      <c r="J30" s="83"/>
      <c r="K30" s="83"/>
      <c r="L30" s="83"/>
      <c r="M30" s="83"/>
      <c r="N30" s="83"/>
    </row>
    <row r="31" ht="29.1" customHeight="1" spans="1:14">
      <c r="A31" s="67"/>
      <c r="B31" s="67"/>
      <c r="C31" s="67"/>
      <c r="D31" s="68"/>
      <c r="E31" s="75"/>
      <c r="F31" s="68"/>
      <c r="G31" s="68"/>
      <c r="H31" s="73"/>
      <c r="I31" s="83"/>
      <c r="J31" s="83"/>
      <c r="K31" s="83"/>
      <c r="L31" s="83"/>
      <c r="M31" s="83"/>
      <c r="N31" s="83"/>
    </row>
    <row r="32" ht="17.6" spans="1:14">
      <c r="A32" s="69" t="s">
        <v>118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ht="17.6" spans="1:14">
      <c r="A33" s="51" t="s">
        <v>234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</row>
    <row r="34" ht="17.6" spans="1:13">
      <c r="A34" s="70"/>
      <c r="B34" s="70"/>
      <c r="C34" s="70"/>
      <c r="D34" s="70"/>
      <c r="E34" s="70"/>
      <c r="F34" s="70"/>
      <c r="G34" s="70"/>
      <c r="H34" s="70"/>
      <c r="I34" s="69" t="s">
        <v>235</v>
      </c>
      <c r="J34" s="84"/>
      <c r="K34" s="69" t="s">
        <v>236</v>
      </c>
      <c r="L34" s="69"/>
      <c r="M34" s="69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workbookViewId="0">
      <selection activeCell="F10" sqref="F10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5.2" spans="1:23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4" t="s">
        <v>252</v>
      </c>
      <c r="O2" s="49" t="s">
        <v>253</v>
      </c>
      <c r="P2" s="4" t="s">
        <v>254</v>
      </c>
      <c r="Q2" s="4" t="s">
        <v>255</v>
      </c>
      <c r="R2" s="5" t="s">
        <v>256</v>
      </c>
      <c r="S2" s="5" t="s">
        <v>257</v>
      </c>
      <c r="T2" s="5" t="s">
        <v>258</v>
      </c>
      <c r="U2" s="5" t="s">
        <v>259</v>
      </c>
      <c r="V2" s="5" t="s">
        <v>260</v>
      </c>
      <c r="W2" s="5" t="s">
        <v>261</v>
      </c>
    </row>
    <row r="3" s="1" customFormat="1" ht="14.4" spans="1:23">
      <c r="A3" s="4"/>
      <c r="B3" s="6"/>
      <c r="C3" s="6"/>
      <c r="D3" s="6"/>
      <c r="E3" s="6"/>
      <c r="F3" s="6"/>
      <c r="G3" s="6"/>
      <c r="H3" s="6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4" t="s">
        <v>262</v>
      </c>
      <c r="O3" s="35" t="s">
        <v>262</v>
      </c>
      <c r="P3" s="4" t="s">
        <v>262</v>
      </c>
      <c r="Q3" s="4" t="s">
        <v>262</v>
      </c>
      <c r="R3" s="4" t="s">
        <v>262</v>
      </c>
      <c r="S3" s="4" t="s">
        <v>262</v>
      </c>
      <c r="T3" s="4" t="s">
        <v>262</v>
      </c>
      <c r="U3" s="4" t="s">
        <v>262</v>
      </c>
      <c r="V3" s="6"/>
      <c r="W3" s="6"/>
    </row>
    <row r="4" spans="1:23">
      <c r="A4" s="7">
        <v>1</v>
      </c>
      <c r="B4" s="21" t="s">
        <v>263</v>
      </c>
      <c r="C4" s="8"/>
      <c r="D4" s="8" t="s">
        <v>264</v>
      </c>
      <c r="E4" s="8" t="s">
        <v>265</v>
      </c>
      <c r="F4" s="8" t="s">
        <v>266</v>
      </c>
      <c r="G4" s="8"/>
      <c r="H4" s="8"/>
      <c r="I4" s="8">
        <v>6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3</v>
      </c>
      <c r="P4" s="34">
        <v>1</v>
      </c>
      <c r="Q4" s="34">
        <v>2</v>
      </c>
      <c r="R4" s="8">
        <v>0</v>
      </c>
      <c r="S4" s="8">
        <v>0</v>
      </c>
      <c r="T4" s="8">
        <v>0</v>
      </c>
      <c r="U4" s="8">
        <v>0</v>
      </c>
      <c r="V4" s="8"/>
      <c r="W4" s="8" t="s">
        <v>267</v>
      </c>
    </row>
    <row r="5" spans="1:23">
      <c r="A5" s="7">
        <v>2</v>
      </c>
      <c r="B5" s="21" t="s">
        <v>268</v>
      </c>
      <c r="C5" s="8"/>
      <c r="D5" s="8" t="s">
        <v>264</v>
      </c>
      <c r="E5" s="8" t="s">
        <v>269</v>
      </c>
      <c r="F5" s="8" t="s">
        <v>266</v>
      </c>
      <c r="G5" s="8"/>
      <c r="H5" s="8"/>
      <c r="I5" s="8">
        <v>4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1</v>
      </c>
      <c r="R5" s="8">
        <v>2</v>
      </c>
      <c r="S5" s="8">
        <v>1</v>
      </c>
      <c r="T5" s="8">
        <v>0</v>
      </c>
      <c r="U5" s="8">
        <v>0</v>
      </c>
      <c r="V5" s="8"/>
      <c r="W5" s="8" t="s">
        <v>267</v>
      </c>
    </row>
    <row r="6" spans="1:23">
      <c r="A6" s="7">
        <v>3</v>
      </c>
      <c r="B6" s="21" t="s">
        <v>270</v>
      </c>
      <c r="C6" s="8"/>
      <c r="D6" s="8" t="s">
        <v>264</v>
      </c>
      <c r="E6" s="8" t="s">
        <v>265</v>
      </c>
      <c r="F6" s="8" t="s">
        <v>266</v>
      </c>
      <c r="G6" s="8"/>
      <c r="H6" s="8"/>
      <c r="I6" s="8">
        <v>3</v>
      </c>
      <c r="J6" s="8"/>
      <c r="K6" s="8">
        <v>5</v>
      </c>
      <c r="L6" s="8">
        <v>2</v>
      </c>
      <c r="M6" s="8">
        <v>0</v>
      </c>
      <c r="N6" s="8">
        <v>0</v>
      </c>
      <c r="O6" s="8">
        <v>3</v>
      </c>
      <c r="P6" s="34">
        <v>1</v>
      </c>
      <c r="Q6" s="34">
        <v>2</v>
      </c>
      <c r="R6" s="34">
        <v>0</v>
      </c>
      <c r="S6" s="34">
        <v>0</v>
      </c>
      <c r="T6" s="34">
        <v>0</v>
      </c>
      <c r="U6" s="34">
        <v>0</v>
      </c>
      <c r="V6" s="8"/>
      <c r="W6" s="8" t="s">
        <v>267</v>
      </c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271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272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267</v>
      </c>
    </row>
    <row r="15" spans="1:23">
      <c r="A15" s="12" t="s">
        <v>273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workbookViewId="0">
      <selection activeCell="F15" sqref="F15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5.2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275</v>
      </c>
      <c r="H2" s="4"/>
      <c r="I2" s="4" t="s">
        <v>276</v>
      </c>
      <c r="J2" s="4"/>
      <c r="K2" s="14" t="s">
        <v>277</v>
      </c>
      <c r="L2" s="40" t="s">
        <v>278</v>
      </c>
      <c r="M2" s="18" t="s">
        <v>279</v>
      </c>
    </row>
    <row r="3" s="1" customFormat="1" ht="14.4" spans="1:13">
      <c r="A3" s="4"/>
      <c r="B3" s="6"/>
      <c r="C3" s="6"/>
      <c r="D3" s="6"/>
      <c r="E3" s="6"/>
      <c r="F3" s="6"/>
      <c r="G3" s="4" t="s">
        <v>280</v>
      </c>
      <c r="H3" s="4" t="s">
        <v>281</v>
      </c>
      <c r="I3" s="4" t="s">
        <v>280</v>
      </c>
      <c r="J3" s="4" t="s">
        <v>281</v>
      </c>
      <c r="K3" s="15"/>
      <c r="L3" s="41"/>
      <c r="M3" s="19"/>
    </row>
    <row r="4" spans="1:13">
      <c r="A4" s="8">
        <v>1</v>
      </c>
      <c r="B4" s="8" t="s">
        <v>282</v>
      </c>
      <c r="C4" s="21" t="s">
        <v>263</v>
      </c>
      <c r="D4" s="8" t="s">
        <v>264</v>
      </c>
      <c r="E4" s="8" t="s">
        <v>269</v>
      </c>
      <c r="F4" s="8">
        <v>0.3</v>
      </c>
      <c r="G4" s="8">
        <v>0.2</v>
      </c>
      <c r="H4" s="8">
        <v>0.3</v>
      </c>
      <c r="I4" s="8">
        <v>0.2</v>
      </c>
      <c r="J4" s="8">
        <f>SUM(F4:I4)</f>
        <v>1</v>
      </c>
      <c r="K4" s="8"/>
      <c r="L4" s="8"/>
      <c r="M4" s="8" t="s">
        <v>267</v>
      </c>
    </row>
    <row r="5" spans="1:13">
      <c r="A5" s="8">
        <v>2</v>
      </c>
      <c r="B5" s="8" t="s">
        <v>282</v>
      </c>
      <c r="C5" s="21" t="s">
        <v>283</v>
      </c>
      <c r="D5" s="8" t="s">
        <v>264</v>
      </c>
      <c r="E5" s="8" t="s">
        <v>265</v>
      </c>
      <c r="F5" s="8">
        <v>0.2</v>
      </c>
      <c r="G5" s="8">
        <v>0.3</v>
      </c>
      <c r="H5" s="8">
        <v>0.3</v>
      </c>
      <c r="I5" s="8">
        <v>0</v>
      </c>
      <c r="J5" s="8">
        <f>SUM(F5:I5)</f>
        <v>0.8</v>
      </c>
      <c r="K5" s="8"/>
      <c r="L5" s="8"/>
      <c r="M5" s="8" t="s">
        <v>267</v>
      </c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 t="s">
        <v>267</v>
      </c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 t="s">
        <v>267</v>
      </c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267</v>
      </c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 t="s">
        <v>267</v>
      </c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 t="s">
        <v>267</v>
      </c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 t="s">
        <v>267</v>
      </c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 t="s">
        <v>267</v>
      </c>
    </row>
    <row r="13" s="2" customFormat="1" ht="20.4" spans="1:13">
      <c r="A13" s="9" t="s">
        <v>284</v>
      </c>
      <c r="B13" s="10"/>
      <c r="C13" s="10"/>
      <c r="D13" s="10"/>
      <c r="E13" s="11"/>
      <c r="F13" s="17"/>
      <c r="G13" s="22"/>
      <c r="H13" s="9" t="s">
        <v>285</v>
      </c>
      <c r="I13" s="10"/>
      <c r="J13" s="10"/>
      <c r="K13" s="11"/>
      <c r="L13" s="42"/>
      <c r="M13" s="20"/>
    </row>
    <row r="14" spans="1:13">
      <c r="A14" s="39" t="s">
        <v>286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workbookViewId="0">
      <selection activeCell="J16" sqref="J16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5.2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35" t="s">
        <v>289</v>
      </c>
      <c r="H2" s="36"/>
      <c r="I2" s="37"/>
      <c r="J2" s="35" t="s">
        <v>290</v>
      </c>
      <c r="K2" s="36"/>
      <c r="L2" s="37"/>
      <c r="M2" s="35" t="s">
        <v>291</v>
      </c>
      <c r="N2" s="36"/>
      <c r="O2" s="37"/>
      <c r="P2" s="35" t="s">
        <v>292</v>
      </c>
      <c r="Q2" s="36"/>
      <c r="R2" s="37"/>
      <c r="S2" s="36" t="s">
        <v>293</v>
      </c>
      <c r="T2" s="36"/>
      <c r="U2" s="37"/>
      <c r="V2" s="24" t="s">
        <v>294</v>
      </c>
      <c r="W2" s="24" t="s">
        <v>261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295</v>
      </c>
      <c r="H3" s="4" t="s">
        <v>65</v>
      </c>
      <c r="I3" s="4" t="s">
        <v>244</v>
      </c>
      <c r="J3" s="4" t="s">
        <v>295</v>
      </c>
      <c r="K3" s="4" t="s">
        <v>65</v>
      </c>
      <c r="L3" s="4" t="s">
        <v>244</v>
      </c>
      <c r="M3" s="4" t="s">
        <v>295</v>
      </c>
      <c r="N3" s="4" t="s">
        <v>65</v>
      </c>
      <c r="O3" s="4" t="s">
        <v>244</v>
      </c>
      <c r="P3" s="4" t="s">
        <v>295</v>
      </c>
      <c r="Q3" s="4" t="s">
        <v>65</v>
      </c>
      <c r="R3" s="4" t="s">
        <v>244</v>
      </c>
      <c r="S3" s="4" t="s">
        <v>295</v>
      </c>
      <c r="T3" s="4" t="s">
        <v>65</v>
      </c>
      <c r="U3" s="4" t="s">
        <v>244</v>
      </c>
      <c r="V3" s="38"/>
      <c r="W3" s="38"/>
    </row>
    <row r="4" spans="1:23">
      <c r="A4" s="29" t="s">
        <v>296</v>
      </c>
      <c r="B4" s="30" t="s">
        <v>266</v>
      </c>
      <c r="C4" s="21" t="s">
        <v>263</v>
      </c>
      <c r="D4" s="8"/>
      <c r="E4" s="8" t="s">
        <v>297</v>
      </c>
      <c r="F4" s="8" t="s">
        <v>269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 t="s">
        <v>298</v>
      </c>
      <c r="W4" s="8" t="s">
        <v>267</v>
      </c>
    </row>
    <row r="5" spans="1:23">
      <c r="A5" s="31"/>
      <c r="B5" s="32"/>
      <c r="C5" s="21" t="s">
        <v>268</v>
      </c>
      <c r="D5" s="8"/>
      <c r="E5" s="8" t="s">
        <v>299</v>
      </c>
      <c r="F5" s="8" t="s">
        <v>265</v>
      </c>
      <c r="G5" s="35" t="s">
        <v>300</v>
      </c>
      <c r="H5" s="36"/>
      <c r="I5" s="37"/>
      <c r="J5" s="35" t="s">
        <v>301</v>
      </c>
      <c r="K5" s="36"/>
      <c r="L5" s="37"/>
      <c r="M5" s="35" t="s">
        <v>302</v>
      </c>
      <c r="N5" s="36"/>
      <c r="O5" s="37"/>
      <c r="P5" s="35" t="s">
        <v>303</v>
      </c>
      <c r="Q5" s="36"/>
      <c r="R5" s="37"/>
      <c r="S5" s="36" t="s">
        <v>304</v>
      </c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 t="s">
        <v>295</v>
      </c>
      <c r="H6" s="4" t="s">
        <v>65</v>
      </c>
      <c r="I6" s="4" t="s">
        <v>244</v>
      </c>
      <c r="J6" s="4" t="s">
        <v>295</v>
      </c>
      <c r="K6" s="4" t="s">
        <v>65</v>
      </c>
      <c r="L6" s="4" t="s">
        <v>244</v>
      </c>
      <c r="M6" s="4" t="s">
        <v>295</v>
      </c>
      <c r="N6" s="4" t="s">
        <v>65</v>
      </c>
      <c r="O6" s="4" t="s">
        <v>244</v>
      </c>
      <c r="P6" s="4" t="s">
        <v>295</v>
      </c>
      <c r="Q6" s="4" t="s">
        <v>65</v>
      </c>
      <c r="R6" s="4" t="s">
        <v>244</v>
      </c>
      <c r="S6" s="4" t="s">
        <v>295</v>
      </c>
      <c r="T6" s="4" t="s">
        <v>65</v>
      </c>
      <c r="U6" s="4" t="s">
        <v>244</v>
      </c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s">
        <v>298</v>
      </c>
      <c r="W7" s="8" t="s">
        <v>267</v>
      </c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 t="s">
        <v>298</v>
      </c>
      <c r="W10" s="8" t="s">
        <v>267</v>
      </c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271</v>
      </c>
      <c r="B17" s="10"/>
      <c r="C17" s="10"/>
      <c r="D17" s="10"/>
      <c r="E17" s="11"/>
      <c r="F17" s="17"/>
      <c r="G17" s="22"/>
      <c r="H17" s="27"/>
      <c r="I17" s="27"/>
      <c r="J17" s="9" t="s">
        <v>285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305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欢子</cp:lastModifiedBy>
  <dcterms:created xsi:type="dcterms:W3CDTF">2020-03-11T09:34:00Z</dcterms:created>
  <dcterms:modified xsi:type="dcterms:W3CDTF">2022-08-16T10:44:45Z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