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桌面文件\新思源22FW\哆TAMMAK91677\8-12尾期\"/>
    </mc:Choice>
  </mc:AlternateContent>
  <xr:revisionPtr revIDLastSave="0" documentId="13_ncr:1_{83501A84-8462-4643-847A-C1D697BB097D}" xr6:coauthVersionLast="47" xr6:coauthVersionMax="47" xr10:uidLastSave="{00000000-0000-0000-0000-000000000000}"/>
  <bookViews>
    <workbookView xWindow="-120" yWindow="-120" windowWidth="20730" windowHeight="11160" tabRatio="727" activeTab="5" xr2:uid="{00000000-000D-0000-FFFF-FFFF00000000}"/>
  </bookViews>
  <sheets>
    <sheet name="工作内容" sheetId="1" r:id="rId1"/>
    <sheet name="AQL2.5验货" sheetId="2" r:id="rId2"/>
    <sheet name="首期7.25" sheetId="3" r:id="rId3"/>
    <sheet name="验货尺寸表7.25" sheetId="13" r:id="rId4"/>
    <sheet name="尾期" sheetId="5" r:id="rId5"/>
    <sheet name="验货尺寸表8.11" sheetId="14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'首期7.25'!$A$1:$K$53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4" l="1"/>
  <c r="F14" i="14"/>
  <c r="E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  <c r="G17" i="13"/>
  <c r="F17" i="13"/>
  <c r="E17" i="13"/>
  <c r="C17" i="13"/>
  <c r="B17" i="13"/>
  <c r="E16" i="13"/>
  <c r="F16" i="13"/>
  <c r="G16" i="13"/>
  <c r="B16" i="13"/>
  <c r="C16" i="13"/>
  <c r="E15" i="13"/>
  <c r="F15" i="13"/>
  <c r="G15" i="13"/>
  <c r="B15" i="13"/>
  <c r="C15" i="13"/>
  <c r="F14" i="13"/>
  <c r="G14" i="13"/>
  <c r="E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<sst xmlns="http://schemas.openxmlformats.org/spreadsheetml/2006/main" count="828" uniqueCount="334">
  <si>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</si>
  <si>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</si>
  <si>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</si>
  <si>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</si>
  <si>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</si>
  <si>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</si>
  <si>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</si>
  <si>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</si>
  <si>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</si>
  <si>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</si>
  <si>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</si>
  <si>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</si>
  <si>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</si>
  <si>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</si>
  <si>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</si>
  <si>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</si>
  <si>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</si>
  <si>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</si>
  <si>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</si>
  <si>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</si>
  <si>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</si>
  <si>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</si>
  <si>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</si>
  <si>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</si>
  <si>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</si>
  <si>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</si>
  <si>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</si>
  <si>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</si>
  <si>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</si>
  <si>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</si>
  <si>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</si>
  <si>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</si>
  <si>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</si>
  <si>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</si>
  <si>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</si>
  <si>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</si>
  <si>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</si>
  <si>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</si>
  <si>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</si>
  <si>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</si>
  <si>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</si>
  <si>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</si>
  <si>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</si>
  <si>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</si>
  <si>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</si>
  <si>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</si>
  <si>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</si>
  <si>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</si>
  <si>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</si>
  <si>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</si>
  <si>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</si>
  <si>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</si>
  <si>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</si>
  <si>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</si>
  <si>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</si>
  <si>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</si>
  <si>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</si>
  <si>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</si>
  <si>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</si>
  <si>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</si>
  <si>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</si>
  <si>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</si>
  <si>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TAMMAK91677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</si>
  <si>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</si>
  <si>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</si>
  <si>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</si>
  <si>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</si>
  <si>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</si>
  <si>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</si>
  <si>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</si>
  <si>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</si>
  <si>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</si>
  <si>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</si>
  <si>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</si>
  <si>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</si>
  <si>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</si>
  <si>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</si>
  <si>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</si>
  <si>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CGDD22061300011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</si>
  <si>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</si>
  <si>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</si>
  <si>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</si>
  <si>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</si>
  <si>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</si>
  <si>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</si>
  <si>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</si>
  <si>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</si>
  <si>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</si>
  <si>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</si>
  <si>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</si>
  <si>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</si>
  <si>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</si>
  <si>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</si>
  <si>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</si>
  <si>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</si>
  <si>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</si>
  <si>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</si>
  <si>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</si>
  <si>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</si>
  <si>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</si>
  <si>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</si>
  <si>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</si>
  <si>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</si>
  <si>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</si>
  <si>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</si>
  <si>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</si>
  <si>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</si>
  <si>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</si>
  <si>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</si>
  <si>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</si>
  <si>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</si>
  <si>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</si>
  <si>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</si>
  <si>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2XL</t>
  </si>
  <si>
    <t>3XL</t>
  </si>
  <si>
    <t>未裁齐原因</t>
  </si>
  <si>
    <t>黑色</t>
  </si>
  <si>
    <t>藏蓝</t>
  </si>
  <si>
    <t>面料不够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</si>
  <si>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</si>
  <si>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黑色：2XL/2件，L/1件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</si>
  <si>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</si>
  <si>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</si>
  <si>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</si>
  <si>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</si>
  <si>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</si>
  <si>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</si>
  <si>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</si>
  <si>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</si>
  <si>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</si>
  <si>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</si>
  <si>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</si>
  <si>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</si>
  <si>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</si>
  <si>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</si>
  <si>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</si>
  <si>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</si>
  <si>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</si>
  <si>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</si>
  <si>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</si>
  <si>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</si>
  <si>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</si>
  <si>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</si>
  <si>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</si>
  <si>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XXL</t>
  </si>
  <si>
    <t>XXXL</t>
  </si>
  <si>
    <t>165/80B</t>
  </si>
  <si>
    <t>170/84B</t>
  </si>
  <si>
    <t>175/88B</t>
  </si>
  <si>
    <t>180/92B</t>
  </si>
  <si>
    <t>185/96B</t>
  </si>
  <si>
    <t>190/100B</t>
  </si>
  <si>
    <t>黑色（洗前/洗后）</t>
  </si>
  <si>
    <t>裤外侧长（参考值）</t>
  </si>
  <si>
    <t>+1</t>
  </si>
  <si>
    <t>+1/+1</t>
  </si>
  <si>
    <t>+1.4</t>
  </si>
  <si>
    <t>内裆长</t>
  </si>
  <si>
    <t>+0.5/+0.4</t>
  </si>
  <si>
    <t>+0.5</t>
  </si>
  <si>
    <t>腰围 平量</t>
  </si>
  <si>
    <t>0/0</t>
  </si>
  <si>
    <t>0</t>
  </si>
  <si>
    <t>臀围</t>
  </si>
  <si>
    <t>108</t>
  </si>
  <si>
    <t>-0.4/0</t>
  </si>
  <si>
    <t>腿围/2</t>
  </si>
  <si>
    <t>-0.2</t>
  </si>
  <si>
    <t>脚口/2（平量）</t>
  </si>
  <si>
    <t>前裆长 含腰</t>
  </si>
  <si>
    <t>-0.4</t>
  </si>
  <si>
    <t>后裆长 含腰</t>
  </si>
  <si>
    <t>+0.6/+0.3</t>
  </si>
  <si>
    <t>+0.1</t>
  </si>
  <si>
    <t>前门襟长 不含腰</t>
  </si>
  <si>
    <t>+0.3</t>
  </si>
  <si>
    <t>-1.3/-1.3</t>
  </si>
  <si>
    <t>-1.2</t>
  </si>
  <si>
    <t>前插袋</t>
  </si>
  <si>
    <t>-0.4/-0.4</t>
  </si>
  <si>
    <t>后袋长</t>
  </si>
  <si>
    <t>-0.5/-0.5</t>
  </si>
  <si>
    <t>腰头宽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</si>
  <si>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</si>
  <si>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</si>
  <si>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</si>
  <si>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</si>
  <si>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</si>
  <si>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</si>
  <si>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</si>
  <si>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</si>
  <si>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</si>
  <si>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</si>
  <si>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</si>
  <si>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</si>
  <si>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</si>
  <si>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</si>
  <si>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</si>
  <si>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</si>
  <si>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</si>
  <si>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</si>
  <si>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</si>
  <si>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</si>
  <si>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</si>
  <si>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</si>
  <si>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</si>
  <si>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</si>
  <si>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</si>
  <si>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</si>
  <si>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</si>
  <si>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</si>
  <si>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采购凭证编号：CGDD22042900146/CGDD22042900147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</si>
  <si>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</si>
  <si>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</si>
  <si>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</si>
  <si>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</si>
  <si>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</si>
  <si>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</si>
  <si>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</si>
  <si>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</si>
  <si>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</si>
  <si>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</si>
  <si>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</si>
  <si>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</si>
  <si>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</si>
  <si>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</si>
  <si>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</si>
  <si>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</si>
  <si>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黑色：S码5件第13箱，M码6件第5箱，L码11件第15箱，XL码10件第25箱，2XL码8件第14箱，3XL码6件第13箱</t>
  </si>
  <si>
    <t>明灰：S码3件第24箱，M码6件第25箱，L码7件第22箱，XL码7件第20箱，2XL码6件第24箱，3XL码5件第17箱</t>
  </si>
  <si>
    <t>情况说明：</t>
  </si>
  <si>
    <t xml:space="preserve">【问题点描述】  </t>
  </si>
  <si>
    <t>内里线头未清理干净2件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</si>
  <si>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</si>
  <si>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</si>
  <si>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</si>
  <si>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</si>
  <si>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</si>
  <si>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</si>
  <si>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</si>
  <si>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</si>
  <si>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</si>
  <si>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明灰</t>
  </si>
  <si>
    <t>+1.1</t>
  </si>
  <si>
    <t>+0.2</t>
  </si>
  <si>
    <t>+0.4</t>
  </si>
  <si>
    <t>+0.6</t>
  </si>
  <si>
    <t>-0.1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</si>
  <si>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</si>
  <si>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</si>
  <si>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</si>
  <si>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</si>
  <si>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</si>
  <si>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</si>
  <si>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</si>
  <si>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</si>
  <si>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</si>
  <si>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</si>
  <si>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</si>
  <si>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</si>
  <si>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</si>
  <si>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</si>
  <si>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</si>
  <si>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</si>
  <si>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</si>
  <si>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欣思源</t>
  </si>
  <si>
    <t>YES</t>
  </si>
  <si>
    <t>明灰色</t>
  </si>
  <si>
    <t>制表时间：2022/7/2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</si>
  <si>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</si>
  <si>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</si>
  <si>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</si>
  <si>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</si>
  <si>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</si>
  <si>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</si>
  <si>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</si>
  <si>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</si>
  <si>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</si>
  <si>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</si>
  <si>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</si>
  <si>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制表时间：2022/5/14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</si>
  <si>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</si>
  <si>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</si>
  <si>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</si>
  <si>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</si>
  <si>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</si>
  <si>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</si>
  <si>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</si>
  <si>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</si>
  <si>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</si>
  <si>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</si>
  <si>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</si>
  <si>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</si>
  <si>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</si>
  <si>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</si>
  <si>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</si>
  <si>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</si>
  <si>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</si>
  <si>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</si>
  <si>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</si>
  <si>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</si>
  <si>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</si>
  <si>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</si>
  <si>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</si>
  <si>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</si>
  <si>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</si>
  <si>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</si>
  <si>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</si>
  <si>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</si>
  <si>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</si>
  <si>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</si>
  <si>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</si>
  <si>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</si>
  <si>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</si>
  <si>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</si>
  <si>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</si>
  <si>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</si>
  <si>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</si>
  <si>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</si>
  <si>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左贴袋上</t>
  </si>
  <si>
    <t>转印标</t>
  </si>
  <si>
    <t>制表时间：2022/7/15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</si>
  <si>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</si>
  <si>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</si>
  <si>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</si>
  <si>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</si>
  <si>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</si>
  <si>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</si>
  <si>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斜纹织带</t>
  </si>
  <si>
    <t>腰头松紧</t>
  </si>
  <si>
    <t>白色</t>
  </si>
  <si>
    <t>脚口松紧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</si>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</sst>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_ "/>
    <numFmt numFmtId="178" formatCode="yyyy/m/d;@"/>
  </numFmts>
  <fonts count="42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Arial"/>
      <family val="2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" fillId="0" borderId="0">
      <alignment vertical="center"/>
    </xf>
    <xf numFmtId="0" fontId="21" fillId="0" borderId="0"/>
    <xf numFmtId="0" fontId="38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6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0" xfId="4" applyFont="1" applyFill="1"/>
    <xf numFmtId="0" fontId="10" fillId="3" borderId="0" xfId="4" applyNumberFormat="1" applyFont="1" applyFill="1"/>
    <xf numFmtId="0" fontId="13" fillId="0" borderId="9" xfId="3" applyFont="1" applyBorder="1" applyAlignment="1">
      <alignment horizontal="left" vertical="center"/>
    </xf>
    <xf numFmtId="0" fontId="13" fillId="0" borderId="10" xfId="3" applyFont="1" applyBorder="1" applyAlignment="1">
      <alignment vertical="center"/>
    </xf>
    <xf numFmtId="0" fontId="17" fillId="0" borderId="7" xfId="6" applyFont="1" applyFill="1" applyBorder="1" applyAlignment="1">
      <alignment horizontal="center"/>
    </xf>
    <xf numFmtId="0" fontId="17" fillId="0" borderId="2" xfId="6" applyFont="1" applyFill="1" applyBorder="1" applyAlignment="1">
      <alignment horizontal="center"/>
    </xf>
    <xf numFmtId="0" fontId="17" fillId="0" borderId="12" xfId="6" applyFont="1" applyFill="1" applyBorder="1" applyAlignment="1">
      <alignment horizontal="center"/>
    </xf>
    <xf numFmtId="177" fontId="18" fillId="0" borderId="2" xfId="6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0" xfId="2" applyNumberFormat="1" applyFont="1" applyFill="1" applyBorder="1" applyAlignment="1">
      <alignment horizontal="center" vertical="center"/>
    </xf>
    <xf numFmtId="0" fontId="12" fillId="0" borderId="0" xfId="4" applyFont="1"/>
    <xf numFmtId="0" fontId="14" fillId="0" borderId="0" xfId="4" applyFont="1"/>
    <xf numFmtId="0" fontId="12" fillId="0" borderId="0" xfId="4" applyNumberFormat="1" applyFont="1"/>
    <xf numFmtId="0" fontId="13" fillId="0" borderId="10" xfId="3" applyFont="1" applyBorder="1" applyAlignment="1">
      <alignment horizontal="left" vertical="center"/>
    </xf>
    <xf numFmtId="0" fontId="12" fillId="0" borderId="10" xfId="3" applyFon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49" fontId="14" fillId="0" borderId="14" xfId="5" applyNumberFormat="1" applyFont="1" applyFill="1" applyBorder="1" applyAlignment="1">
      <alignment horizontal="center" vertical="center"/>
    </xf>
    <xf numFmtId="49" fontId="14" fillId="0" borderId="15" xfId="5" applyNumberFormat="1" applyFont="1" applyFill="1" applyBorder="1" applyAlignment="1">
      <alignment horizontal="center" vertical="center"/>
    </xf>
    <xf numFmtId="49" fontId="20" fillId="0" borderId="15" xfId="5" applyNumberFormat="1" applyFont="1" applyFill="1" applyBorder="1" applyAlignment="1">
      <alignment horizontal="center" vertical="center"/>
    </xf>
    <xf numFmtId="49" fontId="14" fillId="0" borderId="16" xfId="5" applyNumberFormat="1" applyFont="1" applyFill="1" applyBorder="1" applyAlignment="1">
      <alignment horizontal="center" vertical="center"/>
    </xf>
    <xf numFmtId="49" fontId="14" fillId="0" borderId="17" xfId="5" applyNumberFormat="1" applyFont="1" applyFill="1" applyBorder="1" applyAlignment="1">
      <alignment horizontal="center" vertical="center"/>
    </xf>
    <xf numFmtId="49" fontId="12" fillId="0" borderId="18" xfId="4" applyNumberFormat="1" applyFont="1" applyFill="1" applyBorder="1" applyAlignment="1">
      <alignment horizontal="center"/>
    </xf>
    <xf numFmtId="49" fontId="12" fillId="0" borderId="19" xfId="4" applyNumberFormat="1" applyFont="1" applyFill="1" applyBorder="1" applyAlignment="1">
      <alignment horizontal="center"/>
    </xf>
    <xf numFmtId="49" fontId="14" fillId="0" borderId="19" xfId="5" applyNumberFormat="1" applyFont="1" applyFill="1" applyBorder="1" applyAlignment="1">
      <alignment horizontal="center" vertical="center"/>
    </xf>
    <xf numFmtId="0" fontId="16" fillId="0" borderId="0" xfId="4" applyFont="1"/>
    <xf numFmtId="14" fontId="16" fillId="0" borderId="0" xfId="4" applyNumberFormat="1" applyFont="1"/>
    <xf numFmtId="49" fontId="14" fillId="0" borderId="23" xfId="5" applyNumberFormat="1" applyFont="1" applyFill="1" applyBorder="1" applyAlignment="1">
      <alignment horizontal="center" vertical="center"/>
    </xf>
    <xf numFmtId="49" fontId="14" fillId="0" borderId="24" xfId="5" applyNumberFormat="1" applyFont="1" applyFill="1" applyBorder="1" applyAlignment="1">
      <alignment horizontal="center" vertical="center"/>
    </xf>
    <xf numFmtId="49" fontId="14" fillId="0" borderId="25" xfId="5" applyNumberFormat="1" applyFont="1" applyFill="1" applyBorder="1" applyAlignment="1">
      <alignment horizontal="center" vertical="center"/>
    </xf>
    <xf numFmtId="49" fontId="14" fillId="0" borderId="26" xfId="5" applyNumberFormat="1" applyFont="1" applyFill="1" applyBorder="1" applyAlignment="1">
      <alignment horizontal="center" vertical="center"/>
    </xf>
    <xf numFmtId="49" fontId="12" fillId="0" borderId="27" xfId="4" applyNumberFormat="1" applyFont="1" applyFill="1" applyBorder="1" applyAlignment="1">
      <alignment horizontal="center"/>
    </xf>
    <xf numFmtId="49" fontId="12" fillId="0" borderId="28" xfId="4" applyNumberFormat="1" applyFont="1" applyFill="1" applyBorder="1" applyAlignment="1">
      <alignment horizontal="center"/>
    </xf>
    <xf numFmtId="0" fontId="21" fillId="0" borderId="0" xfId="3" applyFill="1" applyBorder="1" applyAlignment="1">
      <alignment horizontal="left" vertical="center"/>
    </xf>
    <xf numFmtId="0" fontId="21" fillId="0" borderId="0" xfId="3" applyFont="1" applyFill="1" applyAlignment="1">
      <alignment horizontal="left" vertical="center"/>
    </xf>
    <xf numFmtId="0" fontId="21" fillId="0" borderId="0" xfId="3" applyFill="1" applyAlignment="1">
      <alignment horizontal="left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center" vertical="center"/>
    </xf>
    <xf numFmtId="0" fontId="25" fillId="0" borderId="31" xfId="3" applyFont="1" applyFill="1" applyBorder="1" applyAlignment="1">
      <alignment vertical="center"/>
    </xf>
    <xf numFmtId="0" fontId="23" fillId="0" borderId="31" xfId="3" applyFont="1" applyFill="1" applyBorder="1" applyAlignment="1">
      <alignment vertical="center"/>
    </xf>
    <xf numFmtId="0" fontId="23" fillId="0" borderId="32" xfId="3" applyFont="1" applyFill="1" applyBorder="1" applyAlignment="1">
      <alignment vertical="center"/>
    </xf>
    <xf numFmtId="0" fontId="24" fillId="0" borderId="17" xfId="3" applyFont="1" applyFill="1" applyBorder="1" applyAlignment="1">
      <alignment horizontal="center" vertical="center"/>
    </xf>
    <xf numFmtId="0" fontId="23" fillId="0" borderId="17" xfId="3" applyFont="1" applyFill="1" applyBorder="1" applyAlignment="1">
      <alignment vertical="center"/>
    </xf>
    <xf numFmtId="0" fontId="23" fillId="0" borderId="32" xfId="3" applyFont="1" applyFill="1" applyBorder="1" applyAlignment="1">
      <alignment horizontal="left" vertical="center"/>
    </xf>
    <xf numFmtId="0" fontId="23" fillId="0" borderId="17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0" fontId="25" fillId="0" borderId="34" xfId="3" applyFont="1" applyFill="1" applyBorder="1" applyAlignment="1">
      <alignment vertical="center"/>
    </xf>
    <xf numFmtId="0" fontId="25" fillId="0" borderId="34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25" fillId="0" borderId="0" xfId="3" applyFont="1" applyFill="1" applyAlignment="1">
      <alignment horizontal="left" vertical="center"/>
    </xf>
    <xf numFmtId="0" fontId="23" fillId="0" borderId="30" xfId="3" applyFont="1" applyFill="1" applyBorder="1" applyAlignment="1">
      <alignment vertical="center"/>
    </xf>
    <xf numFmtId="0" fontId="25" fillId="0" borderId="17" xfId="3" applyFont="1" applyFill="1" applyBorder="1" applyAlignment="1">
      <alignment horizontal="left" vertical="center"/>
    </xf>
    <xf numFmtId="0" fontId="25" fillId="0" borderId="17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horizontal="left" vertical="center"/>
    </xf>
    <xf numFmtId="58" fontId="25" fillId="0" borderId="34" xfId="3" applyNumberFormat="1" applyFont="1" applyFill="1" applyBorder="1" applyAlignment="1">
      <alignment vertical="center"/>
    </xf>
    <xf numFmtId="0" fontId="25" fillId="0" borderId="45" xfId="3" applyFont="1" applyFill="1" applyBorder="1" applyAlignment="1">
      <alignment horizontal="left" vertical="center"/>
    </xf>
    <xf numFmtId="0" fontId="25" fillId="0" borderId="46" xfId="3" applyFont="1" applyFill="1" applyBorder="1" applyAlignment="1">
      <alignment horizontal="left" vertical="center"/>
    </xf>
    <xf numFmtId="176" fontId="17" fillId="0" borderId="2" xfId="0" applyNumberFormat="1" applyFont="1" applyFill="1" applyBorder="1" applyAlignment="1">
      <alignment horizontal="center" vertical="center"/>
    </xf>
    <xf numFmtId="49" fontId="14" fillId="0" borderId="50" xfId="5" applyNumberFormat="1" applyFont="1" applyFill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27" fillId="0" borderId="51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4" fillId="0" borderId="17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6" fillId="0" borderId="32" xfId="3" applyFont="1" applyBorder="1" applyAlignment="1">
      <alignment vertical="center"/>
    </xf>
    <xf numFmtId="0" fontId="24" fillId="0" borderId="17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6" fillId="0" borderId="17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9" fillId="0" borderId="33" xfId="3" applyFont="1" applyBorder="1" applyAlignment="1">
      <alignment vertical="center"/>
    </xf>
    <xf numFmtId="0" fontId="26" fillId="0" borderId="56" xfId="3" applyFont="1" applyBorder="1" applyAlignment="1">
      <alignment vertical="center"/>
    </xf>
    <xf numFmtId="0" fontId="21" fillId="0" borderId="57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21" fillId="0" borderId="57" xfId="3" applyFont="1" applyBorder="1" applyAlignment="1">
      <alignment vertical="center"/>
    </xf>
    <xf numFmtId="0" fontId="26" fillId="0" borderId="57" xfId="3" applyFont="1" applyBorder="1" applyAlignment="1">
      <alignment vertical="center"/>
    </xf>
    <xf numFmtId="0" fontId="21" fillId="0" borderId="17" xfId="3" applyFont="1" applyBorder="1" applyAlignment="1">
      <alignment horizontal="left" vertical="center"/>
    </xf>
    <xf numFmtId="0" fontId="26" fillId="0" borderId="56" xfId="3" applyFont="1" applyBorder="1" applyAlignment="1">
      <alignment horizontal="center" vertical="center"/>
    </xf>
    <xf numFmtId="0" fontId="24" fillId="0" borderId="57" xfId="3" applyFont="1" applyBorder="1" applyAlignment="1">
      <alignment horizontal="center" vertical="center"/>
    </xf>
    <xf numFmtId="0" fontId="26" fillId="0" borderId="57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6" fillId="0" borderId="17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30" fillId="0" borderId="58" xfId="3" applyFont="1" applyBorder="1" applyAlignment="1">
      <alignment horizontal="left" vertical="center" wrapText="1"/>
    </xf>
    <xf numFmtId="0" fontId="24" fillId="0" borderId="32" xfId="3" applyFont="1" applyBorder="1" applyAlignment="1">
      <alignment horizontal="center" vertical="center"/>
    </xf>
    <xf numFmtId="9" fontId="24" fillId="0" borderId="17" xfId="3" applyNumberFormat="1" applyFont="1" applyBorder="1" applyAlignment="1">
      <alignment horizontal="center" vertical="center"/>
    </xf>
    <xf numFmtId="0" fontId="24" fillId="0" borderId="32" xfId="3" applyFont="1" applyBorder="1" applyAlignment="1">
      <alignment horizontal="left" vertical="center"/>
    </xf>
    <xf numFmtId="0" fontId="27" fillId="0" borderId="51" xfId="3" applyFont="1" applyBorder="1" applyAlignment="1">
      <alignment vertical="center"/>
    </xf>
    <xf numFmtId="0" fontId="27" fillId="0" borderId="52" xfId="3" applyFont="1" applyBorder="1" applyAlignment="1">
      <alignment vertical="center"/>
    </xf>
    <xf numFmtId="0" fontId="24" fillId="0" borderId="62" xfId="3" applyFont="1" applyBorder="1" applyAlignment="1">
      <alignment vertical="center"/>
    </xf>
    <xf numFmtId="0" fontId="27" fillId="0" borderId="62" xfId="3" applyFont="1" applyBorder="1" applyAlignment="1">
      <alignment vertical="center"/>
    </xf>
    <xf numFmtId="58" fontId="21" fillId="0" borderId="52" xfId="3" applyNumberFormat="1" applyFont="1" applyBorder="1" applyAlignment="1">
      <alignment vertical="center"/>
    </xf>
    <xf numFmtId="0" fontId="21" fillId="0" borderId="62" xfId="3" applyFont="1" applyBorder="1" applyAlignment="1">
      <alignment vertical="center"/>
    </xf>
    <xf numFmtId="0" fontId="24" fillId="0" borderId="34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6" fillId="0" borderId="0" xfId="3" applyFont="1" applyBorder="1" applyAlignment="1">
      <alignment vertical="center"/>
    </xf>
    <xf numFmtId="0" fontId="23" fillId="0" borderId="45" xfId="3" applyFont="1" applyBorder="1" applyAlignment="1">
      <alignment horizontal="left" vertical="center"/>
    </xf>
    <xf numFmtId="0" fontId="32" fillId="0" borderId="45" xfId="3" applyFont="1" applyBorder="1" applyAlignment="1">
      <alignment horizontal="center" vertical="center" wrapText="1"/>
    </xf>
    <xf numFmtId="0" fontId="32" fillId="0" borderId="45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34" fillId="0" borderId="12" xfId="0" applyFont="1" applyBorder="1"/>
    <xf numFmtId="0" fontId="34" fillId="0" borderId="2" xfId="0" applyFont="1" applyBorder="1"/>
    <xf numFmtId="0" fontId="34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34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top"/>
    </xf>
    <xf numFmtId="0" fontId="24" fillId="0" borderId="52" xfId="3" applyFont="1" applyBorder="1" applyAlignment="1">
      <alignment horizontal="center" vertical="center"/>
    </xf>
    <xf numFmtId="0" fontId="27" fillId="0" borderId="52" xfId="3" applyFont="1" applyBorder="1" applyAlignment="1">
      <alignment horizontal="center" vertical="center"/>
    </xf>
    <xf numFmtId="0" fontId="21" fillId="0" borderId="52" xfId="3" applyFont="1" applyBorder="1" applyAlignment="1">
      <alignment horizontal="center" vertical="center"/>
    </xf>
    <xf numFmtId="0" fontId="21" fillId="0" borderId="63" xfId="3" applyFont="1" applyBorder="1" applyAlignment="1">
      <alignment horizontal="center" vertical="center"/>
    </xf>
    <xf numFmtId="0" fontId="26" fillId="0" borderId="30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0" fontId="26" fillId="0" borderId="44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4" fillId="0" borderId="17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6" fillId="0" borderId="17" xfId="3" applyFont="1" applyBorder="1" applyAlignment="1">
      <alignment horizontal="left" vertical="center"/>
    </xf>
    <xf numFmtId="14" fontId="24" fillId="0" borderId="17" xfId="3" applyNumberFormat="1" applyFont="1" applyBorder="1" applyAlignment="1">
      <alignment horizontal="center" vertical="center"/>
    </xf>
    <xf numFmtId="14" fontId="24" fillId="0" borderId="45" xfId="3" applyNumberFormat="1" applyFont="1" applyBorder="1" applyAlignment="1">
      <alignment horizontal="center" vertical="center"/>
    </xf>
    <xf numFmtId="0" fontId="24" fillId="0" borderId="25" xfId="3" applyFont="1" applyBorder="1" applyAlignment="1">
      <alignment horizontal="center" vertical="center"/>
    </xf>
    <xf numFmtId="0" fontId="24" fillId="0" borderId="48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6" fillId="0" borderId="33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14" fontId="24" fillId="0" borderId="34" xfId="3" applyNumberFormat="1" applyFont="1" applyBorder="1" applyAlignment="1">
      <alignment horizontal="center" vertical="center"/>
    </xf>
    <xf numFmtId="14" fontId="24" fillId="0" borderId="46" xfId="3" applyNumberFormat="1" applyFont="1" applyBorder="1" applyAlignment="1">
      <alignment horizontal="center" vertical="center"/>
    </xf>
    <xf numFmtId="0" fontId="26" fillId="0" borderId="53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 wrapText="1"/>
    </xf>
    <xf numFmtId="0" fontId="26" fillId="0" borderId="42" xfId="3" applyFont="1" applyBorder="1" applyAlignment="1">
      <alignment horizontal="left" vertical="center" wrapText="1"/>
    </xf>
    <xf numFmtId="0" fontId="26" fillId="0" borderId="49" xfId="3" applyFont="1" applyBorder="1" applyAlignment="1">
      <alignment horizontal="left" vertical="center" wrapText="1"/>
    </xf>
    <xf numFmtId="0" fontId="26" fillId="0" borderId="5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9" fontId="24" fillId="0" borderId="40" xfId="3" applyNumberFormat="1" applyFont="1" applyBorder="1" applyAlignment="1">
      <alignment horizontal="left" vertical="center"/>
    </xf>
    <xf numFmtId="9" fontId="24" fillId="0" borderId="36" xfId="3" applyNumberFormat="1" applyFont="1" applyBorder="1" applyAlignment="1">
      <alignment horizontal="left" vertical="center"/>
    </xf>
    <xf numFmtId="9" fontId="24" fillId="0" borderId="47" xfId="3" applyNumberFormat="1" applyFont="1" applyBorder="1" applyAlignment="1">
      <alignment horizontal="left" vertical="center"/>
    </xf>
    <xf numFmtId="9" fontId="24" fillId="0" borderId="41" xfId="3" applyNumberFormat="1" applyFont="1" applyBorder="1" applyAlignment="1">
      <alignment horizontal="left" vertical="center"/>
    </xf>
    <xf numFmtId="9" fontId="24" fillId="0" borderId="42" xfId="3" applyNumberFormat="1" applyFont="1" applyBorder="1" applyAlignment="1">
      <alignment horizontal="left" vertical="center"/>
    </xf>
    <xf numFmtId="9" fontId="24" fillId="0" borderId="49" xfId="3" applyNumberFormat="1" applyFont="1" applyBorder="1" applyAlignment="1">
      <alignment horizontal="left" vertical="center"/>
    </xf>
    <xf numFmtId="0" fontId="23" fillId="0" borderId="56" xfId="3" applyFont="1" applyFill="1" applyBorder="1" applyAlignment="1">
      <alignment horizontal="left" vertical="center"/>
    </xf>
    <xf numFmtId="0" fontId="23" fillId="0" borderId="57" xfId="3" applyFont="1" applyFill="1" applyBorder="1" applyAlignment="1">
      <alignment horizontal="left" vertical="center"/>
    </xf>
    <xf numFmtId="0" fontId="23" fillId="0" borderId="66" xfId="3" applyFont="1" applyFill="1" applyBorder="1" applyAlignment="1">
      <alignment horizontal="left" vertical="center"/>
    </xf>
    <xf numFmtId="0" fontId="23" fillId="0" borderId="32" xfId="3" applyFont="1" applyFill="1" applyBorder="1" applyAlignment="1">
      <alignment horizontal="left" vertical="center"/>
    </xf>
    <xf numFmtId="0" fontId="23" fillId="0" borderId="17" xfId="3" applyFont="1" applyFill="1" applyBorder="1" applyAlignment="1">
      <alignment horizontal="left" vertical="center"/>
    </xf>
    <xf numFmtId="0" fontId="23" fillId="0" borderId="59" xfId="3" applyFont="1" applyFill="1" applyBorder="1" applyAlignment="1">
      <alignment horizontal="left"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left" vertical="center"/>
    </xf>
    <xf numFmtId="0" fontId="27" fillId="0" borderId="39" xfId="3" applyFont="1" applyFill="1" applyBorder="1" applyAlignment="1">
      <alignment horizontal="left" vertical="center"/>
    </xf>
    <xf numFmtId="0" fontId="24" fillId="0" borderId="60" xfId="3" applyFont="1" applyFill="1" applyBorder="1" applyAlignment="1">
      <alignment horizontal="left" vertical="center"/>
    </xf>
    <xf numFmtId="0" fontId="24" fillId="0" borderId="61" xfId="3" applyFont="1" applyFill="1" applyBorder="1" applyAlignment="1">
      <alignment horizontal="left" vertical="center"/>
    </xf>
    <xf numFmtId="0" fontId="24" fillId="0" borderId="67" xfId="3" applyFont="1" applyFill="1" applyBorder="1" applyAlignment="1">
      <alignment horizontal="left" vertical="center"/>
    </xf>
    <xf numFmtId="0" fontId="24" fillId="0" borderId="38" xfId="3" applyFont="1" applyFill="1" applyBorder="1" applyAlignment="1">
      <alignment horizontal="left" vertical="center"/>
    </xf>
    <xf numFmtId="0" fontId="24" fillId="0" borderId="37" xfId="3" applyFont="1" applyFill="1" applyBorder="1" applyAlignment="1">
      <alignment horizontal="left" vertical="center"/>
    </xf>
    <xf numFmtId="0" fontId="24" fillId="0" borderId="48" xfId="3" applyFont="1" applyFill="1" applyBorder="1" applyAlignment="1">
      <alignment horizontal="left" vertical="center"/>
    </xf>
    <xf numFmtId="0" fontId="26" fillId="0" borderId="41" xfId="3" applyFont="1" applyFill="1" applyBorder="1" applyAlignment="1">
      <alignment horizontal="left" vertical="center"/>
    </xf>
    <xf numFmtId="0" fontId="26" fillId="0" borderId="42" xfId="3" applyFont="1" applyFill="1" applyBorder="1" applyAlignment="1">
      <alignment horizontal="left" vertical="center"/>
    </xf>
    <xf numFmtId="0" fontId="26" fillId="0" borderId="49" xfId="3" applyFont="1" applyFill="1" applyBorder="1" applyAlignment="1">
      <alignment horizontal="left" vertical="center"/>
    </xf>
    <xf numFmtId="0" fontId="31" fillId="0" borderId="55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4" fillId="0" borderId="62" xfId="3" applyFont="1" applyBorder="1" applyAlignment="1">
      <alignment horizontal="center" vertical="center"/>
    </xf>
    <xf numFmtId="0" fontId="24" fillId="0" borderId="64" xfId="3" applyFont="1" applyBorder="1" applyAlignment="1">
      <alignment horizontal="center" vertical="center"/>
    </xf>
    <xf numFmtId="0" fontId="24" fillId="0" borderId="53" xfId="3" applyFont="1" applyFill="1" applyBorder="1" applyAlignment="1">
      <alignment horizontal="left" vertical="center"/>
    </xf>
    <xf numFmtId="0" fontId="24" fillId="0" borderId="39" xfId="3" applyFont="1" applyFill="1" applyBorder="1" applyAlignment="1">
      <alignment horizontal="left" vertical="center"/>
    </xf>
    <xf numFmtId="0" fontId="24" fillId="0" borderId="64" xfId="3" applyFont="1" applyFill="1" applyBorder="1" applyAlignment="1">
      <alignment horizontal="left" vertical="center"/>
    </xf>
    <xf numFmtId="0" fontId="11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/>
    </xf>
    <xf numFmtId="0" fontId="12" fillId="0" borderId="0" xfId="4" applyNumberFormat="1" applyFont="1" applyBorder="1" applyAlignment="1">
      <alignment horizontal="center"/>
    </xf>
    <xf numFmtId="0" fontId="0" fillId="0" borderId="10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10" xfId="3" applyNumberFormat="1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/>
    </xf>
    <xf numFmtId="0" fontId="16" fillId="0" borderId="2" xfId="4" applyNumberFormat="1" applyFont="1" applyFill="1" applyBorder="1" applyAlignment="1">
      <alignment horizontal="center" vertical="center"/>
    </xf>
    <xf numFmtId="0" fontId="16" fillId="0" borderId="2" xfId="4" applyFont="1" applyFill="1" applyBorder="1" applyAlignment="1" applyProtection="1">
      <alignment horizontal="center" vertical="center"/>
    </xf>
    <xf numFmtId="0" fontId="16" fillId="0" borderId="22" xfId="4" applyFont="1" applyFill="1" applyBorder="1" applyAlignment="1" applyProtection="1">
      <alignment horizontal="center" vertical="center"/>
    </xf>
    <xf numFmtId="0" fontId="17" fillId="0" borderId="5" xfId="6" applyFont="1" applyFill="1" applyBorder="1" applyAlignment="1">
      <alignment horizontal="center"/>
    </xf>
    <xf numFmtId="0" fontId="17" fillId="0" borderId="7" xfId="6" applyFont="1" applyFill="1" applyBorder="1" applyAlignment="1">
      <alignment horizontal="center"/>
    </xf>
    <xf numFmtId="0" fontId="15" fillId="0" borderId="11" xfId="4" applyFont="1" applyFill="1" applyBorder="1" applyAlignment="1" applyProtection="1">
      <alignment horizontal="center" vertical="center"/>
    </xf>
    <xf numFmtId="0" fontId="12" fillId="0" borderId="10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13" xfId="4" applyFont="1" applyBorder="1" applyAlignment="1">
      <alignment horizontal="center"/>
    </xf>
    <xf numFmtId="0" fontId="22" fillId="0" borderId="29" xfId="3" applyFont="1" applyFill="1" applyBorder="1" applyAlignment="1">
      <alignment horizontal="center" vertical="top"/>
    </xf>
    <xf numFmtId="0" fontId="24" fillId="0" borderId="31" xfId="3" applyFont="1" applyFill="1" applyBorder="1" applyAlignment="1">
      <alignment horizontal="center" vertical="center"/>
    </xf>
    <xf numFmtId="0" fontId="25" fillId="0" borderId="31" xfId="3" applyFont="1" applyFill="1" applyBorder="1" applyAlignment="1">
      <alignment horizontal="center" vertical="center"/>
    </xf>
    <xf numFmtId="0" fontId="25" fillId="0" borderId="44" xfId="3" applyFont="1" applyFill="1" applyBorder="1" applyAlignment="1">
      <alignment horizontal="center" vertical="center"/>
    </xf>
    <xf numFmtId="0" fontId="24" fillId="0" borderId="17" xfId="3" applyFont="1" applyFill="1" applyBorder="1" applyAlignment="1">
      <alignment horizontal="center" vertical="center"/>
    </xf>
    <xf numFmtId="178" fontId="25" fillId="0" borderId="17" xfId="3" applyNumberFormat="1" applyFont="1" applyFill="1" applyBorder="1" applyAlignment="1">
      <alignment horizontal="center" vertical="center"/>
    </xf>
    <xf numFmtId="0" fontId="23" fillId="0" borderId="17" xfId="3" applyFont="1" applyFill="1" applyBorder="1" applyAlignment="1">
      <alignment horizontal="center" vertical="center"/>
    </xf>
    <xf numFmtId="0" fontId="23" fillId="0" borderId="45" xfId="3" applyFont="1" applyFill="1" applyBorder="1" applyAlignment="1">
      <alignment horizontal="center" vertical="center"/>
    </xf>
    <xf numFmtId="0" fontId="25" fillId="0" borderId="17" xfId="3" applyFont="1" applyFill="1" applyBorder="1" applyAlignment="1">
      <alignment horizontal="center" vertical="center"/>
    </xf>
    <xf numFmtId="0" fontId="24" fillId="0" borderId="34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left" vertical="center"/>
    </xf>
    <xf numFmtId="0" fontId="23" fillId="0" borderId="35" xfId="3" applyFont="1" applyFill="1" applyBorder="1" applyAlignment="1">
      <alignment horizontal="left" vertical="center"/>
    </xf>
    <xf numFmtId="0" fontId="23" fillId="0" borderId="36" xfId="3" applyFont="1" applyFill="1" applyBorder="1" applyAlignment="1">
      <alignment horizontal="left" vertical="center"/>
    </xf>
    <xf numFmtId="0" fontId="23" fillId="0" borderId="47" xfId="3" applyFont="1" applyFill="1" applyBorder="1" applyAlignment="1">
      <alignment horizontal="left" vertical="center"/>
    </xf>
    <xf numFmtId="0" fontId="25" fillId="0" borderId="25" xfId="3" applyFont="1" applyFill="1" applyBorder="1" applyAlignment="1">
      <alignment horizontal="center" vertical="center"/>
    </xf>
    <xf numFmtId="0" fontId="25" fillId="0" borderId="37" xfId="3" applyFont="1" applyFill="1" applyBorder="1" applyAlignment="1">
      <alignment horizontal="center" vertical="center"/>
    </xf>
    <xf numFmtId="0" fontId="25" fillId="0" borderId="48" xfId="3" applyFont="1" applyFill="1" applyBorder="1" applyAlignment="1">
      <alignment horizontal="center" vertical="center"/>
    </xf>
    <xf numFmtId="0" fontId="26" fillId="0" borderId="38" xfId="3" applyFont="1" applyFill="1" applyBorder="1" applyAlignment="1">
      <alignment horizontal="left" vertical="center"/>
    </xf>
    <xf numFmtId="0" fontId="26" fillId="0" borderId="37" xfId="3" applyFont="1" applyFill="1" applyBorder="1" applyAlignment="1">
      <alignment horizontal="left" vertical="center"/>
    </xf>
    <xf numFmtId="0" fontId="26" fillId="0" borderId="48" xfId="3" applyFont="1" applyFill="1" applyBorder="1" applyAlignment="1">
      <alignment horizontal="left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44" xfId="3" applyFont="1" applyFill="1" applyBorder="1" applyAlignment="1">
      <alignment horizontal="left" vertical="center"/>
    </xf>
    <xf numFmtId="0" fontId="23" fillId="0" borderId="45" xfId="3" applyFont="1" applyFill="1" applyBorder="1" applyAlignment="1">
      <alignment horizontal="left" vertical="center"/>
    </xf>
    <xf numFmtId="0" fontId="25" fillId="0" borderId="32" xfId="3" applyFont="1" applyFill="1" applyBorder="1" applyAlignment="1">
      <alignment horizontal="left" vertical="center"/>
    </xf>
    <xf numFmtId="0" fontId="25" fillId="0" borderId="17" xfId="3" applyFont="1" applyFill="1" applyBorder="1" applyAlignment="1">
      <alignment horizontal="left" vertical="center"/>
    </xf>
    <xf numFmtId="0" fontId="25" fillId="0" borderId="45" xfId="3" applyFont="1" applyFill="1" applyBorder="1" applyAlignment="1">
      <alignment horizontal="left" vertical="center"/>
    </xf>
    <xf numFmtId="0" fontId="25" fillId="0" borderId="38" xfId="3" applyFont="1" applyFill="1" applyBorder="1" applyAlignment="1">
      <alignment horizontal="left" vertical="center"/>
    </xf>
    <xf numFmtId="0" fontId="25" fillId="0" borderId="37" xfId="3" applyFont="1" applyFill="1" applyBorder="1" applyAlignment="1">
      <alignment horizontal="left" vertical="center"/>
    </xf>
    <xf numFmtId="0" fontId="25" fillId="0" borderId="48" xfId="3" applyFont="1" applyFill="1" applyBorder="1" applyAlignment="1">
      <alignment horizontal="left" vertical="center"/>
    </xf>
    <xf numFmtId="0" fontId="25" fillId="0" borderId="32" xfId="3" applyFont="1" applyFill="1" applyBorder="1" applyAlignment="1">
      <alignment horizontal="left" vertical="center" wrapText="1"/>
    </xf>
    <xf numFmtId="0" fontId="25" fillId="0" borderId="17" xfId="3" applyFont="1" applyFill="1" applyBorder="1" applyAlignment="1">
      <alignment horizontal="left" vertical="center" wrapText="1"/>
    </xf>
    <xf numFmtId="0" fontId="25" fillId="0" borderId="45" xfId="3" applyFont="1" applyFill="1" applyBorder="1" applyAlignment="1">
      <alignment horizontal="left" vertical="center" wrapText="1"/>
    </xf>
    <xf numFmtId="0" fontId="21" fillId="0" borderId="34" xfId="3" applyFill="1" applyBorder="1" applyAlignment="1">
      <alignment horizontal="center" vertical="center"/>
    </xf>
    <xf numFmtId="0" fontId="21" fillId="0" borderId="46" xfId="3" applyFill="1" applyBorder="1" applyAlignment="1">
      <alignment horizontal="center" vertical="center"/>
    </xf>
    <xf numFmtId="0" fontId="23" fillId="0" borderId="39" xfId="3" applyFont="1" applyFill="1" applyBorder="1" applyAlignment="1">
      <alignment horizontal="center" vertical="center"/>
    </xf>
    <xf numFmtId="0" fontId="23" fillId="0" borderId="40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27" fillId="0" borderId="38" xfId="3" applyFont="1" applyFill="1" applyBorder="1" applyAlignment="1">
      <alignment horizontal="left" vertical="center"/>
    </xf>
    <xf numFmtId="0" fontId="25" fillId="0" borderId="41" xfId="3" applyFont="1" applyFill="1" applyBorder="1" applyAlignment="1">
      <alignment horizontal="left" vertical="center"/>
    </xf>
    <xf numFmtId="0" fontId="25" fillId="0" borderId="42" xfId="3" applyFont="1" applyFill="1" applyBorder="1" applyAlignment="1">
      <alignment horizontal="left" vertical="center"/>
    </xf>
    <xf numFmtId="0" fontId="25" fillId="0" borderId="49" xfId="3" applyFont="1" applyFill="1" applyBorder="1" applyAlignment="1">
      <alignment horizontal="left" vertical="center"/>
    </xf>
    <xf numFmtId="0" fontId="26" fillId="0" borderId="30" xfId="3" applyFont="1" applyFill="1" applyBorder="1" applyAlignment="1">
      <alignment horizontal="left" vertical="center"/>
    </xf>
    <xf numFmtId="0" fontId="26" fillId="0" borderId="31" xfId="3" applyFont="1" applyFill="1" applyBorder="1" applyAlignment="1">
      <alignment horizontal="left" vertical="center"/>
    </xf>
    <xf numFmtId="0" fontId="26" fillId="0" borderId="44" xfId="3" applyFont="1" applyFill="1" applyBorder="1" applyAlignment="1">
      <alignment horizontal="left" vertical="center"/>
    </xf>
    <xf numFmtId="0" fontId="23" fillId="0" borderId="25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left" vertical="center"/>
    </xf>
    <xf numFmtId="0" fontId="25" fillId="0" borderId="34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25" fillId="0" borderId="46" xfId="3" applyFont="1" applyFill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6" fillId="0" borderId="5" xfId="4" applyFont="1" applyFill="1" applyBorder="1" applyAlignment="1" applyProtection="1">
      <alignment horizontal="center" vertical="center"/>
    </xf>
    <xf numFmtId="0" fontId="17" fillId="0" borderId="6" xfId="6" applyFont="1" applyFill="1" applyBorder="1" applyAlignment="1">
      <alignment horizontal="center"/>
    </xf>
    <xf numFmtId="0" fontId="17" fillId="0" borderId="2" xfId="6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8">
    <cellStyle name="常规" xfId="0" builtinId="0"/>
    <cellStyle name="常规 11" xfId="7" xr:uid="{00000000-0005-0000-0000-000037000000}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6</xdr:col>
      <xdr:colOff>457200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5700" y="566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4900" y="2806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98700" y="2806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57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6</xdr:col>
      <xdr:colOff>457200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5700" y="566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566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11</xdr:row>
      <xdr:rowOff>0</xdr:rowOff>
    </xdr:from>
    <xdr:to>
      <xdr:col>6</xdr:col>
      <xdr:colOff>457200</xdr:colOff>
      <xdr:row>11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2425700" y="375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2425700" y="312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457200</xdr:colOff>
      <xdr:row>11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2425700" y="375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471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2806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2806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457200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471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711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11</xdr:row>
      <xdr:rowOff>0</xdr:rowOff>
    </xdr:from>
    <xdr:to>
      <xdr:col>6</xdr:col>
      <xdr:colOff>457200</xdr:colOff>
      <xdr:row>11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425700" y="375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425700" y="312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457200</xdr:colOff>
      <xdr:row>11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425700" y="375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3759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C9" sqref="C9"/>
    </sheetView>
  </sheetViews>
  <sheetFormatPr defaultColWidth="11" defaultRowHeight="14.25" x14ac:dyDescent="0.15"/>
  <cols>
    <col min="1" max="1" width="5.5" customWidth="1"/>
    <col min="2" max="2" width="96.375" style="150" customWidth="1"/>
    <col min="3" max="3" width="10.125" customWidth="1"/>
  </cols>
  <sheetData>
    <row r="1" spans="1:2" ht="21" customHeight="1" x14ac:dyDescent="0.15">
      <c r="A1" s="151"/>
      <c r="B1" s="152" t="s">
        <v>0</v>
      </c>
    </row>
    <row r="2" spans="1:2" x14ac:dyDescent="0.15">
      <c r="A2" s="9">
        <v>1</v>
      </c>
      <c r="B2" s="153" t="s">
        <v>1</v>
      </c>
    </row>
    <row r="3" spans="1:2" x14ac:dyDescent="0.15">
      <c r="A3" s="9">
        <v>2</v>
      </c>
      <c r="B3" s="153" t="s">
        <v>2</v>
      </c>
    </row>
    <row r="4" spans="1:2" x14ac:dyDescent="0.15">
      <c r="A4" s="9">
        <v>3</v>
      </c>
      <c r="B4" s="153" t="s">
        <v>3</v>
      </c>
    </row>
    <row r="5" spans="1:2" x14ac:dyDescent="0.15">
      <c r="A5" s="9">
        <v>4</v>
      </c>
      <c r="B5" s="153" t="s">
        <v>4</v>
      </c>
    </row>
    <row r="6" spans="1:2" x14ac:dyDescent="0.15">
      <c r="A6" s="9">
        <v>5</v>
      </c>
      <c r="B6" s="153" t="s">
        <v>5</v>
      </c>
    </row>
    <row r="7" spans="1:2" x14ac:dyDescent="0.15">
      <c r="A7" s="9">
        <v>6</v>
      </c>
      <c r="B7" s="153" t="s">
        <v>6</v>
      </c>
    </row>
    <row r="8" spans="1:2" s="149" customFormat="1" ht="15" customHeight="1" x14ac:dyDescent="0.15">
      <c r="A8" s="154">
        <v>7</v>
      </c>
      <c r="B8" s="155" t="s">
        <v>7</v>
      </c>
    </row>
    <row r="9" spans="1:2" ht="18.95" customHeight="1" x14ac:dyDescent="0.15">
      <c r="A9" s="151"/>
      <c r="B9" s="156" t="s">
        <v>8</v>
      </c>
    </row>
    <row r="10" spans="1:2" ht="15.95" customHeight="1" x14ac:dyDescent="0.15">
      <c r="A10" s="9">
        <v>1</v>
      </c>
      <c r="B10" s="157" t="s">
        <v>9</v>
      </c>
    </row>
    <row r="11" spans="1:2" x14ac:dyDescent="0.15">
      <c r="A11" s="9">
        <v>2</v>
      </c>
      <c r="B11" s="153" t="s">
        <v>10</v>
      </c>
    </row>
    <row r="12" spans="1:2" x14ac:dyDescent="0.15">
      <c r="A12" s="9">
        <v>3</v>
      </c>
      <c r="B12" s="155" t="s">
        <v>11</v>
      </c>
    </row>
    <row r="13" spans="1:2" x14ac:dyDescent="0.15">
      <c r="A13" s="9">
        <v>4</v>
      </c>
      <c r="B13" s="153" t="s">
        <v>12</v>
      </c>
    </row>
    <row r="14" spans="1:2" x14ac:dyDescent="0.15">
      <c r="A14" s="9">
        <v>5</v>
      </c>
      <c r="B14" s="153" t="s">
        <v>13</v>
      </c>
    </row>
    <row r="15" spans="1:2" x14ac:dyDescent="0.15">
      <c r="A15" s="9">
        <v>6</v>
      </c>
      <c r="B15" s="153" t="s">
        <v>14</v>
      </c>
    </row>
    <row r="16" spans="1:2" x14ac:dyDescent="0.15">
      <c r="A16" s="9">
        <v>7</v>
      </c>
      <c r="B16" s="153" t="s">
        <v>15</v>
      </c>
    </row>
    <row r="17" spans="1:2" x14ac:dyDescent="0.15">
      <c r="A17" s="9">
        <v>8</v>
      </c>
      <c r="B17" s="153" t="s">
        <v>16</v>
      </c>
    </row>
    <row r="18" spans="1:2" x14ac:dyDescent="0.15">
      <c r="A18" s="9">
        <v>9</v>
      </c>
      <c r="B18" s="153" t="s">
        <v>17</v>
      </c>
    </row>
    <row r="19" spans="1:2" x14ac:dyDescent="0.15">
      <c r="A19" s="9"/>
      <c r="B19" s="153"/>
    </row>
    <row r="20" spans="1:2" ht="20.25" x14ac:dyDescent="0.15">
      <c r="A20" s="151"/>
      <c r="B20" s="152" t="s">
        <v>18</v>
      </c>
    </row>
    <row r="21" spans="1:2" x14ac:dyDescent="0.15">
      <c r="A21" s="9">
        <v>1</v>
      </c>
      <c r="B21" s="158" t="s">
        <v>19</v>
      </c>
    </row>
    <row r="22" spans="1:2" x14ac:dyDescent="0.15">
      <c r="A22" s="9">
        <v>2</v>
      </c>
      <c r="B22" s="153" t="s">
        <v>20</v>
      </c>
    </row>
    <row r="23" spans="1:2" x14ac:dyDescent="0.15">
      <c r="A23" s="9">
        <v>3</v>
      </c>
      <c r="B23" s="153" t="s">
        <v>21</v>
      </c>
    </row>
    <row r="24" spans="1:2" x14ac:dyDescent="0.15">
      <c r="A24" s="9">
        <v>4</v>
      </c>
      <c r="B24" s="153" t="s">
        <v>22</v>
      </c>
    </row>
    <row r="25" spans="1:2" x14ac:dyDescent="0.15">
      <c r="A25" s="9">
        <v>5</v>
      </c>
      <c r="B25" s="153" t="s">
        <v>23</v>
      </c>
    </row>
    <row r="26" spans="1:2" x14ac:dyDescent="0.15">
      <c r="A26" s="9">
        <v>6</v>
      </c>
      <c r="B26" s="153" t="s">
        <v>24</v>
      </c>
    </row>
    <row r="27" spans="1:2" x14ac:dyDescent="0.15">
      <c r="A27" s="9">
        <v>7</v>
      </c>
      <c r="B27" s="153" t="s">
        <v>25</v>
      </c>
    </row>
    <row r="28" spans="1:2" x14ac:dyDescent="0.15">
      <c r="A28" s="9"/>
      <c r="B28" s="153"/>
    </row>
    <row r="29" spans="1:2" ht="20.25" x14ac:dyDescent="0.15">
      <c r="A29" s="151"/>
      <c r="B29" s="152" t="s">
        <v>26</v>
      </c>
    </row>
    <row r="30" spans="1:2" x14ac:dyDescent="0.15">
      <c r="A30" s="9">
        <v>1</v>
      </c>
      <c r="B30" s="158" t="s">
        <v>27</v>
      </c>
    </row>
    <row r="31" spans="1:2" x14ac:dyDescent="0.15">
      <c r="A31" s="9">
        <v>2</v>
      </c>
      <c r="B31" s="153" t="s">
        <v>28</v>
      </c>
    </row>
    <row r="32" spans="1:2" x14ac:dyDescent="0.15">
      <c r="A32" s="9">
        <v>3</v>
      </c>
      <c r="B32" s="153" t="s">
        <v>29</v>
      </c>
    </row>
    <row r="33" spans="1:2" ht="28.5" x14ac:dyDescent="0.15">
      <c r="A33" s="9">
        <v>4</v>
      </c>
      <c r="B33" s="153" t="s">
        <v>30</v>
      </c>
    </row>
    <row r="34" spans="1:2" x14ac:dyDescent="0.15">
      <c r="A34" s="9">
        <v>5</v>
      </c>
      <c r="B34" s="153" t="s">
        <v>31</v>
      </c>
    </row>
    <row r="35" spans="1:2" x14ac:dyDescent="0.15">
      <c r="A35" s="9">
        <v>6</v>
      </c>
      <c r="B35" s="153" t="s">
        <v>32</v>
      </c>
    </row>
    <row r="36" spans="1:2" x14ac:dyDescent="0.15">
      <c r="A36" s="9">
        <v>7</v>
      </c>
      <c r="B36" s="153" t="s">
        <v>33</v>
      </c>
    </row>
    <row r="37" spans="1:2" x14ac:dyDescent="0.15">
      <c r="A37" s="9"/>
      <c r="B37" s="153"/>
    </row>
    <row r="39" spans="1:2" x14ac:dyDescent="0.15">
      <c r="A39" s="159" t="s">
        <v>34</v>
      </c>
      <c r="B39" s="160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16" t="s">
        <v>305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s="1" customFormat="1" ht="16.5" x14ac:dyDescent="0.3">
      <c r="A2" s="14" t="s">
        <v>306</v>
      </c>
      <c r="B2" s="15" t="s">
        <v>250</v>
      </c>
      <c r="C2" s="15" t="s">
        <v>251</v>
      </c>
      <c r="D2" s="15" t="s">
        <v>252</v>
      </c>
      <c r="E2" s="15" t="s">
        <v>253</v>
      </c>
      <c r="F2" s="15" t="s">
        <v>254</v>
      </c>
      <c r="G2" s="14" t="s">
        <v>307</v>
      </c>
      <c r="H2" s="14" t="s">
        <v>308</v>
      </c>
      <c r="I2" s="14" t="s">
        <v>309</v>
      </c>
      <c r="J2" s="14" t="s">
        <v>308</v>
      </c>
      <c r="K2" s="14" t="s">
        <v>310</v>
      </c>
      <c r="L2" s="14" t="s">
        <v>308</v>
      </c>
      <c r="M2" s="15" t="s">
        <v>289</v>
      </c>
      <c r="N2" s="15" t="s">
        <v>263</v>
      </c>
    </row>
    <row r="3" spans="1:14" x14ac:dyDescent="0.1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6" t="s">
        <v>306</v>
      </c>
      <c r="B4" s="17" t="s">
        <v>311</v>
      </c>
      <c r="C4" s="17" t="s">
        <v>290</v>
      </c>
      <c r="D4" s="17" t="s">
        <v>252</v>
      </c>
      <c r="E4" s="15" t="s">
        <v>253</v>
      </c>
      <c r="F4" s="15" t="s">
        <v>254</v>
      </c>
      <c r="G4" s="14" t="s">
        <v>307</v>
      </c>
      <c r="H4" s="14" t="s">
        <v>308</v>
      </c>
      <c r="I4" s="14" t="s">
        <v>309</v>
      </c>
      <c r="J4" s="14" t="s">
        <v>308</v>
      </c>
      <c r="K4" s="14" t="s">
        <v>310</v>
      </c>
      <c r="L4" s="14" t="s">
        <v>308</v>
      </c>
      <c r="M4" s="15" t="s">
        <v>289</v>
      </c>
      <c r="N4" s="15" t="s">
        <v>263</v>
      </c>
    </row>
    <row r="5" spans="1:14" x14ac:dyDescent="0.15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 x14ac:dyDescent="0.15">
      <c r="A11" s="328" t="s">
        <v>302</v>
      </c>
      <c r="B11" s="329"/>
      <c r="C11" s="329"/>
      <c r="D11" s="330"/>
      <c r="E11" s="320"/>
      <c r="F11" s="321"/>
      <c r="G11" s="322"/>
      <c r="H11" s="18"/>
      <c r="I11" s="328" t="s">
        <v>303</v>
      </c>
      <c r="J11" s="329"/>
      <c r="K11" s="329"/>
      <c r="L11" s="10"/>
      <c r="M11" s="10"/>
      <c r="N11" s="12"/>
    </row>
    <row r="12" spans="1:14" ht="16.5" x14ac:dyDescent="0.15">
      <c r="A12" s="323" t="s">
        <v>312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zoomScale="125" zoomScaleNormal="125" workbookViewId="0">
      <selection activeCell="F3" sqref="F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16" t="s">
        <v>313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2" s="1" customFormat="1" ht="16.5" x14ac:dyDescent="0.3">
      <c r="A2" s="3" t="s">
        <v>283</v>
      </c>
      <c r="B2" s="4" t="s">
        <v>254</v>
      </c>
      <c r="C2" s="4" t="s">
        <v>250</v>
      </c>
      <c r="D2" s="4" t="s">
        <v>251</v>
      </c>
      <c r="E2" s="4" t="s">
        <v>252</v>
      </c>
      <c r="F2" s="4" t="s">
        <v>253</v>
      </c>
      <c r="G2" s="3" t="s">
        <v>314</v>
      </c>
      <c r="H2" s="3" t="s">
        <v>315</v>
      </c>
      <c r="I2" s="3" t="s">
        <v>316</v>
      </c>
      <c r="J2" s="3" t="s">
        <v>317</v>
      </c>
      <c r="K2" s="4" t="s">
        <v>289</v>
      </c>
      <c r="L2" s="4" t="s">
        <v>263</v>
      </c>
    </row>
    <row r="3" spans="1:12" x14ac:dyDescent="0.15">
      <c r="A3" s="9" t="s">
        <v>291</v>
      </c>
      <c r="B3" s="9" t="s">
        <v>318</v>
      </c>
      <c r="C3" s="6"/>
      <c r="D3" s="6">
        <v>8988</v>
      </c>
      <c r="E3" s="6" t="s">
        <v>116</v>
      </c>
      <c r="F3" s="6" t="s">
        <v>62</v>
      </c>
      <c r="G3" s="6" t="s">
        <v>319</v>
      </c>
      <c r="H3" s="13" t="s">
        <v>320</v>
      </c>
      <c r="I3" s="6"/>
      <c r="J3" s="6"/>
      <c r="K3" s="6" t="s">
        <v>94</v>
      </c>
      <c r="L3" s="6" t="s">
        <v>266</v>
      </c>
    </row>
    <row r="4" spans="1:12" x14ac:dyDescent="0.15">
      <c r="A4" s="9" t="s">
        <v>298</v>
      </c>
      <c r="B4" s="9" t="s">
        <v>318</v>
      </c>
      <c r="C4" s="6"/>
      <c r="D4" s="6">
        <v>8988</v>
      </c>
      <c r="E4" s="6" t="s">
        <v>116</v>
      </c>
      <c r="F4" s="6" t="s">
        <v>62</v>
      </c>
      <c r="G4" s="6" t="s">
        <v>319</v>
      </c>
      <c r="H4" s="13" t="s">
        <v>320</v>
      </c>
      <c r="I4" s="6"/>
      <c r="J4" s="6"/>
      <c r="K4" s="6" t="s">
        <v>94</v>
      </c>
      <c r="L4" s="6" t="s">
        <v>266</v>
      </c>
    </row>
    <row r="5" spans="1:12" x14ac:dyDescent="0.15">
      <c r="A5" s="9" t="s">
        <v>299</v>
      </c>
      <c r="B5" s="9" t="s">
        <v>318</v>
      </c>
      <c r="C5" s="6"/>
      <c r="D5" s="6">
        <v>8988</v>
      </c>
      <c r="E5" s="6" t="s">
        <v>116</v>
      </c>
      <c r="F5" s="6" t="s">
        <v>62</v>
      </c>
      <c r="G5" s="6" t="s">
        <v>319</v>
      </c>
      <c r="H5" s="13" t="s">
        <v>320</v>
      </c>
      <c r="I5" s="6"/>
      <c r="J5" s="6"/>
      <c r="K5" s="6" t="s">
        <v>94</v>
      </c>
      <c r="L5" s="6" t="s">
        <v>266</v>
      </c>
    </row>
    <row r="6" spans="1:12" x14ac:dyDescent="0.15">
      <c r="A6" s="9" t="s">
        <v>300</v>
      </c>
      <c r="B6" s="9" t="s">
        <v>318</v>
      </c>
      <c r="C6" s="6"/>
      <c r="D6" s="6">
        <v>8988</v>
      </c>
      <c r="E6" s="6" t="s">
        <v>116</v>
      </c>
      <c r="F6" s="6" t="s">
        <v>62</v>
      </c>
      <c r="G6" s="6" t="s">
        <v>319</v>
      </c>
      <c r="H6" s="13" t="s">
        <v>320</v>
      </c>
      <c r="I6" s="6"/>
      <c r="J6" s="6"/>
      <c r="K6" s="6" t="s">
        <v>94</v>
      </c>
      <c r="L6" s="6" t="s">
        <v>266</v>
      </c>
    </row>
    <row r="7" spans="1:12" x14ac:dyDescent="0.15">
      <c r="A7" s="9" t="s">
        <v>301</v>
      </c>
      <c r="B7" s="9" t="s">
        <v>318</v>
      </c>
      <c r="C7" s="9"/>
      <c r="D7" s="6">
        <v>8988</v>
      </c>
      <c r="E7" s="6" t="s">
        <v>116</v>
      </c>
      <c r="F7" s="6" t="s">
        <v>62</v>
      </c>
      <c r="G7" s="6" t="s">
        <v>319</v>
      </c>
      <c r="H7" s="13" t="s">
        <v>320</v>
      </c>
      <c r="I7" s="9"/>
      <c r="J7" s="9"/>
      <c r="K7" s="6" t="s">
        <v>94</v>
      </c>
      <c r="L7" s="6" t="s">
        <v>266</v>
      </c>
    </row>
    <row r="8" spans="1:12" x14ac:dyDescent="0.15">
      <c r="A8" s="9" t="s">
        <v>291</v>
      </c>
      <c r="B8" s="9" t="s">
        <v>318</v>
      </c>
      <c r="C8" s="6"/>
      <c r="D8" s="6">
        <v>8988</v>
      </c>
      <c r="E8" s="6" t="s">
        <v>267</v>
      </c>
      <c r="F8" s="6" t="s">
        <v>62</v>
      </c>
      <c r="G8" s="6" t="s">
        <v>319</v>
      </c>
      <c r="H8" s="13" t="s">
        <v>320</v>
      </c>
      <c r="I8" s="9"/>
      <c r="J8" s="9"/>
      <c r="K8" s="6" t="s">
        <v>94</v>
      </c>
      <c r="L8" s="6" t="s">
        <v>266</v>
      </c>
    </row>
    <row r="9" spans="1:12" x14ac:dyDescent="0.15">
      <c r="A9" s="9" t="s">
        <v>298</v>
      </c>
      <c r="B9" s="9" t="s">
        <v>318</v>
      </c>
      <c r="C9" s="6"/>
      <c r="D9" s="6">
        <v>8988</v>
      </c>
      <c r="E9" s="6" t="s">
        <v>267</v>
      </c>
      <c r="F9" s="6" t="s">
        <v>62</v>
      </c>
      <c r="G9" s="6" t="s">
        <v>319</v>
      </c>
      <c r="H9" s="13" t="s">
        <v>320</v>
      </c>
      <c r="I9" s="9"/>
      <c r="J9" s="9"/>
      <c r="K9" s="6" t="s">
        <v>94</v>
      </c>
      <c r="L9" s="6" t="s">
        <v>266</v>
      </c>
    </row>
    <row r="10" spans="1:12" x14ac:dyDescent="0.15">
      <c r="A10" s="9" t="s">
        <v>299</v>
      </c>
      <c r="B10" s="9" t="s">
        <v>318</v>
      </c>
      <c r="C10" s="6"/>
      <c r="D10" s="6">
        <v>8988</v>
      </c>
      <c r="E10" s="6" t="s">
        <v>267</v>
      </c>
      <c r="F10" s="6" t="s">
        <v>62</v>
      </c>
      <c r="G10" s="6" t="s">
        <v>319</v>
      </c>
      <c r="H10" s="13" t="s">
        <v>320</v>
      </c>
      <c r="I10" s="9"/>
      <c r="J10" s="9"/>
      <c r="K10" s="6" t="s">
        <v>94</v>
      </c>
      <c r="L10" s="6" t="s">
        <v>266</v>
      </c>
    </row>
    <row r="11" spans="1:12" s="2" customFormat="1" x14ac:dyDescent="0.15">
      <c r="A11" s="9" t="s">
        <v>300</v>
      </c>
      <c r="B11" s="9" t="s">
        <v>318</v>
      </c>
      <c r="C11" s="6"/>
      <c r="D11" s="6">
        <v>8988</v>
      </c>
      <c r="E11" s="6" t="s">
        <v>267</v>
      </c>
      <c r="F11" s="6" t="s">
        <v>62</v>
      </c>
      <c r="G11" s="6" t="s">
        <v>319</v>
      </c>
      <c r="H11" s="13" t="s">
        <v>320</v>
      </c>
      <c r="I11" s="9"/>
      <c r="J11" s="9"/>
      <c r="K11" s="6" t="s">
        <v>94</v>
      </c>
      <c r="L11" s="6" t="s">
        <v>266</v>
      </c>
    </row>
    <row r="12" spans="1:12" x14ac:dyDescent="0.15">
      <c r="A12" s="9" t="s">
        <v>301</v>
      </c>
      <c r="B12" s="9" t="s">
        <v>318</v>
      </c>
      <c r="C12" s="9"/>
      <c r="D12" s="6">
        <v>8988</v>
      </c>
      <c r="E12" s="6" t="s">
        <v>267</v>
      </c>
      <c r="F12" s="6" t="s">
        <v>62</v>
      </c>
      <c r="G12" s="6" t="s">
        <v>319</v>
      </c>
      <c r="H12" s="13" t="s">
        <v>320</v>
      </c>
      <c r="I12" s="9"/>
      <c r="J12" s="9"/>
      <c r="K12" s="6" t="s">
        <v>94</v>
      </c>
      <c r="L12" s="6" t="s">
        <v>266</v>
      </c>
    </row>
    <row r="13" spans="1:12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6"/>
    </row>
    <row r="14" spans="1:12" ht="18.75" x14ac:dyDescent="0.15">
      <c r="A14" s="328" t="s">
        <v>321</v>
      </c>
      <c r="B14" s="329"/>
      <c r="C14" s="329"/>
      <c r="D14" s="329"/>
      <c r="E14" s="330"/>
      <c r="F14" s="320"/>
      <c r="G14" s="322"/>
      <c r="H14" s="328" t="s">
        <v>322</v>
      </c>
      <c r="I14" s="329"/>
      <c r="J14" s="329"/>
      <c r="K14" s="10"/>
      <c r="L14" s="12"/>
    </row>
    <row r="15" spans="1:12" ht="16.5" x14ac:dyDescent="0.15">
      <c r="A15" s="323" t="s">
        <v>323</v>
      </c>
      <c r="B15" s="323"/>
      <c r="C15" s="324"/>
      <c r="D15" s="324"/>
      <c r="E15" s="324"/>
      <c r="F15" s="324"/>
      <c r="G15" s="324"/>
      <c r="H15" s="324"/>
      <c r="I15" s="324"/>
      <c r="J15" s="324"/>
      <c r="K15" s="324"/>
      <c r="L15" s="324"/>
    </row>
  </sheetData>
  <mergeCells count="5">
    <mergeCell ref="A1:J1"/>
    <mergeCell ref="A14:E14"/>
    <mergeCell ref="F14:G14"/>
    <mergeCell ref="H14:J14"/>
    <mergeCell ref="A15:L15"/>
  </mergeCells>
  <phoneticPr fontId="41" type="noConversion"/>
  <dataValidations count="1">
    <dataValidation type="list" allowBlank="1" showInputMessage="1" showErrorMessage="1" sqref="L3 L4 L5 L6 L7 L8 L9 L10 L11 L12 L13 L14:L15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D25" sqref="D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16" t="s">
        <v>324</v>
      </c>
      <c r="B1" s="316"/>
      <c r="C1" s="316"/>
      <c r="D1" s="316"/>
      <c r="E1" s="316"/>
      <c r="F1" s="316"/>
      <c r="G1" s="316"/>
      <c r="H1" s="316"/>
      <c r="I1" s="316"/>
    </row>
    <row r="2" spans="1:9" s="1" customFormat="1" ht="16.5" x14ac:dyDescent="0.3">
      <c r="A2" s="325" t="s">
        <v>249</v>
      </c>
      <c r="B2" s="326" t="s">
        <v>254</v>
      </c>
      <c r="C2" s="326" t="s">
        <v>290</v>
      </c>
      <c r="D2" s="326" t="s">
        <v>252</v>
      </c>
      <c r="E2" s="326" t="s">
        <v>253</v>
      </c>
      <c r="F2" s="3" t="s">
        <v>325</v>
      </c>
      <c r="G2" s="3" t="s">
        <v>273</v>
      </c>
      <c r="H2" s="332" t="s">
        <v>274</v>
      </c>
      <c r="I2" s="336" t="s">
        <v>276</v>
      </c>
    </row>
    <row r="3" spans="1:9" s="1" customFormat="1" ht="16.5" x14ac:dyDescent="0.3">
      <c r="A3" s="325"/>
      <c r="B3" s="327"/>
      <c r="C3" s="327"/>
      <c r="D3" s="327"/>
      <c r="E3" s="327"/>
      <c r="F3" s="3" t="s">
        <v>326</v>
      </c>
      <c r="G3" s="3" t="s">
        <v>277</v>
      </c>
      <c r="H3" s="333"/>
      <c r="I3" s="337"/>
    </row>
    <row r="4" spans="1:9" x14ac:dyDescent="0.15">
      <c r="A4" s="5">
        <v>1</v>
      </c>
      <c r="B4" s="5" t="s">
        <v>327</v>
      </c>
      <c r="C4" s="6" t="s">
        <v>328</v>
      </c>
      <c r="D4" s="6" t="s">
        <v>116</v>
      </c>
      <c r="E4" s="6" t="s">
        <v>62</v>
      </c>
      <c r="F4" s="6">
        <v>0</v>
      </c>
      <c r="G4" s="6">
        <v>0</v>
      </c>
      <c r="H4" s="6" t="s">
        <v>279</v>
      </c>
      <c r="I4" s="6" t="s">
        <v>266</v>
      </c>
    </row>
    <row r="5" spans="1:9" x14ac:dyDescent="0.15">
      <c r="A5" s="5">
        <v>2</v>
      </c>
      <c r="B5" s="5" t="s">
        <v>327</v>
      </c>
      <c r="C5" s="6" t="s">
        <v>329</v>
      </c>
      <c r="D5" s="6" t="s">
        <v>330</v>
      </c>
      <c r="E5" s="6" t="s">
        <v>62</v>
      </c>
      <c r="F5" s="6">
        <v>2</v>
      </c>
      <c r="G5" s="6">
        <v>3</v>
      </c>
      <c r="H5" s="6" t="s">
        <v>279</v>
      </c>
      <c r="I5" s="6" t="s">
        <v>266</v>
      </c>
    </row>
    <row r="6" spans="1:9" x14ac:dyDescent="0.15">
      <c r="A6" s="5">
        <v>3</v>
      </c>
      <c r="B6" s="5" t="s">
        <v>327</v>
      </c>
      <c r="C6" s="7" t="s">
        <v>331</v>
      </c>
      <c r="D6" s="6" t="s">
        <v>330</v>
      </c>
      <c r="E6" s="6" t="s">
        <v>62</v>
      </c>
      <c r="F6" s="6">
        <v>2</v>
      </c>
      <c r="G6" s="6">
        <v>3</v>
      </c>
      <c r="H6" s="6" t="s">
        <v>279</v>
      </c>
      <c r="I6" s="6" t="s">
        <v>266</v>
      </c>
    </row>
    <row r="7" spans="1:9" x14ac:dyDescent="0.15">
      <c r="A7" s="5"/>
      <c r="B7" s="5"/>
      <c r="C7" s="6"/>
      <c r="D7" s="6"/>
      <c r="E7" s="8"/>
      <c r="F7" s="6"/>
      <c r="G7" s="6"/>
      <c r="H7" s="6"/>
      <c r="I7" s="6"/>
    </row>
    <row r="8" spans="1:9" x14ac:dyDescent="0.15">
      <c r="A8" s="9"/>
      <c r="B8" s="9"/>
      <c r="C8" s="9"/>
      <c r="D8" s="9"/>
      <c r="E8" s="9"/>
      <c r="F8" s="9"/>
      <c r="G8" s="9"/>
      <c r="H8" s="9"/>
      <c r="I8" s="9"/>
    </row>
    <row r="9" spans="1:9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s="2" customFormat="1" ht="18.75" x14ac:dyDescent="0.15">
      <c r="A12" s="328" t="s">
        <v>321</v>
      </c>
      <c r="B12" s="329"/>
      <c r="C12" s="329"/>
      <c r="D12" s="330"/>
      <c r="E12" s="11"/>
      <c r="F12" s="328" t="s">
        <v>332</v>
      </c>
      <c r="G12" s="329"/>
      <c r="H12" s="330"/>
      <c r="I12" s="12"/>
    </row>
    <row r="13" spans="1:9" ht="16.5" x14ac:dyDescent="0.15">
      <c r="A13" s="323" t="s">
        <v>333</v>
      </c>
      <c r="B13" s="323"/>
      <c r="C13" s="324"/>
      <c r="D13" s="324"/>
      <c r="E13" s="324"/>
      <c r="F13" s="324"/>
      <c r="G13" s="324"/>
      <c r="H13" s="324"/>
      <c r="I13" s="3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5 I8:I13 I14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C9" sqref="C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7.95" customHeight="1" x14ac:dyDescent="0.25">
      <c r="B3" s="137"/>
      <c r="C3" s="138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7.95" customHeight="1" x14ac:dyDescent="0.25">
      <c r="B4" s="137" t="s">
        <v>39</v>
      </c>
      <c r="C4" s="138" t="s">
        <v>40</v>
      </c>
      <c r="D4" s="138" t="s">
        <v>41</v>
      </c>
      <c r="E4" s="138" t="s">
        <v>42</v>
      </c>
      <c r="F4" s="139" t="s">
        <v>41</v>
      </c>
      <c r="G4" s="139" t="s">
        <v>42</v>
      </c>
      <c r="H4" s="138" t="s">
        <v>41</v>
      </c>
      <c r="I4" s="146" t="s">
        <v>42</v>
      </c>
    </row>
    <row r="5" spans="2:9" ht="27.95" customHeight="1" x14ac:dyDescent="0.15">
      <c r="B5" s="140" t="s">
        <v>43</v>
      </c>
      <c r="C5" s="9">
        <v>13</v>
      </c>
      <c r="D5" s="9">
        <v>0</v>
      </c>
      <c r="E5" s="9">
        <v>1</v>
      </c>
      <c r="F5" s="141">
        <v>0</v>
      </c>
      <c r="G5" s="141">
        <v>1</v>
      </c>
      <c r="H5" s="9">
        <v>1</v>
      </c>
      <c r="I5" s="147">
        <v>2</v>
      </c>
    </row>
    <row r="6" spans="2:9" ht="27.95" customHeight="1" x14ac:dyDescent="0.15">
      <c r="B6" s="140" t="s">
        <v>44</v>
      </c>
      <c r="C6" s="9">
        <v>20</v>
      </c>
      <c r="D6" s="9">
        <v>0</v>
      </c>
      <c r="E6" s="9">
        <v>1</v>
      </c>
      <c r="F6" s="141">
        <v>1</v>
      </c>
      <c r="G6" s="141">
        <v>2</v>
      </c>
      <c r="H6" s="9">
        <v>2</v>
      </c>
      <c r="I6" s="147">
        <v>3</v>
      </c>
    </row>
    <row r="7" spans="2:9" ht="27.95" customHeight="1" x14ac:dyDescent="0.15">
      <c r="B7" s="140" t="s">
        <v>45</v>
      </c>
      <c r="C7" s="9">
        <v>32</v>
      </c>
      <c r="D7" s="9">
        <v>0</v>
      </c>
      <c r="E7" s="9">
        <v>1</v>
      </c>
      <c r="F7" s="141">
        <v>2</v>
      </c>
      <c r="G7" s="141">
        <v>3</v>
      </c>
      <c r="H7" s="9">
        <v>3</v>
      </c>
      <c r="I7" s="147">
        <v>4</v>
      </c>
    </row>
    <row r="8" spans="2:9" ht="27.95" customHeight="1" x14ac:dyDescent="0.15">
      <c r="B8" s="140" t="s">
        <v>46</v>
      </c>
      <c r="C8" s="9">
        <v>50</v>
      </c>
      <c r="D8" s="9">
        <v>1</v>
      </c>
      <c r="E8" s="9">
        <v>2</v>
      </c>
      <c r="F8" s="141">
        <v>3</v>
      </c>
      <c r="G8" s="141">
        <v>4</v>
      </c>
      <c r="H8" s="9">
        <v>5</v>
      </c>
      <c r="I8" s="147">
        <v>6</v>
      </c>
    </row>
    <row r="9" spans="2:9" ht="27.95" customHeight="1" x14ac:dyDescent="0.15">
      <c r="B9" s="140" t="s">
        <v>47</v>
      </c>
      <c r="C9" s="9">
        <v>80</v>
      </c>
      <c r="D9" s="9">
        <v>2</v>
      </c>
      <c r="E9" s="9">
        <v>3</v>
      </c>
      <c r="F9" s="141">
        <v>5</v>
      </c>
      <c r="G9" s="141">
        <v>6</v>
      </c>
      <c r="H9" s="9">
        <v>7</v>
      </c>
      <c r="I9" s="147">
        <v>8</v>
      </c>
    </row>
    <row r="10" spans="2:9" ht="27.95" customHeight="1" x14ac:dyDescent="0.15">
      <c r="B10" s="140" t="s">
        <v>48</v>
      </c>
      <c r="C10" s="9">
        <v>125</v>
      </c>
      <c r="D10" s="9">
        <v>3</v>
      </c>
      <c r="E10" s="9">
        <v>4</v>
      </c>
      <c r="F10" s="141">
        <v>7</v>
      </c>
      <c r="G10" s="141">
        <v>8</v>
      </c>
      <c r="H10" s="9">
        <v>10</v>
      </c>
      <c r="I10" s="147">
        <v>11</v>
      </c>
    </row>
    <row r="11" spans="2:9" ht="27.95" customHeight="1" x14ac:dyDescent="0.15">
      <c r="B11" s="140" t="s">
        <v>49</v>
      </c>
      <c r="C11" s="9">
        <v>200</v>
      </c>
      <c r="D11" s="9">
        <v>5</v>
      </c>
      <c r="E11" s="9">
        <v>6</v>
      </c>
      <c r="F11" s="141">
        <v>10</v>
      </c>
      <c r="G11" s="141">
        <v>11</v>
      </c>
      <c r="H11" s="9">
        <v>14</v>
      </c>
      <c r="I11" s="147">
        <v>15</v>
      </c>
    </row>
    <row r="12" spans="2:9" ht="27.95" customHeight="1" x14ac:dyDescent="0.15">
      <c r="B12" s="142" t="s">
        <v>50</v>
      </c>
      <c r="C12" s="143">
        <v>315</v>
      </c>
      <c r="D12" s="143">
        <v>7</v>
      </c>
      <c r="E12" s="143">
        <v>8</v>
      </c>
      <c r="F12" s="144">
        <v>14</v>
      </c>
      <c r="G12" s="144">
        <v>15</v>
      </c>
      <c r="H12" s="143">
        <v>21</v>
      </c>
      <c r="I12" s="148">
        <v>22</v>
      </c>
    </row>
    <row r="14" spans="2:9" x14ac:dyDescent="0.15">
      <c r="B14" s="145" t="s">
        <v>51</v>
      </c>
      <c r="C14" s="145"/>
      <c r="D14" s="145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5" zoomScale="125" zoomScaleNormal="125" workbookViewId="0">
      <selection activeCell="A37" sqref="A37:K37"/>
    </sheetView>
  </sheetViews>
  <sheetFormatPr defaultColWidth="10.375" defaultRowHeight="16.5" customHeight="1" x14ac:dyDescent="0.15"/>
  <cols>
    <col min="1" max="1" width="11.125" style="94" customWidth="1"/>
    <col min="2" max="9" width="10.375" style="94"/>
    <col min="10" max="10" width="8.875" style="94" customWidth="1"/>
    <col min="11" max="11" width="12" style="94" customWidth="1"/>
    <col min="12" max="16384" width="10.375" style="94"/>
  </cols>
  <sheetData>
    <row r="1" spans="1:11" ht="20.25" x14ac:dyDescent="0.15">
      <c r="A1" s="169" t="s">
        <v>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4.25" x14ac:dyDescent="0.15">
      <c r="A2" s="95" t="s">
        <v>53</v>
      </c>
      <c r="B2" s="170" t="s">
        <v>54</v>
      </c>
      <c r="C2" s="170"/>
      <c r="D2" s="171" t="s">
        <v>55</v>
      </c>
      <c r="E2" s="171"/>
      <c r="F2" s="170"/>
      <c r="G2" s="170"/>
      <c r="H2" s="96" t="s">
        <v>56</v>
      </c>
      <c r="I2" s="172" t="s">
        <v>57</v>
      </c>
      <c r="J2" s="172"/>
      <c r="K2" s="173"/>
    </row>
    <row r="3" spans="1:11" ht="14.25" x14ac:dyDescent="0.15">
      <c r="A3" s="174" t="s">
        <v>58</v>
      </c>
      <c r="B3" s="175"/>
      <c r="C3" s="176"/>
      <c r="D3" s="177" t="s">
        <v>59</v>
      </c>
      <c r="E3" s="178"/>
      <c r="F3" s="178"/>
      <c r="G3" s="179"/>
      <c r="H3" s="177" t="s">
        <v>60</v>
      </c>
      <c r="I3" s="178"/>
      <c r="J3" s="178"/>
      <c r="K3" s="179"/>
    </row>
    <row r="4" spans="1:11" ht="14.25" x14ac:dyDescent="0.15">
      <c r="A4" s="97" t="s">
        <v>61</v>
      </c>
      <c r="B4" s="180" t="s">
        <v>62</v>
      </c>
      <c r="C4" s="181"/>
      <c r="D4" s="182" t="s">
        <v>63</v>
      </c>
      <c r="E4" s="183"/>
      <c r="F4" s="184">
        <v>44772</v>
      </c>
      <c r="G4" s="185"/>
      <c r="H4" s="182" t="s">
        <v>64</v>
      </c>
      <c r="I4" s="183"/>
      <c r="J4" s="98" t="s">
        <v>65</v>
      </c>
      <c r="K4" s="99" t="s">
        <v>66</v>
      </c>
    </row>
    <row r="5" spans="1:11" ht="14.25" x14ac:dyDescent="0.15">
      <c r="A5" s="100" t="s">
        <v>67</v>
      </c>
      <c r="B5" s="180" t="s">
        <v>68</v>
      </c>
      <c r="C5" s="181"/>
      <c r="D5" s="182" t="s">
        <v>69</v>
      </c>
      <c r="E5" s="183"/>
      <c r="F5" s="184">
        <v>44766</v>
      </c>
      <c r="G5" s="185"/>
      <c r="H5" s="182" t="s">
        <v>70</v>
      </c>
      <c r="I5" s="183"/>
      <c r="J5" s="98" t="s">
        <v>65</v>
      </c>
      <c r="K5" s="99" t="s">
        <v>66</v>
      </c>
    </row>
    <row r="6" spans="1:11" ht="14.25" x14ac:dyDescent="0.15">
      <c r="A6" s="97" t="s">
        <v>71</v>
      </c>
      <c r="B6" s="101">
        <v>2</v>
      </c>
      <c r="C6" s="102">
        <v>6</v>
      </c>
      <c r="D6" s="100" t="s">
        <v>72</v>
      </c>
      <c r="E6" s="103"/>
      <c r="F6" s="184">
        <v>44775</v>
      </c>
      <c r="G6" s="185"/>
      <c r="H6" s="182" t="s">
        <v>73</v>
      </c>
      <c r="I6" s="183"/>
      <c r="J6" s="98" t="s">
        <v>65</v>
      </c>
      <c r="K6" s="99" t="s">
        <v>66</v>
      </c>
    </row>
    <row r="7" spans="1:11" ht="14.25" x14ac:dyDescent="0.15">
      <c r="A7" s="97" t="s">
        <v>74</v>
      </c>
      <c r="B7" s="186">
        <v>719</v>
      </c>
      <c r="C7" s="187"/>
      <c r="D7" s="100" t="s">
        <v>75</v>
      </c>
      <c r="E7" s="104"/>
      <c r="F7" s="184">
        <v>44776</v>
      </c>
      <c r="G7" s="185"/>
      <c r="H7" s="182" t="s">
        <v>76</v>
      </c>
      <c r="I7" s="183"/>
      <c r="J7" s="98" t="s">
        <v>65</v>
      </c>
      <c r="K7" s="99" t="s">
        <v>66</v>
      </c>
    </row>
    <row r="8" spans="1:11" ht="14.25" x14ac:dyDescent="0.15">
      <c r="A8" s="105" t="s">
        <v>77</v>
      </c>
      <c r="B8" s="188" t="s">
        <v>78</v>
      </c>
      <c r="C8" s="189"/>
      <c r="D8" s="190" t="s">
        <v>79</v>
      </c>
      <c r="E8" s="191"/>
      <c r="F8" s="192">
        <v>44777</v>
      </c>
      <c r="G8" s="193"/>
      <c r="H8" s="190" t="s">
        <v>80</v>
      </c>
      <c r="I8" s="191"/>
      <c r="J8" s="129" t="s">
        <v>65</v>
      </c>
      <c r="K8" s="130" t="s">
        <v>66</v>
      </c>
    </row>
    <row r="9" spans="1:11" ht="14.25" x14ac:dyDescent="0.15">
      <c r="A9" s="194" t="s">
        <v>81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4.25" x14ac:dyDescent="0.15">
      <c r="A10" s="197" t="s">
        <v>82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 x14ac:dyDescent="0.15">
      <c r="A11" s="106" t="s">
        <v>83</v>
      </c>
      <c r="B11" s="107" t="s">
        <v>84</v>
      </c>
      <c r="C11" s="108" t="s">
        <v>85</v>
      </c>
      <c r="D11" s="109"/>
      <c r="E11" s="110" t="s">
        <v>86</v>
      </c>
      <c r="F11" s="107" t="s">
        <v>84</v>
      </c>
      <c r="G11" s="108" t="s">
        <v>85</v>
      </c>
      <c r="H11" s="108" t="s">
        <v>87</v>
      </c>
      <c r="I11" s="110" t="s">
        <v>88</v>
      </c>
      <c r="J11" s="107" t="s">
        <v>84</v>
      </c>
      <c r="K11" s="131" t="s">
        <v>85</v>
      </c>
    </row>
    <row r="12" spans="1:11" ht="14.25" x14ac:dyDescent="0.15">
      <c r="A12" s="100" t="s">
        <v>89</v>
      </c>
      <c r="B12" s="111" t="s">
        <v>84</v>
      </c>
      <c r="C12" s="98" t="s">
        <v>85</v>
      </c>
      <c r="D12" s="104"/>
      <c r="E12" s="103" t="s">
        <v>90</v>
      </c>
      <c r="F12" s="111" t="s">
        <v>84</v>
      </c>
      <c r="G12" s="98" t="s">
        <v>85</v>
      </c>
      <c r="H12" s="98" t="s">
        <v>87</v>
      </c>
      <c r="I12" s="103" t="s">
        <v>91</v>
      </c>
      <c r="J12" s="111" t="s">
        <v>84</v>
      </c>
      <c r="K12" s="99" t="s">
        <v>85</v>
      </c>
    </row>
    <row r="13" spans="1:11" ht="14.25" x14ac:dyDescent="0.15">
      <c r="A13" s="100" t="s">
        <v>92</v>
      </c>
      <c r="B13" s="111" t="s">
        <v>84</v>
      </c>
      <c r="C13" s="98" t="s">
        <v>85</v>
      </c>
      <c r="D13" s="104"/>
      <c r="E13" s="103" t="s">
        <v>93</v>
      </c>
      <c r="F13" s="98" t="s">
        <v>94</v>
      </c>
      <c r="G13" s="98" t="s">
        <v>95</v>
      </c>
      <c r="H13" s="98" t="s">
        <v>87</v>
      </c>
      <c r="I13" s="103" t="s">
        <v>96</v>
      </c>
      <c r="J13" s="111" t="s">
        <v>84</v>
      </c>
      <c r="K13" s="99" t="s">
        <v>85</v>
      </c>
    </row>
    <row r="14" spans="1:11" ht="14.25" x14ac:dyDescent="0.15">
      <c r="A14" s="190" t="s">
        <v>97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00"/>
    </row>
    <row r="15" spans="1:11" ht="14.25" x14ac:dyDescent="0.15">
      <c r="A15" s="197" t="s">
        <v>98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 x14ac:dyDescent="0.15">
      <c r="A16" s="112" t="s">
        <v>99</v>
      </c>
      <c r="B16" s="108" t="s">
        <v>94</v>
      </c>
      <c r="C16" s="108" t="s">
        <v>95</v>
      </c>
      <c r="D16" s="113"/>
      <c r="E16" s="114" t="s">
        <v>100</v>
      </c>
      <c r="F16" s="108" t="s">
        <v>94</v>
      </c>
      <c r="G16" s="108" t="s">
        <v>95</v>
      </c>
      <c r="H16" s="115"/>
      <c r="I16" s="114" t="s">
        <v>101</v>
      </c>
      <c r="J16" s="108" t="s">
        <v>94</v>
      </c>
      <c r="K16" s="131" t="s">
        <v>95</v>
      </c>
    </row>
    <row r="17" spans="1:22" ht="16.5" customHeight="1" x14ac:dyDescent="0.15">
      <c r="A17" s="116" t="s">
        <v>102</v>
      </c>
      <c r="B17" s="98" t="s">
        <v>94</v>
      </c>
      <c r="C17" s="98" t="s">
        <v>95</v>
      </c>
      <c r="D17" s="101"/>
      <c r="E17" s="117" t="s">
        <v>103</v>
      </c>
      <c r="F17" s="98" t="s">
        <v>94</v>
      </c>
      <c r="G17" s="98" t="s">
        <v>95</v>
      </c>
      <c r="H17" s="118"/>
      <c r="I17" s="117" t="s">
        <v>104</v>
      </c>
      <c r="J17" s="98" t="s">
        <v>94</v>
      </c>
      <c r="K17" s="99" t="s">
        <v>95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 x14ac:dyDescent="0.15">
      <c r="A18" s="201" t="s">
        <v>105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s="93" customFormat="1" ht="18" customHeight="1" x14ac:dyDescent="0.15">
      <c r="A19" s="197" t="s">
        <v>106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 x14ac:dyDescent="0.15">
      <c r="A20" s="204" t="s">
        <v>107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 x14ac:dyDescent="0.15">
      <c r="A21" s="119" t="s">
        <v>108</v>
      </c>
      <c r="B21" s="117" t="s">
        <v>109</v>
      </c>
      <c r="C21" s="117" t="s">
        <v>110</v>
      </c>
      <c r="D21" s="117" t="s">
        <v>111</v>
      </c>
      <c r="E21" s="117" t="s">
        <v>112</v>
      </c>
      <c r="F21" s="117" t="s">
        <v>113</v>
      </c>
      <c r="G21" s="117" t="s">
        <v>114</v>
      </c>
      <c r="H21" s="117"/>
      <c r="I21" s="117"/>
      <c r="J21" s="117"/>
      <c r="K21" s="133" t="s">
        <v>115</v>
      </c>
    </row>
    <row r="22" spans="1:22" ht="16.5" customHeight="1" x14ac:dyDescent="0.15">
      <c r="A22" s="120" t="s">
        <v>116</v>
      </c>
      <c r="B22" s="121">
        <v>1</v>
      </c>
      <c r="C22" s="121">
        <v>1</v>
      </c>
      <c r="D22" s="121">
        <v>1</v>
      </c>
      <c r="E22" s="121">
        <v>1</v>
      </c>
      <c r="F22" s="121">
        <v>1</v>
      </c>
      <c r="G22" s="121">
        <v>1</v>
      </c>
      <c r="H22" s="121"/>
      <c r="I22" s="121"/>
      <c r="J22" s="121"/>
      <c r="K22" s="134"/>
    </row>
    <row r="23" spans="1:22" ht="16.5" customHeight="1" x14ac:dyDescent="0.15">
      <c r="A23" s="120" t="s">
        <v>117</v>
      </c>
      <c r="B23" s="121">
        <v>0.92</v>
      </c>
      <c r="C23" s="121">
        <v>0.95</v>
      </c>
      <c r="D23" s="121">
        <v>0.9</v>
      </c>
      <c r="E23" s="121">
        <v>0.88</v>
      </c>
      <c r="F23" s="121">
        <v>0.88</v>
      </c>
      <c r="G23" s="121">
        <v>0.96</v>
      </c>
      <c r="H23" s="121"/>
      <c r="I23" s="121"/>
      <c r="J23" s="121"/>
      <c r="K23" s="135" t="s">
        <v>118</v>
      </c>
    </row>
    <row r="24" spans="1:22" ht="16.5" customHeight="1" x14ac:dyDescent="0.15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35"/>
    </row>
    <row r="25" spans="1:22" ht="16.5" customHeight="1" x14ac:dyDescent="0.15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36"/>
    </row>
    <row r="26" spans="1:22" ht="16.5" customHeight="1" x14ac:dyDescent="0.15">
      <c r="A26" s="122"/>
      <c r="B26" s="121"/>
      <c r="C26" s="121"/>
      <c r="D26" s="121"/>
      <c r="E26" s="121"/>
      <c r="F26" s="121"/>
      <c r="G26" s="121"/>
      <c r="H26" s="121"/>
      <c r="I26" s="121"/>
      <c r="J26" s="121"/>
      <c r="K26" s="136"/>
    </row>
    <row r="27" spans="1:22" ht="16.5" customHeight="1" x14ac:dyDescent="0.15">
      <c r="A27" s="122"/>
      <c r="B27" s="121"/>
      <c r="C27" s="121"/>
      <c r="D27" s="121"/>
      <c r="E27" s="121"/>
      <c r="F27" s="121"/>
      <c r="G27" s="121"/>
      <c r="H27" s="121"/>
      <c r="I27" s="121"/>
      <c r="J27" s="121"/>
      <c r="K27" s="136"/>
    </row>
    <row r="28" spans="1:22" ht="16.5" customHeight="1" x14ac:dyDescent="0.15">
      <c r="A28" s="122"/>
      <c r="B28" s="121"/>
      <c r="C28" s="121"/>
      <c r="D28" s="121"/>
      <c r="E28" s="121"/>
      <c r="F28" s="121"/>
      <c r="G28" s="121"/>
      <c r="H28" s="121"/>
      <c r="I28" s="121"/>
      <c r="J28" s="121"/>
      <c r="K28" s="136"/>
    </row>
    <row r="29" spans="1:22" ht="18" customHeight="1" x14ac:dyDescent="0.15">
      <c r="A29" s="207" t="s">
        <v>119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 x14ac:dyDescent="0.15">
      <c r="A30" s="210" t="s">
        <v>120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 x14ac:dyDescent="0.15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 x14ac:dyDescent="0.15">
      <c r="A32" s="207" t="s">
        <v>121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 x14ac:dyDescent="0.15">
      <c r="A33" s="216" t="s">
        <v>122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 x14ac:dyDescent="0.15">
      <c r="A34" s="219" t="s">
        <v>123</v>
      </c>
      <c r="B34" s="220"/>
      <c r="C34" s="98" t="s">
        <v>65</v>
      </c>
      <c r="D34" s="98" t="s">
        <v>66</v>
      </c>
      <c r="E34" s="221" t="s">
        <v>124</v>
      </c>
      <c r="F34" s="222"/>
      <c r="G34" s="222"/>
      <c r="H34" s="222"/>
      <c r="I34" s="222"/>
      <c r="J34" s="222"/>
      <c r="K34" s="223"/>
    </row>
    <row r="35" spans="1:11" ht="14.25" x14ac:dyDescent="0.15">
      <c r="A35" s="224" t="s">
        <v>125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</row>
    <row r="36" spans="1:11" ht="14.25" x14ac:dyDescent="0.15">
      <c r="A36" s="225" t="s">
        <v>126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4.25" x14ac:dyDescent="0.15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4.25" x14ac:dyDescent="0.15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4.25" x14ac:dyDescent="0.15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4.25" x14ac:dyDescent="0.1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4.25" x14ac:dyDescent="0.1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4.25" x14ac:dyDescent="0.15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4.25" x14ac:dyDescent="0.15">
      <c r="A43" s="231" t="s">
        <v>127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4.25" x14ac:dyDescent="0.15">
      <c r="A44" s="197" t="s">
        <v>128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4.25" x14ac:dyDescent="0.15">
      <c r="A45" s="112" t="s">
        <v>129</v>
      </c>
      <c r="B45" s="108" t="s">
        <v>94</v>
      </c>
      <c r="C45" s="108" t="s">
        <v>95</v>
      </c>
      <c r="D45" s="108" t="s">
        <v>87</v>
      </c>
      <c r="E45" s="114" t="s">
        <v>130</v>
      </c>
      <c r="F45" s="108" t="s">
        <v>94</v>
      </c>
      <c r="G45" s="108" t="s">
        <v>95</v>
      </c>
      <c r="H45" s="108" t="s">
        <v>87</v>
      </c>
      <c r="I45" s="114" t="s">
        <v>131</v>
      </c>
      <c r="J45" s="108" t="s">
        <v>94</v>
      </c>
      <c r="K45" s="131" t="s">
        <v>95</v>
      </c>
    </row>
    <row r="46" spans="1:11" ht="14.25" x14ac:dyDescent="0.15">
      <c r="A46" s="116" t="s">
        <v>86</v>
      </c>
      <c r="B46" s="98" t="s">
        <v>94</v>
      </c>
      <c r="C46" s="98" t="s">
        <v>95</v>
      </c>
      <c r="D46" s="98" t="s">
        <v>87</v>
      </c>
      <c r="E46" s="117" t="s">
        <v>93</v>
      </c>
      <c r="F46" s="98" t="s">
        <v>94</v>
      </c>
      <c r="G46" s="98" t="s">
        <v>95</v>
      </c>
      <c r="H46" s="98" t="s">
        <v>87</v>
      </c>
      <c r="I46" s="117" t="s">
        <v>104</v>
      </c>
      <c r="J46" s="98" t="s">
        <v>94</v>
      </c>
      <c r="K46" s="99" t="s">
        <v>95</v>
      </c>
    </row>
    <row r="47" spans="1:11" ht="14.25" x14ac:dyDescent="0.15">
      <c r="A47" s="190" t="s">
        <v>97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00"/>
    </row>
    <row r="48" spans="1:11" ht="14.25" x14ac:dyDescent="0.15">
      <c r="A48" s="224" t="s">
        <v>132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</row>
    <row r="49" spans="1:11" ht="14.25" x14ac:dyDescent="0.15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1" ht="14.25" x14ac:dyDescent="0.15">
      <c r="A50" s="123" t="s">
        <v>133</v>
      </c>
      <c r="B50" s="234" t="s">
        <v>134</v>
      </c>
      <c r="C50" s="234"/>
      <c r="D50" s="124" t="s">
        <v>135</v>
      </c>
      <c r="E50" s="125"/>
      <c r="F50" s="126" t="s">
        <v>136</v>
      </c>
      <c r="G50" s="127"/>
      <c r="H50" s="235" t="s">
        <v>137</v>
      </c>
      <c r="I50" s="236"/>
      <c r="J50" s="237"/>
      <c r="K50" s="238"/>
    </row>
    <row r="51" spans="1:11" ht="14.25" x14ac:dyDescent="0.15">
      <c r="A51" s="224" t="s">
        <v>138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</row>
    <row r="52" spans="1:11" ht="14.25" x14ac:dyDescent="0.15">
      <c r="A52" s="239"/>
      <c r="B52" s="240"/>
      <c r="C52" s="240"/>
      <c r="D52" s="240"/>
      <c r="E52" s="240"/>
      <c r="F52" s="240"/>
      <c r="G52" s="240"/>
      <c r="H52" s="240"/>
      <c r="I52" s="240"/>
      <c r="J52" s="240"/>
      <c r="K52" s="241"/>
    </row>
    <row r="53" spans="1:11" ht="14.25" x14ac:dyDescent="0.15">
      <c r="A53" s="123" t="s">
        <v>133</v>
      </c>
      <c r="B53" s="234" t="s">
        <v>134</v>
      </c>
      <c r="C53" s="234"/>
      <c r="D53" s="124" t="s">
        <v>135</v>
      </c>
      <c r="E53" s="128"/>
      <c r="F53" s="126" t="s">
        <v>139</v>
      </c>
      <c r="G53" s="127"/>
      <c r="H53" s="235" t="s">
        <v>137</v>
      </c>
      <c r="I53" s="236"/>
      <c r="J53" s="237"/>
      <c r="K53" s="23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1"/>
  <sheetViews>
    <sheetView workbookViewId="0">
      <selection activeCell="G10" sqref="G10"/>
    </sheetView>
  </sheetViews>
  <sheetFormatPr defaultColWidth="9" defaultRowHeight="26.1" customHeight="1" x14ac:dyDescent="0.15"/>
  <cols>
    <col min="1" max="1" width="11.25" style="26" customWidth="1"/>
    <col min="2" max="6" width="14.25" style="26" customWidth="1"/>
    <col min="7" max="7" width="14.25" style="27" customWidth="1"/>
    <col min="8" max="11" width="14.25" style="26" customWidth="1"/>
    <col min="12" max="12" width="12.25" style="26" customWidth="1"/>
    <col min="13" max="13" width="17.125" style="26" customWidth="1"/>
    <col min="14" max="16" width="14.25" style="26" customWidth="1"/>
    <col min="17" max="16384" width="9" style="26"/>
  </cols>
  <sheetData>
    <row r="1" spans="1:15" ht="30" customHeight="1" x14ac:dyDescent="0.25">
      <c r="A1" s="242" t="s">
        <v>140</v>
      </c>
      <c r="B1" s="243"/>
      <c r="C1" s="243"/>
      <c r="D1" s="243"/>
      <c r="E1" s="243"/>
      <c r="F1" s="244"/>
      <c r="G1" s="244"/>
      <c r="H1" s="243"/>
      <c r="I1" s="243"/>
      <c r="J1" s="243"/>
      <c r="K1" s="243"/>
      <c r="L1" s="243"/>
      <c r="M1" s="243"/>
      <c r="N1" s="243"/>
      <c r="O1" s="243"/>
    </row>
    <row r="2" spans="1:15" ht="29.1" customHeight="1" x14ac:dyDescent="0.15">
      <c r="A2" s="28" t="s">
        <v>61</v>
      </c>
      <c r="B2" s="245" t="s">
        <v>62</v>
      </c>
      <c r="C2" s="245"/>
      <c r="D2" s="29" t="s">
        <v>67</v>
      </c>
      <c r="E2" s="246" t="s">
        <v>68</v>
      </c>
      <c r="F2" s="247"/>
      <c r="G2" s="247"/>
      <c r="H2" s="257"/>
      <c r="I2" s="44" t="s">
        <v>56</v>
      </c>
      <c r="J2" s="248" t="s">
        <v>57</v>
      </c>
      <c r="K2" s="248"/>
      <c r="L2" s="248"/>
      <c r="M2" s="248"/>
      <c r="N2" s="248"/>
      <c r="O2" s="249"/>
    </row>
    <row r="3" spans="1:15" ht="29.1" customHeight="1" x14ac:dyDescent="0.15">
      <c r="A3" s="256" t="s">
        <v>141</v>
      </c>
      <c r="B3" s="250" t="s">
        <v>142</v>
      </c>
      <c r="C3" s="250"/>
      <c r="D3" s="250"/>
      <c r="E3" s="250"/>
      <c r="F3" s="251"/>
      <c r="G3" s="251"/>
      <c r="H3" s="258"/>
      <c r="I3" s="252" t="s">
        <v>143</v>
      </c>
      <c r="J3" s="252"/>
      <c r="K3" s="252"/>
      <c r="L3" s="252"/>
      <c r="M3" s="252"/>
      <c r="N3" s="252"/>
      <c r="O3" s="253"/>
    </row>
    <row r="4" spans="1:15" ht="29.1" customHeight="1" x14ac:dyDescent="0.35">
      <c r="A4" s="256"/>
      <c r="B4" s="30" t="s">
        <v>109</v>
      </c>
      <c r="C4" s="31" t="s">
        <v>110</v>
      </c>
      <c r="D4" s="31" t="s">
        <v>111</v>
      </c>
      <c r="E4" s="31" t="s">
        <v>112</v>
      </c>
      <c r="F4" s="31" t="s">
        <v>144</v>
      </c>
      <c r="G4" s="31" t="s">
        <v>145</v>
      </c>
      <c r="H4" s="258"/>
      <c r="I4" s="30" t="s">
        <v>109</v>
      </c>
      <c r="J4" s="31" t="s">
        <v>110</v>
      </c>
      <c r="K4" s="31" t="s">
        <v>111</v>
      </c>
      <c r="L4" s="31" t="s">
        <v>112</v>
      </c>
      <c r="M4" s="254" t="s">
        <v>144</v>
      </c>
      <c r="N4" s="255"/>
      <c r="O4" s="31" t="s">
        <v>145</v>
      </c>
    </row>
    <row r="5" spans="1:15" ht="29.1" customHeight="1" x14ac:dyDescent="0.35">
      <c r="A5" s="256"/>
      <c r="B5" s="30" t="s">
        <v>146</v>
      </c>
      <c r="C5" s="31" t="s">
        <v>147</v>
      </c>
      <c r="D5" s="31" t="s">
        <v>148</v>
      </c>
      <c r="E5" s="31" t="s">
        <v>149</v>
      </c>
      <c r="F5" s="31" t="s">
        <v>150</v>
      </c>
      <c r="G5" s="31" t="s">
        <v>151</v>
      </c>
      <c r="H5" s="258"/>
      <c r="I5" s="91"/>
      <c r="J5" s="91"/>
      <c r="K5" s="91" t="s">
        <v>116</v>
      </c>
      <c r="L5" s="91"/>
      <c r="M5" s="91" t="s">
        <v>152</v>
      </c>
      <c r="N5" s="91" t="s">
        <v>116</v>
      </c>
      <c r="O5" s="60"/>
    </row>
    <row r="6" spans="1:15" ht="24.95" customHeight="1" x14ac:dyDescent="0.35">
      <c r="A6" s="32" t="s">
        <v>153</v>
      </c>
      <c r="B6" s="33">
        <f>D6-2.1</f>
        <v>96.9</v>
      </c>
      <c r="C6" s="33">
        <f>D6-2.1</f>
        <v>96.9</v>
      </c>
      <c r="D6" s="34">
        <v>99</v>
      </c>
      <c r="E6" s="33">
        <f t="shared" ref="E6:G6" si="0">D6+2.1</f>
        <v>101.1</v>
      </c>
      <c r="F6" s="33">
        <f t="shared" si="0"/>
        <v>103.19999999999999</v>
      </c>
      <c r="G6" s="33">
        <f t="shared" si="0"/>
        <v>105.29999999999998</v>
      </c>
      <c r="H6" s="258"/>
      <c r="I6" s="47"/>
      <c r="J6" s="48"/>
      <c r="K6" s="49" t="s">
        <v>154</v>
      </c>
      <c r="L6" s="48"/>
      <c r="M6" s="48" t="s">
        <v>155</v>
      </c>
      <c r="N6" s="48" t="s">
        <v>156</v>
      </c>
      <c r="O6" s="92"/>
    </row>
    <row r="7" spans="1:15" ht="24.95" customHeight="1" x14ac:dyDescent="0.35">
      <c r="A7" s="32" t="s">
        <v>157</v>
      </c>
      <c r="B7" s="33">
        <f>C7-1.5</f>
        <v>66.5</v>
      </c>
      <c r="C7" s="33">
        <f>D7-1.5</f>
        <v>68</v>
      </c>
      <c r="D7" s="34">
        <v>69.5</v>
      </c>
      <c r="E7" s="33">
        <f t="shared" ref="E7:G7" si="1">D7+1.5</f>
        <v>71</v>
      </c>
      <c r="F7" s="33">
        <f t="shared" si="1"/>
        <v>72.5</v>
      </c>
      <c r="G7" s="33">
        <f t="shared" si="1"/>
        <v>74</v>
      </c>
      <c r="H7" s="258"/>
      <c r="I7" s="50"/>
      <c r="J7" s="51"/>
      <c r="K7" s="51"/>
      <c r="L7" s="51"/>
      <c r="M7" s="51" t="s">
        <v>158</v>
      </c>
      <c r="N7" s="51" t="s">
        <v>159</v>
      </c>
      <c r="O7" s="60"/>
    </row>
    <row r="8" spans="1:15" ht="24.95" customHeight="1" x14ac:dyDescent="0.35">
      <c r="A8" s="32" t="s">
        <v>160</v>
      </c>
      <c r="B8" s="33">
        <f>C8-4</f>
        <v>74</v>
      </c>
      <c r="C8" s="33">
        <f>D8-4</f>
        <v>78</v>
      </c>
      <c r="D8" s="34">
        <v>82</v>
      </c>
      <c r="E8" s="33">
        <f t="shared" ref="E8:G8" si="2">D8+4</f>
        <v>86</v>
      </c>
      <c r="F8" s="33">
        <f t="shared" si="2"/>
        <v>90</v>
      </c>
      <c r="G8" s="33">
        <f t="shared" si="2"/>
        <v>94</v>
      </c>
      <c r="H8" s="258"/>
      <c r="I8" s="50"/>
      <c r="J8" s="51"/>
      <c r="K8" s="51"/>
      <c r="L8" s="51"/>
      <c r="M8" s="51" t="s">
        <v>161</v>
      </c>
      <c r="N8" s="51" t="s">
        <v>162</v>
      </c>
      <c r="O8" s="60"/>
    </row>
    <row r="9" spans="1:15" ht="24.95" customHeight="1" x14ac:dyDescent="0.35">
      <c r="A9" s="32" t="s">
        <v>163</v>
      </c>
      <c r="B9" s="33">
        <f>C9-3.6</f>
        <v>100.80000000000001</v>
      </c>
      <c r="C9" s="33">
        <f>D9-3.6</f>
        <v>104.4</v>
      </c>
      <c r="D9" s="34" t="s">
        <v>164</v>
      </c>
      <c r="E9" s="33">
        <f t="shared" ref="E9:G9" si="3">D9+4</f>
        <v>112</v>
      </c>
      <c r="F9" s="33">
        <f t="shared" si="3"/>
        <v>116</v>
      </c>
      <c r="G9" s="33">
        <f t="shared" si="3"/>
        <v>120</v>
      </c>
      <c r="H9" s="258"/>
      <c r="I9" s="50"/>
      <c r="J9" s="51"/>
      <c r="K9" s="51"/>
      <c r="L9" s="51"/>
      <c r="M9" s="51" t="s">
        <v>165</v>
      </c>
      <c r="N9" s="51" t="s">
        <v>162</v>
      </c>
      <c r="O9" s="60"/>
    </row>
    <row r="10" spans="1:15" ht="24.95" customHeight="1" x14ac:dyDescent="0.35">
      <c r="A10" s="32" t="s">
        <v>166</v>
      </c>
      <c r="B10" s="33">
        <f>C10-2.3/2</f>
        <v>30.700000000000003</v>
      </c>
      <c r="C10" s="33">
        <f>D10-2.3/2</f>
        <v>31.85</v>
      </c>
      <c r="D10" s="34">
        <v>33</v>
      </c>
      <c r="E10" s="33">
        <f t="shared" ref="E10:G10" si="4">D10+2.6/2</f>
        <v>34.299999999999997</v>
      </c>
      <c r="F10" s="33">
        <f t="shared" si="4"/>
        <v>35.599999999999994</v>
      </c>
      <c r="G10" s="33">
        <f t="shared" si="4"/>
        <v>36.899999999999991</v>
      </c>
      <c r="H10" s="258"/>
      <c r="I10" s="50"/>
      <c r="J10" s="51"/>
      <c r="K10" s="51"/>
      <c r="L10" s="51"/>
      <c r="M10" s="51" t="s">
        <v>161</v>
      </c>
      <c r="N10" s="51" t="s">
        <v>167</v>
      </c>
      <c r="O10" s="60"/>
    </row>
    <row r="11" spans="1:15" ht="24.95" customHeight="1" x14ac:dyDescent="0.35">
      <c r="A11" s="32" t="s">
        <v>168</v>
      </c>
      <c r="B11" s="33">
        <f>C11-0.5</f>
        <v>13</v>
      </c>
      <c r="C11" s="33">
        <f>D11-0.5</f>
        <v>13.5</v>
      </c>
      <c r="D11" s="34">
        <v>14</v>
      </c>
      <c r="E11" s="33">
        <f>D11+0.5</f>
        <v>14.5</v>
      </c>
      <c r="F11" s="33">
        <f>E11+0.5</f>
        <v>15</v>
      </c>
      <c r="G11" s="33">
        <f>F11+0.7</f>
        <v>15.7</v>
      </c>
      <c r="H11" s="258"/>
      <c r="I11" s="50"/>
      <c r="J11" s="51"/>
      <c r="K11" s="51"/>
      <c r="L11" s="51"/>
      <c r="M11" s="51" t="s">
        <v>161</v>
      </c>
      <c r="N11" s="51" t="s">
        <v>162</v>
      </c>
      <c r="O11" s="60"/>
    </row>
    <row r="12" spans="1:15" ht="24.95" customHeight="1" x14ac:dyDescent="0.35">
      <c r="A12" s="32" t="s">
        <v>169</v>
      </c>
      <c r="B12" s="33">
        <f>C12-0.7</f>
        <v>29.599999999999998</v>
      </c>
      <c r="C12" s="33">
        <f>D12-0.6</f>
        <v>30.299999999999997</v>
      </c>
      <c r="D12" s="34">
        <v>30.9</v>
      </c>
      <c r="E12" s="33">
        <f>D12+0.6</f>
        <v>31.5</v>
      </c>
      <c r="F12" s="33">
        <f>E12+0.7</f>
        <v>32.200000000000003</v>
      </c>
      <c r="G12" s="33">
        <f>F12+0.6</f>
        <v>32.800000000000004</v>
      </c>
      <c r="H12" s="259"/>
      <c r="I12" s="50"/>
      <c r="J12" s="51"/>
      <c r="K12" s="51"/>
      <c r="L12" s="51"/>
      <c r="M12" s="51" t="s">
        <v>161</v>
      </c>
      <c r="N12" s="51" t="s">
        <v>170</v>
      </c>
      <c r="O12" s="60"/>
    </row>
    <row r="13" spans="1:15" ht="24.95" customHeight="1" x14ac:dyDescent="0.35">
      <c r="A13" s="32" t="s">
        <v>171</v>
      </c>
      <c r="B13" s="33">
        <f>C13-0.9</f>
        <v>40.900000000000006</v>
      </c>
      <c r="C13" s="33">
        <f>D13-0.9</f>
        <v>41.800000000000004</v>
      </c>
      <c r="D13" s="34">
        <v>42.7</v>
      </c>
      <c r="E13" s="33">
        <f t="shared" ref="E13:G13" si="5">D13+1.1</f>
        <v>43.800000000000004</v>
      </c>
      <c r="F13" s="33">
        <f t="shared" si="5"/>
        <v>44.900000000000006</v>
      </c>
      <c r="G13" s="33">
        <f t="shared" si="5"/>
        <v>46.000000000000007</v>
      </c>
      <c r="H13" s="258"/>
      <c r="I13" s="50"/>
      <c r="J13" s="51"/>
      <c r="K13" s="51"/>
      <c r="L13" s="51"/>
      <c r="M13" s="51" t="s">
        <v>172</v>
      </c>
      <c r="N13" s="51" t="s">
        <v>173</v>
      </c>
      <c r="O13" s="60"/>
    </row>
    <row r="14" spans="1:15" ht="24.95" customHeight="1" x14ac:dyDescent="0.35">
      <c r="A14" s="32" t="s">
        <v>174</v>
      </c>
      <c r="B14" s="33">
        <f>C14</f>
        <v>13.5</v>
      </c>
      <c r="C14" s="33">
        <f>D14-0.5</f>
        <v>13.5</v>
      </c>
      <c r="D14" s="34">
        <v>14</v>
      </c>
      <c r="E14" s="33">
        <f>D14</f>
        <v>14</v>
      </c>
      <c r="F14" s="33">
        <f>D14+1.5</f>
        <v>15.5</v>
      </c>
      <c r="G14" s="33">
        <f>F14</f>
        <v>15.5</v>
      </c>
      <c r="H14" s="258"/>
      <c r="I14" s="50"/>
      <c r="J14" s="51"/>
      <c r="K14" s="51" t="s">
        <v>175</v>
      </c>
      <c r="L14" s="51"/>
      <c r="M14" s="51" t="s">
        <v>176</v>
      </c>
      <c r="N14" s="51" t="s">
        <v>177</v>
      </c>
      <c r="O14" s="60"/>
    </row>
    <row r="15" spans="1:15" ht="24.95" customHeight="1" x14ac:dyDescent="0.35">
      <c r="A15" s="32" t="s">
        <v>178</v>
      </c>
      <c r="B15" s="33">
        <f>D15-0.5</f>
        <v>16</v>
      </c>
      <c r="C15" s="33">
        <f t="shared" ref="C15:G15" si="6">B15</f>
        <v>16</v>
      </c>
      <c r="D15" s="34">
        <v>16.5</v>
      </c>
      <c r="E15" s="33">
        <f t="shared" si="6"/>
        <v>16.5</v>
      </c>
      <c r="F15" s="33">
        <f>E15+1.5</f>
        <v>18</v>
      </c>
      <c r="G15" s="33">
        <f t="shared" si="6"/>
        <v>18</v>
      </c>
      <c r="H15" s="258"/>
      <c r="I15" s="50"/>
      <c r="J15" s="51"/>
      <c r="K15" s="51"/>
      <c r="L15" s="51"/>
      <c r="M15" s="51" t="s">
        <v>179</v>
      </c>
      <c r="N15" s="51"/>
      <c r="O15" s="60"/>
    </row>
    <row r="16" spans="1:15" ht="24.95" customHeight="1" x14ac:dyDescent="0.35">
      <c r="A16" s="32" t="s">
        <v>180</v>
      </c>
      <c r="B16" s="33">
        <f>D16-0.5</f>
        <v>13.5</v>
      </c>
      <c r="C16" s="33">
        <f t="shared" ref="C16:G16" si="7">B16</f>
        <v>13.5</v>
      </c>
      <c r="D16" s="34">
        <v>14</v>
      </c>
      <c r="E16" s="33">
        <f t="shared" si="7"/>
        <v>14</v>
      </c>
      <c r="F16" s="33">
        <f>E16+1.5</f>
        <v>15.5</v>
      </c>
      <c r="G16" s="33">
        <f t="shared" si="7"/>
        <v>15.5</v>
      </c>
      <c r="H16" s="258"/>
      <c r="I16" s="50"/>
      <c r="J16" s="51"/>
      <c r="K16" s="51"/>
      <c r="L16" s="51"/>
      <c r="M16" s="51" t="s">
        <v>181</v>
      </c>
      <c r="N16" s="51"/>
      <c r="O16" s="60"/>
    </row>
    <row r="17" spans="1:15" ht="24.95" customHeight="1" x14ac:dyDescent="0.35">
      <c r="A17" s="32" t="s">
        <v>182</v>
      </c>
      <c r="B17" s="33">
        <f>C17</f>
        <v>4.5</v>
      </c>
      <c r="C17" s="33">
        <f>D17</f>
        <v>4.5</v>
      </c>
      <c r="D17" s="34">
        <v>4.5</v>
      </c>
      <c r="E17" s="33">
        <f>D17</f>
        <v>4.5</v>
      </c>
      <c r="F17" s="33">
        <f>D17</f>
        <v>4.5</v>
      </c>
      <c r="G17" s="33">
        <f>D17</f>
        <v>4.5</v>
      </c>
      <c r="H17" s="258"/>
      <c r="I17" s="50"/>
      <c r="J17" s="51"/>
      <c r="K17" s="51"/>
      <c r="L17" s="51"/>
      <c r="M17" s="51" t="s">
        <v>161</v>
      </c>
      <c r="N17" s="51" t="s">
        <v>162</v>
      </c>
      <c r="O17" s="60"/>
    </row>
    <row r="18" spans="1:15" ht="29.1" customHeight="1" x14ac:dyDescent="0.15">
      <c r="A18" s="35"/>
      <c r="B18" s="36"/>
      <c r="C18" s="36"/>
      <c r="D18" s="37"/>
      <c r="E18" s="36"/>
      <c r="F18" s="36"/>
      <c r="G18" s="36"/>
      <c r="H18" s="259"/>
      <c r="I18" s="52"/>
      <c r="J18" s="53"/>
      <c r="K18" s="54"/>
      <c r="L18" s="53"/>
      <c r="M18" s="53"/>
      <c r="N18" s="53"/>
      <c r="O18" s="62"/>
    </row>
    <row r="19" spans="1:15" ht="16.5" x14ac:dyDescent="0.15">
      <c r="A19" s="38"/>
      <c r="B19" s="39"/>
      <c r="C19" s="39"/>
      <c r="D19" s="40"/>
      <c r="E19" s="39"/>
      <c r="F19" s="39"/>
      <c r="G19" s="39"/>
      <c r="H19" s="41"/>
      <c r="I19" s="41"/>
      <c r="J19" s="41"/>
      <c r="K19" s="41"/>
      <c r="L19" s="41"/>
      <c r="M19" s="41"/>
      <c r="N19" s="41"/>
      <c r="O19" s="41"/>
    </row>
    <row r="20" spans="1:15" ht="14.25" x14ac:dyDescent="0.15">
      <c r="A20" s="42" t="s">
        <v>183</v>
      </c>
      <c r="B20" s="42"/>
      <c r="C20" s="42"/>
      <c r="D20" s="41"/>
      <c r="E20" s="41"/>
      <c r="F20" s="43"/>
      <c r="G20" s="43"/>
      <c r="H20" s="41"/>
      <c r="I20" s="41"/>
      <c r="J20" s="41"/>
      <c r="K20" s="41"/>
      <c r="L20" s="41"/>
      <c r="M20" s="41"/>
      <c r="N20" s="41"/>
      <c r="O20" s="41"/>
    </row>
    <row r="21" spans="1:15" ht="14.25" x14ac:dyDescent="0.15">
      <c r="A21" s="41"/>
      <c r="B21" s="41"/>
      <c r="C21" s="41"/>
      <c r="D21" s="41"/>
      <c r="E21" s="41"/>
      <c r="F21" s="43"/>
      <c r="G21" s="43"/>
      <c r="H21" s="41"/>
      <c r="I21" s="55" t="s">
        <v>184</v>
      </c>
      <c r="J21" s="56"/>
      <c r="K21" s="55" t="s">
        <v>185</v>
      </c>
      <c r="L21" s="55"/>
      <c r="M21" s="55" t="s">
        <v>186</v>
      </c>
      <c r="N21" s="55" t="s">
        <v>186</v>
      </c>
      <c r="O21" s="41" t="s">
        <v>187</v>
      </c>
    </row>
  </sheetData>
  <mergeCells count="9">
    <mergeCell ref="M4:N4"/>
    <mergeCell ref="A3:A5"/>
    <mergeCell ref="H2:H18"/>
    <mergeCell ref="A1:O1"/>
    <mergeCell ref="B2:C2"/>
    <mergeCell ref="E2:G2"/>
    <mergeCell ref="J2:O2"/>
    <mergeCell ref="B3:G3"/>
    <mergeCell ref="I3:O3"/>
  </mergeCells>
  <phoneticPr fontId="41" type="noConversion"/>
  <pageMargins left="0.31458333333333299" right="0.196527777777778" top="1" bottom="1" header="0.5" footer="0.5"/>
  <pageSetup paperSize="9" scale="63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Normal="100" workbookViewId="0">
      <selection activeCell="N14" sqref="N14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1.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260" t="s">
        <v>188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x14ac:dyDescent="0.15">
      <c r="A2" s="66" t="s">
        <v>53</v>
      </c>
      <c r="B2" s="261" t="s">
        <v>54</v>
      </c>
      <c r="C2" s="261"/>
      <c r="D2" s="67" t="s">
        <v>61</v>
      </c>
      <c r="E2" s="68" t="s">
        <v>62</v>
      </c>
      <c r="F2" s="69" t="s">
        <v>189</v>
      </c>
      <c r="G2" s="262" t="s">
        <v>68</v>
      </c>
      <c r="H2" s="262"/>
      <c r="I2" s="86" t="s">
        <v>56</v>
      </c>
      <c r="J2" s="262" t="s">
        <v>57</v>
      </c>
      <c r="K2" s="263"/>
    </row>
    <row r="3" spans="1:11" x14ac:dyDescent="0.15">
      <c r="A3" s="70" t="s">
        <v>74</v>
      </c>
      <c r="B3" s="264">
        <v>719</v>
      </c>
      <c r="C3" s="264"/>
      <c r="D3" s="72" t="s">
        <v>190</v>
      </c>
      <c r="E3" s="265">
        <v>44772</v>
      </c>
      <c r="F3" s="265"/>
      <c r="G3" s="265"/>
      <c r="H3" s="266" t="s">
        <v>191</v>
      </c>
      <c r="I3" s="266"/>
      <c r="J3" s="266"/>
      <c r="K3" s="267"/>
    </row>
    <row r="4" spans="1:11" x14ac:dyDescent="0.15">
      <c r="A4" s="73" t="s">
        <v>71</v>
      </c>
      <c r="B4" s="71">
        <v>2</v>
      </c>
      <c r="C4" s="71">
        <v>6</v>
      </c>
      <c r="D4" s="74" t="s">
        <v>192</v>
      </c>
      <c r="E4" s="268" t="s">
        <v>193</v>
      </c>
      <c r="F4" s="268"/>
      <c r="G4" s="268"/>
      <c r="H4" s="220" t="s">
        <v>194</v>
      </c>
      <c r="I4" s="220"/>
      <c r="J4" s="83" t="s">
        <v>65</v>
      </c>
      <c r="K4" s="89" t="s">
        <v>66</v>
      </c>
    </row>
    <row r="5" spans="1:11" x14ac:dyDescent="0.15">
      <c r="A5" s="73" t="s">
        <v>195</v>
      </c>
      <c r="B5" s="264" t="s">
        <v>196</v>
      </c>
      <c r="C5" s="264"/>
      <c r="D5" s="72" t="s">
        <v>193</v>
      </c>
      <c r="E5" s="72" t="s">
        <v>197</v>
      </c>
      <c r="F5" s="72" t="s">
        <v>198</v>
      </c>
      <c r="G5" s="72" t="s">
        <v>199</v>
      </c>
      <c r="H5" s="220" t="s">
        <v>200</v>
      </c>
      <c r="I5" s="220"/>
      <c r="J5" s="83" t="s">
        <v>65</v>
      </c>
      <c r="K5" s="89" t="s">
        <v>66</v>
      </c>
    </row>
    <row r="6" spans="1:11" x14ac:dyDescent="0.15">
      <c r="A6" s="75" t="s">
        <v>201</v>
      </c>
      <c r="B6" s="269" t="s">
        <v>202</v>
      </c>
      <c r="C6" s="269"/>
      <c r="D6" s="76" t="s">
        <v>203</v>
      </c>
      <c r="E6" s="77"/>
      <c r="F6" s="78"/>
      <c r="G6" s="76"/>
      <c r="H6" s="270" t="s">
        <v>204</v>
      </c>
      <c r="I6" s="270"/>
      <c r="J6" s="78" t="s">
        <v>65</v>
      </c>
      <c r="K6" s="90" t="s">
        <v>66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205</v>
      </c>
      <c r="B8" s="69" t="s">
        <v>206</v>
      </c>
      <c r="C8" s="69" t="s">
        <v>207</v>
      </c>
      <c r="D8" s="69" t="s">
        <v>208</v>
      </c>
      <c r="E8" s="69" t="s">
        <v>209</v>
      </c>
      <c r="F8" s="69" t="s">
        <v>210</v>
      </c>
      <c r="G8" s="271" t="s">
        <v>211</v>
      </c>
      <c r="H8" s="272"/>
      <c r="I8" s="272"/>
      <c r="J8" s="272"/>
      <c r="K8" s="273"/>
    </row>
    <row r="9" spans="1:11" x14ac:dyDescent="0.15">
      <c r="A9" s="219" t="s">
        <v>212</v>
      </c>
      <c r="B9" s="220"/>
      <c r="C9" s="83" t="s">
        <v>65</v>
      </c>
      <c r="D9" s="83" t="s">
        <v>66</v>
      </c>
      <c r="E9" s="72" t="s">
        <v>213</v>
      </c>
      <c r="F9" s="84" t="s">
        <v>214</v>
      </c>
      <c r="G9" s="274"/>
      <c r="H9" s="275"/>
      <c r="I9" s="275"/>
      <c r="J9" s="275"/>
      <c r="K9" s="276"/>
    </row>
    <row r="10" spans="1:11" x14ac:dyDescent="0.15">
      <c r="A10" s="219" t="s">
        <v>215</v>
      </c>
      <c r="B10" s="220"/>
      <c r="C10" s="83" t="s">
        <v>65</v>
      </c>
      <c r="D10" s="83" t="s">
        <v>66</v>
      </c>
      <c r="E10" s="72" t="s">
        <v>216</v>
      </c>
      <c r="F10" s="84" t="s">
        <v>217</v>
      </c>
      <c r="G10" s="274" t="s">
        <v>218</v>
      </c>
      <c r="H10" s="275"/>
      <c r="I10" s="275"/>
      <c r="J10" s="275"/>
      <c r="K10" s="276"/>
    </row>
    <row r="11" spans="1:11" x14ac:dyDescent="0.15">
      <c r="A11" s="277" t="s">
        <v>219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 x14ac:dyDescent="0.15">
      <c r="A12" s="70" t="s">
        <v>88</v>
      </c>
      <c r="B12" s="83" t="s">
        <v>84</v>
      </c>
      <c r="C12" s="83" t="s">
        <v>85</v>
      </c>
      <c r="D12" s="84"/>
      <c r="E12" s="72" t="s">
        <v>86</v>
      </c>
      <c r="F12" s="83" t="s">
        <v>84</v>
      </c>
      <c r="G12" s="83" t="s">
        <v>85</v>
      </c>
      <c r="H12" s="83"/>
      <c r="I12" s="72" t="s">
        <v>220</v>
      </c>
      <c r="J12" s="83" t="s">
        <v>84</v>
      </c>
      <c r="K12" s="89" t="s">
        <v>85</v>
      </c>
    </row>
    <row r="13" spans="1:11" x14ac:dyDescent="0.15">
      <c r="A13" s="70" t="s">
        <v>91</v>
      </c>
      <c r="B13" s="83" t="s">
        <v>84</v>
      </c>
      <c r="C13" s="83" t="s">
        <v>85</v>
      </c>
      <c r="D13" s="84"/>
      <c r="E13" s="72" t="s">
        <v>96</v>
      </c>
      <c r="F13" s="83" t="s">
        <v>84</v>
      </c>
      <c r="G13" s="83" t="s">
        <v>85</v>
      </c>
      <c r="H13" s="83"/>
      <c r="I13" s="72" t="s">
        <v>221</v>
      </c>
      <c r="J13" s="83" t="s">
        <v>84</v>
      </c>
      <c r="K13" s="89" t="s">
        <v>85</v>
      </c>
    </row>
    <row r="14" spans="1:11" x14ac:dyDescent="0.15">
      <c r="A14" s="75" t="s">
        <v>222</v>
      </c>
      <c r="B14" s="78" t="s">
        <v>84</v>
      </c>
      <c r="C14" s="78" t="s">
        <v>85</v>
      </c>
      <c r="D14" s="77"/>
      <c r="E14" s="76" t="s">
        <v>223</v>
      </c>
      <c r="F14" s="78" t="s">
        <v>84</v>
      </c>
      <c r="G14" s="78" t="s">
        <v>85</v>
      </c>
      <c r="H14" s="78"/>
      <c r="I14" s="76" t="s">
        <v>224</v>
      </c>
      <c r="J14" s="78" t="s">
        <v>84</v>
      </c>
      <c r="K14" s="90" t="s">
        <v>85</v>
      </c>
    </row>
    <row r="15" spans="1:11" x14ac:dyDescent="0.15">
      <c r="A15" s="79"/>
      <c r="B15" s="85"/>
      <c r="C15" s="85"/>
      <c r="D15" s="80"/>
      <c r="E15" s="79"/>
      <c r="F15" s="85"/>
      <c r="G15" s="85"/>
      <c r="H15" s="85"/>
      <c r="I15" s="79"/>
      <c r="J15" s="85"/>
      <c r="K15" s="85"/>
    </row>
    <row r="16" spans="1:11" s="63" customFormat="1" x14ac:dyDescent="0.15">
      <c r="A16" s="280" t="s">
        <v>225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15">
      <c r="A17" s="219" t="s">
        <v>226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83"/>
    </row>
    <row r="18" spans="1:11" x14ac:dyDescent="0.15">
      <c r="A18" s="219" t="s">
        <v>227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83"/>
    </row>
    <row r="19" spans="1:11" x14ac:dyDescent="0.15">
      <c r="A19" s="284" t="s">
        <v>228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6"/>
    </row>
    <row r="20" spans="1:11" x14ac:dyDescent="0.15">
      <c r="A20" s="284" t="s">
        <v>229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x14ac:dyDescent="0.15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289"/>
    </row>
    <row r="22" spans="1:1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x14ac:dyDescent="0.15">
      <c r="A23" s="290"/>
      <c r="B23" s="291"/>
      <c r="C23" s="291"/>
      <c r="D23" s="291"/>
      <c r="E23" s="291"/>
      <c r="F23" s="291"/>
      <c r="G23" s="291"/>
      <c r="H23" s="291"/>
      <c r="I23" s="291"/>
      <c r="J23" s="291"/>
      <c r="K23" s="292"/>
    </row>
    <row r="24" spans="1:11" x14ac:dyDescent="0.15">
      <c r="A24" s="219" t="s">
        <v>123</v>
      </c>
      <c r="B24" s="220"/>
      <c r="C24" s="83" t="s">
        <v>65</v>
      </c>
      <c r="D24" s="83" t="s">
        <v>66</v>
      </c>
      <c r="E24" s="266"/>
      <c r="F24" s="266"/>
      <c r="G24" s="266"/>
      <c r="H24" s="266"/>
      <c r="I24" s="266"/>
      <c r="J24" s="266"/>
      <c r="K24" s="267"/>
    </row>
    <row r="25" spans="1:11" x14ac:dyDescent="0.15">
      <c r="A25" s="87" t="s">
        <v>230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50.1" customHeight="1" x14ac:dyDescent="0.15">
      <c r="A26" s="295"/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21.95" customHeight="1" x14ac:dyDescent="0.15">
      <c r="A27" s="296" t="s">
        <v>231</v>
      </c>
      <c r="B27" s="272"/>
      <c r="C27" s="272"/>
      <c r="D27" s="272"/>
      <c r="E27" s="272"/>
      <c r="F27" s="272"/>
      <c r="G27" s="272"/>
      <c r="H27" s="272"/>
      <c r="I27" s="272"/>
      <c r="J27" s="272"/>
      <c r="K27" s="273"/>
    </row>
    <row r="28" spans="1:11" ht="14.1" customHeight="1" x14ac:dyDescent="0.15">
      <c r="A28" s="297" t="s">
        <v>232</v>
      </c>
      <c r="B28" s="298"/>
      <c r="C28" s="298"/>
      <c r="D28" s="298"/>
      <c r="E28" s="298"/>
      <c r="F28" s="298"/>
      <c r="G28" s="298"/>
      <c r="H28" s="298"/>
      <c r="I28" s="298"/>
      <c r="J28" s="298"/>
      <c r="K28" s="299"/>
    </row>
    <row r="29" spans="1:11" x14ac:dyDescent="0.15">
      <c r="A29" s="297"/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x14ac:dyDescent="0.15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299"/>
    </row>
    <row r="31" spans="1:11" x14ac:dyDescent="0.15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spans="1:11" x14ac:dyDescent="0.15">
      <c r="A32" s="297"/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3" ht="23.1" customHeight="1" x14ac:dyDescent="0.15">
      <c r="A33" s="297"/>
      <c r="B33" s="298"/>
      <c r="C33" s="298"/>
      <c r="D33" s="298"/>
      <c r="E33" s="298"/>
      <c r="F33" s="298"/>
      <c r="G33" s="298"/>
      <c r="H33" s="298"/>
      <c r="I33" s="298"/>
      <c r="J33" s="298"/>
      <c r="K33" s="299"/>
    </row>
    <row r="34" spans="1:13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289"/>
    </row>
    <row r="35" spans="1:13" ht="23.1" customHeight="1" x14ac:dyDescent="0.15">
      <c r="A35" s="300"/>
      <c r="B35" s="288"/>
      <c r="C35" s="288"/>
      <c r="D35" s="288"/>
      <c r="E35" s="288"/>
      <c r="F35" s="288"/>
      <c r="G35" s="288"/>
      <c r="H35" s="288"/>
      <c r="I35" s="288"/>
      <c r="J35" s="288"/>
      <c r="K35" s="289"/>
    </row>
    <row r="36" spans="1:13" ht="23.1" customHeight="1" x14ac:dyDescent="0.15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03"/>
    </row>
    <row r="37" spans="1:13" ht="18.75" customHeight="1" x14ac:dyDescent="0.15">
      <c r="A37" s="304" t="s">
        <v>233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6"/>
    </row>
    <row r="38" spans="1:13" s="64" customFormat="1" ht="18.75" customHeight="1" x14ac:dyDescent="0.15">
      <c r="A38" s="219" t="s">
        <v>234</v>
      </c>
      <c r="B38" s="220"/>
      <c r="C38" s="220"/>
      <c r="D38" s="266" t="s">
        <v>235</v>
      </c>
      <c r="E38" s="266"/>
      <c r="F38" s="307" t="s">
        <v>236</v>
      </c>
      <c r="G38" s="308"/>
      <c r="H38" s="220" t="s">
        <v>237</v>
      </c>
      <c r="I38" s="220"/>
      <c r="J38" s="220" t="s">
        <v>238</v>
      </c>
      <c r="K38" s="283"/>
    </row>
    <row r="39" spans="1:13" ht="18.75" customHeight="1" x14ac:dyDescent="0.15">
      <c r="A39" s="73" t="s">
        <v>124</v>
      </c>
      <c r="B39" s="220" t="s">
        <v>239</v>
      </c>
      <c r="C39" s="220"/>
      <c r="D39" s="220"/>
      <c r="E39" s="220"/>
      <c r="F39" s="220"/>
      <c r="G39" s="220"/>
      <c r="H39" s="220"/>
      <c r="I39" s="220"/>
      <c r="J39" s="220"/>
      <c r="K39" s="283"/>
      <c r="M39" s="64"/>
    </row>
    <row r="40" spans="1:13" ht="30.95" customHeight="1" x14ac:dyDescent="0.15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83"/>
    </row>
    <row r="41" spans="1:13" ht="18.75" customHeight="1" x14ac:dyDescent="0.15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83"/>
    </row>
    <row r="42" spans="1:13" ht="32.1" customHeight="1" x14ac:dyDescent="0.15">
      <c r="A42" s="75" t="s">
        <v>133</v>
      </c>
      <c r="B42" s="309" t="s">
        <v>240</v>
      </c>
      <c r="C42" s="309"/>
      <c r="D42" s="76" t="s">
        <v>241</v>
      </c>
      <c r="E42" s="77"/>
      <c r="F42" s="76" t="s">
        <v>136</v>
      </c>
      <c r="G42" s="88"/>
      <c r="H42" s="310" t="s">
        <v>137</v>
      </c>
      <c r="I42" s="310"/>
      <c r="J42" s="309"/>
      <c r="K42" s="311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8"/>
  <sheetViews>
    <sheetView tabSelected="1" zoomScale="90" zoomScaleNormal="90" workbookViewId="0">
      <selection activeCell="M11" sqref="M11"/>
    </sheetView>
  </sheetViews>
  <sheetFormatPr defaultColWidth="9" defaultRowHeight="26.1" customHeight="1" x14ac:dyDescent="0.15"/>
  <cols>
    <col min="1" max="1" width="11.25" style="26" customWidth="1"/>
    <col min="2" max="6" width="14.25" style="26" customWidth="1"/>
    <col min="7" max="7" width="14.25" style="27" customWidth="1"/>
    <col min="8" max="8" width="1.5" style="26" customWidth="1"/>
    <col min="9" max="20" width="9" style="26" customWidth="1"/>
    <col min="21" max="21" width="14.25" style="26" customWidth="1"/>
    <col min="22" max="16384" width="9" style="26"/>
  </cols>
  <sheetData>
    <row r="1" spans="1:20" ht="30" customHeight="1" x14ac:dyDescent="0.25">
      <c r="A1" s="242" t="s">
        <v>140</v>
      </c>
      <c r="B1" s="243"/>
      <c r="C1" s="243"/>
      <c r="D1" s="243"/>
      <c r="E1" s="243"/>
      <c r="F1" s="244"/>
      <c r="G1" s="244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</row>
    <row r="2" spans="1:20" ht="29.1" customHeight="1" x14ac:dyDescent="0.15">
      <c r="A2" s="28" t="s">
        <v>61</v>
      </c>
      <c r="B2" s="245" t="s">
        <v>62</v>
      </c>
      <c r="C2" s="245"/>
      <c r="D2" s="29" t="s">
        <v>67</v>
      </c>
      <c r="E2" s="246" t="s">
        <v>68</v>
      </c>
      <c r="F2" s="247"/>
      <c r="G2" s="247"/>
      <c r="H2" s="257"/>
      <c r="I2" s="44" t="s">
        <v>56</v>
      </c>
      <c r="J2" s="45" t="s">
        <v>57</v>
      </c>
      <c r="K2" s="248" t="s">
        <v>57</v>
      </c>
      <c r="L2" s="248"/>
      <c r="M2" s="248"/>
      <c r="N2" s="248"/>
      <c r="O2" s="248"/>
      <c r="P2" s="248"/>
      <c r="Q2" s="248"/>
      <c r="R2" s="248"/>
      <c r="S2" s="312"/>
      <c r="T2" s="249"/>
    </row>
    <row r="3" spans="1:20" ht="29.1" customHeight="1" x14ac:dyDescent="0.15">
      <c r="A3" s="256" t="s">
        <v>141</v>
      </c>
      <c r="B3" s="250" t="s">
        <v>142</v>
      </c>
      <c r="C3" s="250"/>
      <c r="D3" s="250"/>
      <c r="E3" s="250"/>
      <c r="F3" s="251"/>
      <c r="G3" s="251"/>
      <c r="H3" s="258"/>
      <c r="I3" s="252" t="s">
        <v>143</v>
      </c>
      <c r="J3" s="252"/>
      <c r="K3" s="252"/>
      <c r="L3" s="252"/>
      <c r="M3" s="252"/>
      <c r="N3" s="252"/>
      <c r="O3" s="252"/>
      <c r="P3" s="252"/>
      <c r="Q3" s="252"/>
      <c r="R3" s="252"/>
      <c r="S3" s="313"/>
      <c r="T3" s="253"/>
    </row>
    <row r="4" spans="1:20" ht="29.1" customHeight="1" x14ac:dyDescent="0.35">
      <c r="A4" s="256"/>
      <c r="B4" s="30" t="s">
        <v>109</v>
      </c>
      <c r="C4" s="31" t="s">
        <v>110</v>
      </c>
      <c r="D4" s="31" t="s">
        <v>111</v>
      </c>
      <c r="E4" s="31" t="s">
        <v>112</v>
      </c>
      <c r="F4" s="31" t="s">
        <v>144</v>
      </c>
      <c r="G4" s="31" t="s">
        <v>145</v>
      </c>
      <c r="H4" s="258"/>
      <c r="I4" s="314" t="s">
        <v>109</v>
      </c>
      <c r="J4" s="255"/>
      <c r="K4" s="254" t="s">
        <v>110</v>
      </c>
      <c r="L4" s="255"/>
      <c r="M4" s="254" t="s">
        <v>111</v>
      </c>
      <c r="N4" s="255"/>
      <c r="O4" s="254" t="s">
        <v>112</v>
      </c>
      <c r="P4" s="314"/>
      <c r="Q4" s="254" t="s">
        <v>144</v>
      </c>
      <c r="R4" s="255"/>
      <c r="S4" s="315" t="s">
        <v>145</v>
      </c>
      <c r="T4" s="315"/>
    </row>
    <row r="5" spans="1:20" ht="29.1" customHeight="1" x14ac:dyDescent="0.35">
      <c r="A5" s="256"/>
      <c r="B5" s="30" t="s">
        <v>146</v>
      </c>
      <c r="C5" s="31" t="s">
        <v>147</v>
      </c>
      <c r="D5" s="31" t="s">
        <v>148</v>
      </c>
      <c r="E5" s="31" t="s">
        <v>149</v>
      </c>
      <c r="F5" s="31" t="s">
        <v>150</v>
      </c>
      <c r="G5" s="31" t="s">
        <v>151</v>
      </c>
      <c r="H5" s="258"/>
      <c r="I5" s="46" t="s">
        <v>116</v>
      </c>
      <c r="J5" s="46" t="s">
        <v>242</v>
      </c>
      <c r="K5" s="46" t="s">
        <v>116</v>
      </c>
      <c r="L5" s="46" t="s">
        <v>242</v>
      </c>
      <c r="M5" s="46" t="s">
        <v>116</v>
      </c>
      <c r="N5" s="46" t="s">
        <v>242</v>
      </c>
      <c r="O5" s="46" t="s">
        <v>116</v>
      </c>
      <c r="P5" s="46" t="s">
        <v>242</v>
      </c>
      <c r="Q5" s="46" t="s">
        <v>116</v>
      </c>
      <c r="R5" s="46" t="s">
        <v>242</v>
      </c>
      <c r="S5" s="46" t="s">
        <v>116</v>
      </c>
      <c r="T5" s="46" t="s">
        <v>242</v>
      </c>
    </row>
    <row r="6" spans="1:20" ht="24.95" customHeight="1" x14ac:dyDescent="0.35">
      <c r="A6" s="32" t="s">
        <v>153</v>
      </c>
      <c r="B6" s="33">
        <f>D6-2.1</f>
        <v>96.9</v>
      </c>
      <c r="C6" s="33">
        <f>D6-2.1</f>
        <v>96.9</v>
      </c>
      <c r="D6" s="34">
        <v>99</v>
      </c>
      <c r="E6" s="33">
        <f t="shared" ref="E6:G6" si="0">D6+2.1</f>
        <v>101.1</v>
      </c>
      <c r="F6" s="33">
        <f t="shared" si="0"/>
        <v>103.19999999999999</v>
      </c>
      <c r="G6" s="33">
        <f t="shared" si="0"/>
        <v>105.29999999999998</v>
      </c>
      <c r="H6" s="258"/>
      <c r="I6" s="47" t="s">
        <v>167</v>
      </c>
      <c r="J6" s="48" t="s">
        <v>170</v>
      </c>
      <c r="K6" s="48" t="s">
        <v>159</v>
      </c>
      <c r="L6" s="48" t="s">
        <v>243</v>
      </c>
      <c r="M6" s="49" t="s">
        <v>162</v>
      </c>
      <c r="N6" s="49" t="s">
        <v>244</v>
      </c>
      <c r="O6" s="48" t="s">
        <v>245</v>
      </c>
      <c r="P6" s="48" t="s">
        <v>159</v>
      </c>
      <c r="Q6" s="48" t="s">
        <v>244</v>
      </c>
      <c r="R6" s="48" t="s">
        <v>162</v>
      </c>
      <c r="S6" s="57" t="s">
        <v>162</v>
      </c>
      <c r="T6" s="58" t="s">
        <v>246</v>
      </c>
    </row>
    <row r="7" spans="1:20" ht="24.95" customHeight="1" x14ac:dyDescent="0.35">
      <c r="A7" s="32" t="s">
        <v>157</v>
      </c>
      <c r="B7" s="33">
        <f>C7-1.5</f>
        <v>66.5</v>
      </c>
      <c r="C7" s="33">
        <f>D7-1.5</f>
        <v>68</v>
      </c>
      <c r="D7" s="34">
        <v>69.5</v>
      </c>
      <c r="E7" s="33">
        <f t="shared" ref="E7:G7" si="1">D7+1.5</f>
        <v>71</v>
      </c>
      <c r="F7" s="33">
        <f t="shared" si="1"/>
        <v>72.5</v>
      </c>
      <c r="G7" s="33">
        <f t="shared" si="1"/>
        <v>74</v>
      </c>
      <c r="H7" s="258"/>
      <c r="I7" s="50" t="s">
        <v>162</v>
      </c>
      <c r="J7" s="51" t="s">
        <v>159</v>
      </c>
      <c r="K7" s="51" t="s">
        <v>244</v>
      </c>
      <c r="L7" s="51" t="s">
        <v>159</v>
      </c>
      <c r="M7" s="51" t="s">
        <v>162</v>
      </c>
      <c r="N7" s="51" t="s">
        <v>244</v>
      </c>
      <c r="O7" s="51" t="s">
        <v>245</v>
      </c>
      <c r="P7" s="51" t="s">
        <v>244</v>
      </c>
      <c r="Q7" s="51" t="s">
        <v>162</v>
      </c>
      <c r="R7" s="51" t="s">
        <v>167</v>
      </c>
      <c r="S7" s="59" t="s">
        <v>162</v>
      </c>
      <c r="T7" s="60" t="s">
        <v>175</v>
      </c>
    </row>
    <row r="8" spans="1:20" ht="24.95" customHeight="1" x14ac:dyDescent="0.35">
      <c r="A8" s="32" t="s">
        <v>160</v>
      </c>
      <c r="B8" s="33">
        <f>C8-4</f>
        <v>74</v>
      </c>
      <c r="C8" s="33">
        <f>D8-4</f>
        <v>78</v>
      </c>
      <c r="D8" s="34">
        <v>82</v>
      </c>
      <c r="E8" s="33">
        <f t="shared" ref="E8:G8" si="2">D8+4</f>
        <v>86</v>
      </c>
      <c r="F8" s="33">
        <f t="shared" si="2"/>
        <v>90</v>
      </c>
      <c r="G8" s="33">
        <f t="shared" si="2"/>
        <v>94</v>
      </c>
      <c r="H8" s="258"/>
      <c r="I8" s="50" t="s">
        <v>162</v>
      </c>
      <c r="J8" s="51" t="s">
        <v>162</v>
      </c>
      <c r="K8" s="51" t="s">
        <v>162</v>
      </c>
      <c r="L8" s="51" t="s">
        <v>162</v>
      </c>
      <c r="M8" s="51" t="s">
        <v>162</v>
      </c>
      <c r="N8" s="51" t="s">
        <v>162</v>
      </c>
      <c r="O8" s="51" t="s">
        <v>162</v>
      </c>
      <c r="P8" s="51" t="s">
        <v>162</v>
      </c>
      <c r="Q8" s="51" t="s">
        <v>162</v>
      </c>
      <c r="R8" s="51" t="s">
        <v>162</v>
      </c>
      <c r="S8" s="51" t="s">
        <v>162</v>
      </c>
      <c r="T8" s="60" t="s">
        <v>162</v>
      </c>
    </row>
    <row r="9" spans="1:20" ht="24.95" customHeight="1" x14ac:dyDescent="0.35">
      <c r="A9" s="32" t="s">
        <v>163</v>
      </c>
      <c r="B9" s="33">
        <f>C9-3.6</f>
        <v>100.80000000000001</v>
      </c>
      <c r="C9" s="33">
        <f>D9-3.6</f>
        <v>104.4</v>
      </c>
      <c r="D9" s="34" t="s">
        <v>164</v>
      </c>
      <c r="E9" s="33">
        <f t="shared" ref="E9:G9" si="3">D9+4</f>
        <v>112</v>
      </c>
      <c r="F9" s="33">
        <f t="shared" si="3"/>
        <v>116</v>
      </c>
      <c r="G9" s="33">
        <f t="shared" si="3"/>
        <v>120</v>
      </c>
      <c r="H9" s="258"/>
      <c r="I9" s="50" t="s">
        <v>162</v>
      </c>
      <c r="J9" s="51" t="s">
        <v>167</v>
      </c>
      <c r="K9" s="51" t="s">
        <v>173</v>
      </c>
      <c r="L9" s="51" t="s">
        <v>175</v>
      </c>
      <c r="M9" s="51" t="s">
        <v>159</v>
      </c>
      <c r="N9" s="51" t="s">
        <v>244</v>
      </c>
      <c r="O9" s="51" t="s">
        <v>175</v>
      </c>
      <c r="P9" s="51" t="s">
        <v>162</v>
      </c>
      <c r="Q9" s="51" t="s">
        <v>245</v>
      </c>
      <c r="R9" s="51" t="s">
        <v>244</v>
      </c>
      <c r="S9" s="59" t="s">
        <v>167</v>
      </c>
      <c r="T9" s="60" t="s">
        <v>162</v>
      </c>
    </row>
    <row r="10" spans="1:20" ht="24.95" customHeight="1" x14ac:dyDescent="0.35">
      <c r="A10" s="32" t="s">
        <v>166</v>
      </c>
      <c r="B10" s="33">
        <f>C10-2.3/2</f>
        <v>30.700000000000003</v>
      </c>
      <c r="C10" s="33">
        <f>D10-2.3/2</f>
        <v>31.85</v>
      </c>
      <c r="D10" s="34">
        <v>33</v>
      </c>
      <c r="E10" s="33">
        <f t="shared" ref="E10:G10" si="4">D10+2.6/2</f>
        <v>34.299999999999997</v>
      </c>
      <c r="F10" s="33">
        <f t="shared" si="4"/>
        <v>35.599999999999994</v>
      </c>
      <c r="G10" s="33">
        <f t="shared" si="4"/>
        <v>36.899999999999991</v>
      </c>
      <c r="H10" s="258"/>
      <c r="I10" s="50" t="s">
        <v>247</v>
      </c>
      <c r="J10" s="51" t="s">
        <v>162</v>
      </c>
      <c r="K10" s="51" t="s">
        <v>162</v>
      </c>
      <c r="L10" s="51" t="s">
        <v>244</v>
      </c>
      <c r="M10" s="51" t="s">
        <v>245</v>
      </c>
      <c r="N10" s="51" t="s">
        <v>175</v>
      </c>
      <c r="O10" s="51" t="s">
        <v>244</v>
      </c>
      <c r="P10" s="51" t="s">
        <v>167</v>
      </c>
      <c r="Q10" s="51" t="s">
        <v>162</v>
      </c>
      <c r="R10" s="51" t="s">
        <v>162</v>
      </c>
      <c r="S10" s="59" t="s">
        <v>247</v>
      </c>
      <c r="T10" s="60" t="s">
        <v>173</v>
      </c>
    </row>
    <row r="11" spans="1:20" ht="24.95" customHeight="1" x14ac:dyDescent="0.35">
      <c r="A11" s="32" t="s">
        <v>168</v>
      </c>
      <c r="B11" s="33">
        <f>C11-0.5</f>
        <v>13</v>
      </c>
      <c r="C11" s="33">
        <f>D11-0.5</f>
        <v>13.5</v>
      </c>
      <c r="D11" s="34">
        <v>14</v>
      </c>
      <c r="E11" s="33">
        <f>D11+0.5</f>
        <v>14.5</v>
      </c>
      <c r="F11" s="33">
        <f>E11+0.5</f>
        <v>15</v>
      </c>
      <c r="G11" s="33">
        <f>F11+0.7</f>
        <v>15.7</v>
      </c>
      <c r="H11" s="258"/>
      <c r="I11" s="50" t="s">
        <v>162</v>
      </c>
      <c r="J11" s="51" t="s">
        <v>244</v>
      </c>
      <c r="K11" s="51" t="s">
        <v>162</v>
      </c>
      <c r="L11" s="51" t="s">
        <v>162</v>
      </c>
      <c r="M11" s="51" t="s">
        <v>162</v>
      </c>
      <c r="N11" s="51" t="s">
        <v>162</v>
      </c>
      <c r="O11" s="51" t="s">
        <v>162</v>
      </c>
      <c r="P11" s="51" t="s">
        <v>162</v>
      </c>
      <c r="Q11" s="51" t="s">
        <v>162</v>
      </c>
      <c r="R11" s="51" t="s">
        <v>162</v>
      </c>
      <c r="S11" s="59" t="s">
        <v>162</v>
      </c>
      <c r="T11" s="60" t="s">
        <v>162</v>
      </c>
    </row>
    <row r="12" spans="1:20" ht="24.95" customHeight="1" x14ac:dyDescent="0.35">
      <c r="A12" s="32" t="s">
        <v>169</v>
      </c>
      <c r="B12" s="33">
        <f>C12-0.7</f>
        <v>29.599999999999998</v>
      </c>
      <c r="C12" s="33">
        <f>D12-0.6</f>
        <v>30.299999999999997</v>
      </c>
      <c r="D12" s="34">
        <v>30.9</v>
      </c>
      <c r="E12" s="33">
        <f>D12+0.6</f>
        <v>31.5</v>
      </c>
      <c r="F12" s="33">
        <f>E12+0.7</f>
        <v>32.200000000000003</v>
      </c>
      <c r="G12" s="33">
        <f>F12+0.6</f>
        <v>32.800000000000004</v>
      </c>
      <c r="H12" s="259"/>
      <c r="I12" s="50" t="s">
        <v>244</v>
      </c>
      <c r="J12" s="51" t="s">
        <v>247</v>
      </c>
      <c r="K12" s="51" t="s">
        <v>244</v>
      </c>
      <c r="L12" s="51" t="s">
        <v>244</v>
      </c>
      <c r="M12" s="51" t="s">
        <v>175</v>
      </c>
      <c r="N12" s="51" t="s">
        <v>244</v>
      </c>
      <c r="O12" s="51" t="s">
        <v>245</v>
      </c>
      <c r="P12" s="51" t="s">
        <v>162</v>
      </c>
      <c r="Q12" s="51" t="s">
        <v>175</v>
      </c>
      <c r="R12" s="51" t="s">
        <v>162</v>
      </c>
      <c r="S12" s="59" t="s">
        <v>245</v>
      </c>
      <c r="T12" s="60" t="s">
        <v>244</v>
      </c>
    </row>
    <row r="13" spans="1:20" ht="24.95" customHeight="1" x14ac:dyDescent="0.35">
      <c r="A13" s="32" t="s">
        <v>171</v>
      </c>
      <c r="B13" s="33">
        <f>C13-0.9</f>
        <v>40.900000000000006</v>
      </c>
      <c r="C13" s="33">
        <f>D13-0.9</f>
        <v>41.800000000000004</v>
      </c>
      <c r="D13" s="34">
        <v>42.7</v>
      </c>
      <c r="E13" s="33">
        <f t="shared" ref="E13:G13" si="5">D13+1.1</f>
        <v>43.800000000000004</v>
      </c>
      <c r="F13" s="33">
        <f t="shared" si="5"/>
        <v>44.900000000000006</v>
      </c>
      <c r="G13" s="33">
        <f t="shared" si="5"/>
        <v>46.000000000000007</v>
      </c>
      <c r="H13" s="258"/>
      <c r="I13" s="50" t="s">
        <v>245</v>
      </c>
      <c r="J13" s="51" t="s">
        <v>162</v>
      </c>
      <c r="K13" s="51" t="s">
        <v>175</v>
      </c>
      <c r="L13" s="51" t="s">
        <v>159</v>
      </c>
      <c r="M13" s="51" t="s">
        <v>245</v>
      </c>
      <c r="N13" s="51" t="s">
        <v>245</v>
      </c>
      <c r="O13" s="51" t="s">
        <v>159</v>
      </c>
      <c r="P13" s="51" t="s">
        <v>244</v>
      </c>
      <c r="Q13" s="51" t="s">
        <v>246</v>
      </c>
      <c r="R13" s="51" t="s">
        <v>175</v>
      </c>
      <c r="S13" s="59" t="s">
        <v>245</v>
      </c>
      <c r="T13" s="60" t="s">
        <v>159</v>
      </c>
    </row>
    <row r="14" spans="1:20" ht="24.95" customHeight="1" x14ac:dyDescent="0.35">
      <c r="A14" s="32" t="s">
        <v>182</v>
      </c>
      <c r="B14" s="33">
        <f>C14</f>
        <v>4.5</v>
      </c>
      <c r="C14" s="33">
        <f>D14</f>
        <v>4.5</v>
      </c>
      <c r="D14" s="34">
        <v>4.5</v>
      </c>
      <c r="E14" s="33">
        <f>D14</f>
        <v>4.5</v>
      </c>
      <c r="F14" s="33">
        <f>D14</f>
        <v>4.5</v>
      </c>
      <c r="G14" s="33">
        <f>D14</f>
        <v>4.5</v>
      </c>
      <c r="H14" s="258"/>
      <c r="I14" s="50" t="s">
        <v>162</v>
      </c>
      <c r="J14" s="51" t="s">
        <v>162</v>
      </c>
      <c r="K14" s="51" t="s">
        <v>162</v>
      </c>
      <c r="L14" s="51" t="s">
        <v>162</v>
      </c>
      <c r="M14" s="51" t="s">
        <v>162</v>
      </c>
      <c r="N14" s="51" t="s">
        <v>162</v>
      </c>
      <c r="O14" s="51" t="s">
        <v>162</v>
      </c>
      <c r="P14" s="51" t="s">
        <v>162</v>
      </c>
      <c r="Q14" s="51" t="s">
        <v>162</v>
      </c>
      <c r="R14" s="51" t="s">
        <v>162</v>
      </c>
      <c r="S14" s="51" t="s">
        <v>162</v>
      </c>
      <c r="T14" s="60" t="s">
        <v>162</v>
      </c>
    </row>
    <row r="15" spans="1:20" ht="29.1" customHeight="1" x14ac:dyDescent="0.15">
      <c r="A15" s="35"/>
      <c r="B15" s="36"/>
      <c r="C15" s="36"/>
      <c r="D15" s="37"/>
      <c r="E15" s="36"/>
      <c r="F15" s="36"/>
      <c r="G15" s="36"/>
      <c r="H15" s="259"/>
      <c r="I15" s="52"/>
      <c r="J15" s="53"/>
      <c r="K15" s="53"/>
      <c r="L15" s="53"/>
      <c r="M15" s="54"/>
      <c r="N15" s="54"/>
      <c r="O15" s="53"/>
      <c r="P15" s="53"/>
      <c r="Q15" s="53"/>
      <c r="R15" s="53"/>
      <c r="S15" s="61"/>
      <c r="T15" s="62"/>
    </row>
    <row r="16" spans="1:20" ht="16.5" x14ac:dyDescent="0.15">
      <c r="A16" s="38"/>
      <c r="B16" s="39"/>
      <c r="C16" s="39"/>
      <c r="D16" s="40"/>
      <c r="E16" s="39"/>
      <c r="F16" s="39"/>
      <c r="G16" s="39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ht="14.25" x14ac:dyDescent="0.15">
      <c r="A17" s="42" t="s">
        <v>183</v>
      </c>
      <c r="B17" s="42"/>
      <c r="C17" s="42"/>
      <c r="D17" s="41"/>
      <c r="E17" s="41"/>
      <c r="F17" s="43"/>
      <c r="G17" s="43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ht="14.25" x14ac:dyDescent="0.15">
      <c r="A18" s="41"/>
      <c r="B18" s="41"/>
      <c r="C18" s="41"/>
      <c r="D18" s="41"/>
      <c r="E18" s="41"/>
      <c r="F18" s="43"/>
      <c r="G18" s="43"/>
      <c r="H18" s="41"/>
      <c r="I18" s="55" t="s">
        <v>184</v>
      </c>
      <c r="J18" s="56">
        <v>44785</v>
      </c>
      <c r="K18" s="56"/>
      <c r="L18" s="56"/>
      <c r="M18" s="55" t="s">
        <v>185</v>
      </c>
      <c r="N18" s="55"/>
      <c r="O18" s="55"/>
      <c r="P18" s="55"/>
      <c r="Q18" s="55" t="s">
        <v>186</v>
      </c>
      <c r="R18" s="55" t="s">
        <v>186</v>
      </c>
      <c r="S18" s="55"/>
      <c r="T18" s="41" t="s">
        <v>187</v>
      </c>
    </row>
  </sheetData>
  <mergeCells count="14">
    <mergeCell ref="S4:T4"/>
    <mergeCell ref="A3:A5"/>
    <mergeCell ref="H2:H15"/>
    <mergeCell ref="I4:J4"/>
    <mergeCell ref="K4:L4"/>
    <mergeCell ref="M4:N4"/>
    <mergeCell ref="O4:P4"/>
    <mergeCell ref="Q4:R4"/>
    <mergeCell ref="A1:T1"/>
    <mergeCell ref="B2:C2"/>
    <mergeCell ref="E2:G2"/>
    <mergeCell ref="K2:T2"/>
    <mergeCell ref="B3:G3"/>
    <mergeCell ref="I3:T3"/>
  </mergeCells>
  <phoneticPr fontId="40" type="noConversion"/>
  <pageMargins left="0.31458333333333299" right="0.196527777777778" top="1" bottom="1" header="0.5" footer="0.5"/>
  <pageSetup paperSize="9" scale="6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zoomScale="125" zoomScaleNormal="125" workbookViewId="0">
      <selection activeCell="E4" sqref="E4"/>
    </sheetView>
  </sheetViews>
  <sheetFormatPr defaultColWidth="9" defaultRowHeight="14.25" x14ac:dyDescent="0.1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16" t="s">
        <v>248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</row>
    <row r="2" spans="1:15" s="1" customFormat="1" ht="16.5" x14ac:dyDescent="0.3">
      <c r="A2" s="325" t="s">
        <v>249</v>
      </c>
      <c r="B2" s="326" t="s">
        <v>250</v>
      </c>
      <c r="C2" s="326" t="s">
        <v>251</v>
      </c>
      <c r="D2" s="326" t="s">
        <v>252</v>
      </c>
      <c r="E2" s="326" t="s">
        <v>253</v>
      </c>
      <c r="F2" s="326" t="s">
        <v>254</v>
      </c>
      <c r="G2" s="326" t="s">
        <v>255</v>
      </c>
      <c r="H2" s="326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326" t="s">
        <v>262</v>
      </c>
      <c r="O2" s="326" t="s">
        <v>263</v>
      </c>
    </row>
    <row r="3" spans="1:15" s="1" customFormat="1" ht="16.5" x14ac:dyDescent="0.3">
      <c r="A3" s="325"/>
      <c r="B3" s="327"/>
      <c r="C3" s="327"/>
      <c r="D3" s="327"/>
      <c r="E3" s="327"/>
      <c r="F3" s="327"/>
      <c r="G3" s="327"/>
      <c r="H3" s="327"/>
      <c r="I3" s="3" t="s">
        <v>264</v>
      </c>
      <c r="J3" s="3" t="s">
        <v>264</v>
      </c>
      <c r="K3" s="3" t="s">
        <v>264</v>
      </c>
      <c r="L3" s="3" t="s">
        <v>264</v>
      </c>
      <c r="M3" s="3" t="s">
        <v>264</v>
      </c>
      <c r="N3" s="327"/>
      <c r="O3" s="327"/>
    </row>
    <row r="4" spans="1:15" x14ac:dyDescent="0.15">
      <c r="A4" s="6">
        <v>1</v>
      </c>
      <c r="B4" s="6">
        <v>7018</v>
      </c>
      <c r="C4" s="6">
        <v>8988</v>
      </c>
      <c r="D4" s="6" t="s">
        <v>116</v>
      </c>
      <c r="E4" s="6" t="s">
        <v>62</v>
      </c>
      <c r="F4" s="6" t="s">
        <v>265</v>
      </c>
      <c r="G4" s="6"/>
      <c r="H4" s="6"/>
      <c r="I4" s="6"/>
      <c r="J4" s="6"/>
      <c r="K4" s="6"/>
      <c r="L4" s="6"/>
      <c r="M4" s="6">
        <v>6</v>
      </c>
      <c r="N4" s="6">
        <v>6</v>
      </c>
      <c r="O4" s="6" t="s">
        <v>266</v>
      </c>
    </row>
    <row r="5" spans="1:15" x14ac:dyDescent="0.15">
      <c r="A5" s="6">
        <v>2</v>
      </c>
      <c r="B5" s="6">
        <v>7017</v>
      </c>
      <c r="C5" s="6">
        <v>8988</v>
      </c>
      <c r="D5" s="6" t="s">
        <v>267</v>
      </c>
      <c r="E5" s="6" t="s">
        <v>62</v>
      </c>
      <c r="F5" s="6" t="s">
        <v>265</v>
      </c>
      <c r="G5" s="6"/>
      <c r="H5" s="6"/>
      <c r="I5" s="6"/>
      <c r="J5" s="6"/>
      <c r="K5" s="6"/>
      <c r="L5" s="6"/>
      <c r="M5" s="6"/>
      <c r="N5" s="6"/>
      <c r="O5" s="6" t="s">
        <v>266</v>
      </c>
    </row>
    <row r="6" spans="1:15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 x14ac:dyDescent="0.15">
      <c r="A12" s="317" t="s">
        <v>268</v>
      </c>
      <c r="B12" s="318"/>
      <c r="C12" s="318"/>
      <c r="D12" s="319"/>
      <c r="E12" s="320"/>
      <c r="F12" s="321"/>
      <c r="G12" s="321"/>
      <c r="H12" s="321"/>
      <c r="I12" s="322"/>
      <c r="J12" s="317" t="s">
        <v>269</v>
      </c>
      <c r="K12" s="318"/>
      <c r="L12" s="318"/>
      <c r="M12" s="319"/>
      <c r="N12" s="25"/>
      <c r="O12" s="12"/>
    </row>
    <row r="13" spans="1:15" ht="16.5" x14ac:dyDescent="0.15">
      <c r="A13" s="323" t="s">
        <v>270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13 O14:O1048576" xr:uid="{00000000-0002-0000-06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zoomScale="125" zoomScaleNormal="125" workbookViewId="0">
      <selection activeCell="F4" sqref="F4:F5"/>
    </sheetView>
  </sheetViews>
  <sheetFormatPr defaultColWidth="9" defaultRowHeight="14.25" x14ac:dyDescent="0.1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16" t="s">
        <v>271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s="1" customFormat="1" ht="16.5" x14ac:dyDescent="0.3">
      <c r="A2" s="325" t="s">
        <v>249</v>
      </c>
      <c r="B2" s="326" t="s">
        <v>254</v>
      </c>
      <c r="C2" s="326" t="s">
        <v>250</v>
      </c>
      <c r="D2" s="326" t="s">
        <v>251</v>
      </c>
      <c r="E2" s="326" t="s">
        <v>252</v>
      </c>
      <c r="F2" s="326" t="s">
        <v>253</v>
      </c>
      <c r="G2" s="325" t="s">
        <v>272</v>
      </c>
      <c r="H2" s="325"/>
      <c r="I2" s="325" t="s">
        <v>273</v>
      </c>
      <c r="J2" s="325"/>
      <c r="K2" s="332" t="s">
        <v>274</v>
      </c>
      <c r="L2" s="334" t="s">
        <v>275</v>
      </c>
      <c r="M2" s="336" t="s">
        <v>276</v>
      </c>
    </row>
    <row r="3" spans="1:13" s="1" customFormat="1" ht="16.5" x14ac:dyDescent="0.3">
      <c r="A3" s="325"/>
      <c r="B3" s="327"/>
      <c r="C3" s="327"/>
      <c r="D3" s="327"/>
      <c r="E3" s="327"/>
      <c r="F3" s="327"/>
      <c r="G3" s="3" t="s">
        <v>277</v>
      </c>
      <c r="H3" s="3" t="s">
        <v>278</v>
      </c>
      <c r="I3" s="3" t="s">
        <v>277</v>
      </c>
      <c r="J3" s="3" t="s">
        <v>278</v>
      </c>
      <c r="K3" s="333"/>
      <c r="L3" s="335"/>
      <c r="M3" s="337"/>
    </row>
    <row r="4" spans="1:13" x14ac:dyDescent="0.15">
      <c r="A4" s="9">
        <v>1</v>
      </c>
      <c r="B4" s="9" t="s">
        <v>265</v>
      </c>
      <c r="C4" s="6">
        <v>7018</v>
      </c>
      <c r="D4" s="6">
        <v>8988</v>
      </c>
      <c r="E4" s="6" t="s">
        <v>116</v>
      </c>
      <c r="F4" s="6" t="s">
        <v>62</v>
      </c>
      <c r="G4" s="23">
        <v>2</v>
      </c>
      <c r="H4" s="23">
        <v>0</v>
      </c>
      <c r="I4" s="23">
        <v>2</v>
      </c>
      <c r="J4" s="23">
        <v>1</v>
      </c>
      <c r="K4" s="24"/>
      <c r="L4" s="6" t="s">
        <v>279</v>
      </c>
      <c r="M4" s="6" t="s">
        <v>266</v>
      </c>
    </row>
    <row r="5" spans="1:13" x14ac:dyDescent="0.15">
      <c r="A5" s="9">
        <v>2</v>
      </c>
      <c r="B5" s="9" t="s">
        <v>265</v>
      </c>
      <c r="C5" s="6">
        <v>7017</v>
      </c>
      <c r="D5" s="6">
        <v>8988</v>
      </c>
      <c r="E5" s="6" t="s">
        <v>267</v>
      </c>
      <c r="F5" s="6" t="s">
        <v>62</v>
      </c>
      <c r="G5" s="23">
        <v>2</v>
      </c>
      <c r="H5" s="23">
        <v>0</v>
      </c>
      <c r="I5" s="23">
        <v>2</v>
      </c>
      <c r="J5" s="23">
        <v>1</v>
      </c>
      <c r="K5" s="24"/>
      <c r="L5" s="6" t="s">
        <v>279</v>
      </c>
      <c r="M5" s="6" t="s">
        <v>266</v>
      </c>
    </row>
    <row r="6" spans="1:13" x14ac:dyDescent="0.15">
      <c r="A6" s="9"/>
      <c r="B6" s="9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15">
      <c r="A7" s="9"/>
      <c r="B7" s="9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 x14ac:dyDescent="0.15">
      <c r="A12" s="328" t="s">
        <v>280</v>
      </c>
      <c r="B12" s="329"/>
      <c r="C12" s="329"/>
      <c r="D12" s="329"/>
      <c r="E12" s="330"/>
      <c r="F12" s="320"/>
      <c r="G12" s="322"/>
      <c r="H12" s="328" t="s">
        <v>269</v>
      </c>
      <c r="I12" s="329"/>
      <c r="J12" s="329"/>
      <c r="K12" s="330"/>
      <c r="L12" s="317"/>
      <c r="M12" s="319"/>
    </row>
    <row r="13" spans="1:13" ht="16.5" x14ac:dyDescent="0.15">
      <c r="A13" s="331" t="s">
        <v>281</v>
      </c>
      <c r="B13" s="331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1:M3 M4:M5 M6:M13 M14:M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sqref="A1:W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38" t="s">
        <v>282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</row>
    <row r="2" spans="1:23" s="1" customFormat="1" ht="15.95" customHeight="1" x14ac:dyDescent="0.3">
      <c r="A2" s="326" t="s">
        <v>283</v>
      </c>
      <c r="B2" s="326" t="s">
        <v>254</v>
      </c>
      <c r="C2" s="326" t="s">
        <v>250</v>
      </c>
      <c r="D2" s="326" t="s">
        <v>251</v>
      </c>
      <c r="E2" s="326" t="s">
        <v>252</v>
      </c>
      <c r="F2" s="326" t="s">
        <v>253</v>
      </c>
      <c r="G2" s="339" t="s">
        <v>284</v>
      </c>
      <c r="H2" s="340"/>
      <c r="I2" s="341"/>
      <c r="J2" s="339" t="s">
        <v>285</v>
      </c>
      <c r="K2" s="340"/>
      <c r="L2" s="341"/>
      <c r="M2" s="339" t="s">
        <v>286</v>
      </c>
      <c r="N2" s="340"/>
      <c r="O2" s="341"/>
      <c r="P2" s="339" t="s">
        <v>287</v>
      </c>
      <c r="Q2" s="340"/>
      <c r="R2" s="341"/>
      <c r="S2" s="340" t="s">
        <v>288</v>
      </c>
      <c r="T2" s="340"/>
      <c r="U2" s="341"/>
      <c r="V2" s="359" t="s">
        <v>289</v>
      </c>
      <c r="W2" s="359" t="s">
        <v>263</v>
      </c>
    </row>
    <row r="3" spans="1:23" s="1" customFormat="1" ht="16.5" x14ac:dyDescent="0.3">
      <c r="A3" s="327"/>
      <c r="B3" s="354"/>
      <c r="C3" s="354"/>
      <c r="D3" s="354"/>
      <c r="E3" s="354"/>
      <c r="F3" s="354"/>
      <c r="G3" s="3" t="s">
        <v>290</v>
      </c>
      <c r="H3" s="3" t="s">
        <v>67</v>
      </c>
      <c r="I3" s="3" t="s">
        <v>254</v>
      </c>
      <c r="J3" s="3" t="s">
        <v>290</v>
      </c>
      <c r="K3" s="3" t="s">
        <v>67</v>
      </c>
      <c r="L3" s="3" t="s">
        <v>254</v>
      </c>
      <c r="M3" s="3" t="s">
        <v>290</v>
      </c>
      <c r="N3" s="3" t="s">
        <v>67</v>
      </c>
      <c r="O3" s="3" t="s">
        <v>254</v>
      </c>
      <c r="P3" s="3" t="s">
        <v>290</v>
      </c>
      <c r="Q3" s="3" t="s">
        <v>67</v>
      </c>
      <c r="R3" s="3" t="s">
        <v>254</v>
      </c>
      <c r="S3" s="3" t="s">
        <v>290</v>
      </c>
      <c r="T3" s="3" t="s">
        <v>67</v>
      </c>
      <c r="U3" s="3" t="s">
        <v>254</v>
      </c>
      <c r="V3" s="360"/>
      <c r="W3" s="360"/>
    </row>
    <row r="4" spans="1:23" x14ac:dyDescent="0.15">
      <c r="A4" s="349" t="s">
        <v>291</v>
      </c>
      <c r="B4" s="352"/>
      <c r="C4" s="352"/>
      <c r="D4" s="352"/>
      <c r="E4" s="352"/>
      <c r="F4" s="356" t="s">
        <v>292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6.5" x14ac:dyDescent="0.15">
      <c r="A5" s="350"/>
      <c r="B5" s="355"/>
      <c r="C5" s="355"/>
      <c r="D5" s="355"/>
      <c r="E5" s="355"/>
      <c r="F5" s="357"/>
      <c r="G5" s="339" t="s">
        <v>293</v>
      </c>
      <c r="H5" s="340"/>
      <c r="I5" s="341"/>
      <c r="J5" s="339" t="s">
        <v>294</v>
      </c>
      <c r="K5" s="340"/>
      <c r="L5" s="341"/>
      <c r="M5" s="339" t="s">
        <v>295</v>
      </c>
      <c r="N5" s="340"/>
      <c r="O5" s="341"/>
      <c r="P5" s="339" t="s">
        <v>296</v>
      </c>
      <c r="Q5" s="340"/>
      <c r="R5" s="341"/>
      <c r="S5" s="340" t="s">
        <v>297</v>
      </c>
      <c r="T5" s="340"/>
      <c r="U5" s="341"/>
      <c r="V5" s="7"/>
      <c r="W5" s="7"/>
    </row>
    <row r="6" spans="1:23" ht="16.5" x14ac:dyDescent="0.15">
      <c r="A6" s="350"/>
      <c r="B6" s="355"/>
      <c r="C6" s="355"/>
      <c r="D6" s="355"/>
      <c r="E6" s="355"/>
      <c r="F6" s="357"/>
      <c r="G6" s="3" t="s">
        <v>290</v>
      </c>
      <c r="H6" s="3" t="s">
        <v>67</v>
      </c>
      <c r="I6" s="3" t="s">
        <v>254</v>
      </c>
      <c r="J6" s="3" t="s">
        <v>290</v>
      </c>
      <c r="K6" s="3" t="s">
        <v>67</v>
      </c>
      <c r="L6" s="3" t="s">
        <v>254</v>
      </c>
      <c r="M6" s="3" t="s">
        <v>290</v>
      </c>
      <c r="N6" s="3" t="s">
        <v>67</v>
      </c>
      <c r="O6" s="3" t="s">
        <v>254</v>
      </c>
      <c r="P6" s="3" t="s">
        <v>290</v>
      </c>
      <c r="Q6" s="3" t="s">
        <v>67</v>
      </c>
      <c r="R6" s="3" t="s">
        <v>254</v>
      </c>
      <c r="S6" s="3" t="s">
        <v>290</v>
      </c>
      <c r="T6" s="3" t="s">
        <v>67</v>
      </c>
      <c r="U6" s="3" t="s">
        <v>254</v>
      </c>
      <c r="V6" s="7"/>
      <c r="W6" s="7"/>
    </row>
    <row r="7" spans="1:23" x14ac:dyDescent="0.15">
      <c r="A7" s="351"/>
      <c r="B7" s="353"/>
      <c r="C7" s="353"/>
      <c r="D7" s="353"/>
      <c r="E7" s="353"/>
      <c r="F7" s="35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15">
      <c r="A8" s="352" t="s">
        <v>298</v>
      </c>
      <c r="B8" s="352"/>
      <c r="C8" s="352"/>
      <c r="D8" s="352"/>
      <c r="E8" s="352"/>
      <c r="F8" s="352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x14ac:dyDescent="0.15">
      <c r="A9" s="353"/>
      <c r="B9" s="353"/>
      <c r="C9" s="353"/>
      <c r="D9" s="353"/>
      <c r="E9" s="353"/>
      <c r="F9" s="35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15">
      <c r="A10" s="352" t="s">
        <v>299</v>
      </c>
      <c r="B10" s="352"/>
      <c r="C10" s="352"/>
      <c r="D10" s="352"/>
      <c r="E10" s="352"/>
      <c r="F10" s="35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15">
      <c r="A11" s="353"/>
      <c r="B11" s="353"/>
      <c r="C11" s="353"/>
      <c r="D11" s="353"/>
      <c r="E11" s="353"/>
      <c r="F11" s="35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15">
      <c r="A12" s="352" t="s">
        <v>300</v>
      </c>
      <c r="B12" s="352"/>
      <c r="C12" s="352"/>
      <c r="D12" s="352"/>
      <c r="E12" s="352"/>
      <c r="F12" s="35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15">
      <c r="A13" s="353"/>
      <c r="B13" s="353"/>
      <c r="C13" s="353"/>
      <c r="D13" s="353"/>
      <c r="E13" s="353"/>
      <c r="F13" s="35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15">
      <c r="A14" s="352" t="s">
        <v>301</v>
      </c>
      <c r="B14" s="352"/>
      <c r="C14" s="352"/>
      <c r="D14" s="352"/>
      <c r="E14" s="352"/>
      <c r="F14" s="352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15">
      <c r="A15" s="353"/>
      <c r="B15" s="353"/>
      <c r="C15" s="353"/>
      <c r="D15" s="353"/>
      <c r="E15" s="353"/>
      <c r="F15" s="353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" customFormat="1" ht="18.75" x14ac:dyDescent="0.15">
      <c r="A17" s="342" t="s">
        <v>302</v>
      </c>
      <c r="B17" s="343"/>
      <c r="C17" s="343"/>
      <c r="D17" s="343"/>
      <c r="E17" s="344"/>
      <c r="F17" s="345"/>
      <c r="G17" s="346"/>
      <c r="H17" s="21"/>
      <c r="I17" s="21"/>
      <c r="J17" s="342" t="s">
        <v>303</v>
      </c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4"/>
      <c r="V17" s="20"/>
      <c r="W17" s="22"/>
    </row>
    <row r="18" spans="1:23" ht="16.5" x14ac:dyDescent="0.15">
      <c r="A18" s="347" t="s">
        <v>304</v>
      </c>
      <c r="B18" s="347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8 W19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首期7.25</vt:lpstr>
      <vt:lpstr>验货尺寸表7.25</vt:lpstr>
      <vt:lpstr>尾期</vt:lpstr>
      <vt:lpstr>验货尺寸表8.11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首期7.25!Print_Area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2022-08-11T11:00:52Z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9A76448B09AA4BF58667FC667EC195F4</vt:lpwstr>
  </property>
</Properties>
</file>