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2" activeTab="6"/>
  </bookViews>
  <sheets>
    <sheet name="工作内容" sheetId="1" r:id="rId1"/>
    <sheet name="AQL2.5验货" sheetId="2" r:id="rId2"/>
    <sheet name="首期" sheetId="3" r:id="rId3"/>
    <sheet name="首期尺寸" sheetId="14" r:id="rId4"/>
    <sheet name="中期" sheetId="4" r:id="rId5"/>
    <sheet name="中期尺寸" sheetId="15" r:id="rId6"/>
    <sheet name="尾期" sheetId="5" r:id="rId7"/>
    <sheet name="尾期尺寸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工厂盒子用的验布报告" sheetId="13" r:id="rId15"/>
  </sheets>
  <calcPr calcId="144525" concurrentCalc="0"/>
</workbook>
</file>

<file path=xl/sharedStrings.xml><?xml version="1.0" encoding="utf-8"?>
<sst xmlns="http://schemas.openxmlformats.org/spreadsheetml/2006/main" count="1520" uniqueCount="556">
  <si>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</si>
  <si>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</si>
  <si>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</si>
  <si>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</si>
  <si>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</si>
  <si>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</si>
  <si>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</si>
  <si>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</si>
  <si>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</si>
  <si>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</si>
  <si>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</si>
  <si>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</si>
  <si>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</si>
  <si>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</si>
  <si>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</si>
  <si>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</si>
  <si>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</si>
  <si>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</si>
  <si>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</si>
  <si>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</si>
  <si>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</si>
  <si>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</si>
  <si>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</si>
  <si>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</si>
  <si>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</si>
  <si>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</si>
  <si>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</si>
  <si>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</si>
  <si>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</si>
  <si>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</si>
  <si>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</si>
  <si>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</si>
  <si>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</si>
  <si>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</si>
  <si>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</si>
  <si>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</si>
  <si>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</si>
  <si>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</si>
  <si>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</si>
  <si>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</si>
  <si>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</si>
  <si>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</si>
  <si>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</si>
  <si>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</si>
  <si>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</si>
  <si>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</si>
  <si>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</si>
  <si>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</si>
  <si>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</si>
  <si>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</si>
  <si>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</si>
  <si>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</si>
  <si>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</si>
  <si>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</si>
  <si>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</si>
  <si>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</si>
  <si>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</si>
  <si>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日升</t>
  </si>
  <si>
    <t>生产工厂</t>
  </si>
  <si>
    <t>东港洪旭</t>
  </si>
  <si>
    <t>订单基础信息</t>
  </si>
  <si>
    <t>生产•出货进度</t>
  </si>
  <si>
    <t>指示•确认资料</t>
  </si>
  <si>
    <t>款号</t>
  </si>
  <si>
    <r>
      <rPr>
        <sz val="11"/>
        <rFont val="宋体"/>
        <charset val="134"/>
      </rPr>
      <t>T</t>
    </r>
    <r>
      <rPr>
        <sz val="11"/>
        <rFont val="宋体"/>
        <charset val="134"/>
      </rPr>
      <t>AWWAK92502</t>
    </r>
  </si>
  <si>
    <t>合同交期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</si>
  <si>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/31,8/15,8/26</t>
    </r>
  </si>
  <si>
    <t>产前确认样</t>
  </si>
  <si>
    <t>有</t>
  </si>
  <si>
    <t>无</t>
  </si>
  <si>
    <t>品名</t>
  </si>
  <si>
    <t>女套绒冲锋衣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</si>
  <si>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</si>
  <si>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</si>
  <si>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</si>
  <si>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</si>
  <si>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</si>
  <si>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</si>
  <si>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</si>
  <si>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</si>
  <si>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</si>
  <si>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</si>
  <si>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</si>
  <si>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</si>
  <si>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</si>
  <si>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</si>
  <si>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</si>
  <si>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</si>
  <si>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</si>
  <si>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</si>
  <si>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</si>
  <si>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</si>
  <si>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</si>
  <si>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</si>
  <si>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</si>
  <si>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</si>
  <si>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</si>
  <si>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</si>
  <si>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</si>
  <si>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</si>
  <si>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</si>
  <si>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</si>
  <si>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</si>
  <si>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</si>
  <si>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</si>
  <si>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</si>
  <si>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</si>
  <si>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</si>
  <si>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</si>
  <si>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</si>
  <si>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</si>
  <si>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</si>
  <si>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</si>
  <si>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</si>
  <si>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</si>
  <si>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</si>
  <si>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</si>
  <si>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</si>
  <si>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</si>
  <si>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</si>
  <si>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卵石色</t>
  </si>
  <si>
    <r>
      <rPr>
        <sz val="11"/>
        <rFont val="宋体"/>
        <charset val="134"/>
      </rPr>
      <t>O</t>
    </r>
    <r>
      <rPr>
        <sz val="11"/>
        <rFont val="宋体"/>
        <charset val="134"/>
      </rPr>
      <t>K</t>
    </r>
  </si>
  <si>
    <t>分批裁剪</t>
  </si>
  <si>
    <t>烟青色</t>
  </si>
  <si>
    <t>镜空蓝</t>
  </si>
  <si>
    <t>西柚色</t>
  </si>
  <si>
    <t>冷灰紫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</si>
  <si>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</si>
  <si>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 xml:space="preserve">西柚色 </t>
    </r>
    <r>
      <rPr>
        <sz val="11"/>
        <rFont val="宋体"/>
        <charset val="134"/>
      </rPr>
      <t xml:space="preserve"> M# 1件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</si>
  <si>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</si>
  <si>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</si>
  <si>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</si>
  <si>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</si>
  <si>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</si>
  <si>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外件：1.前中直口0.1明线不等宽                        内件： 1.前中吃量不均</t>
  </si>
  <si>
    <t xml:space="preserve">      2.侧斗牙上下端不平服                                  2.侧斗拉链库不平</t>
  </si>
  <si>
    <t xml:space="preserve">      3.袖笼压胶打斜柳                                      3.前胸拼左右不对称</t>
  </si>
  <si>
    <t xml:space="preserve">      4.领口吃纵不平袖袢扣位余量大                          4.下摆明线不顺直</t>
  </si>
  <si>
    <t xml:space="preserve">      5.袖头吃纵不平                                        5.后育克拼要左右对称</t>
  </si>
  <si>
    <t xml:space="preserve">      6.注意色差对号                                        6.袖笼左右要对位</t>
  </si>
  <si>
    <t xml:space="preserve">      7.中腰明线不顺直不等宽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</si>
  <si>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7.领口左右要对称</t>
    </r>
  </si>
  <si>
    <t xml:space="preserve">      8.前胸胶膜左右不对称宽窄不等宽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</si>
  <si>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</si>
  <si>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</si>
  <si>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</si>
  <si>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</si>
  <si>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</si>
  <si>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</si>
  <si>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</si>
  <si>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</si>
  <si>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</si>
  <si>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</si>
  <si>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</si>
  <si>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</si>
  <si>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</si>
  <si>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</si>
  <si>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于家和</t>
  </si>
  <si>
    <t>QC规格测量表</t>
  </si>
  <si>
    <r>
      <rPr>
        <sz val="12"/>
        <color theme="1"/>
        <rFont val="宋体"/>
        <charset val="134"/>
      </rPr>
      <t>T</t>
    </r>
    <r>
      <rPr>
        <sz val="12"/>
        <color theme="1"/>
        <rFont val="宋体"/>
        <charset val="134"/>
      </rPr>
      <t>AWWAK92502</t>
    </r>
  </si>
  <si>
    <t>女士套绒冲锋衣</t>
  </si>
  <si>
    <t>外件各部位名称</t>
  </si>
  <si>
    <t>指示规格  FINAL SPEC</t>
  </si>
  <si>
    <t>样品规格  SAMPLE SPEC</t>
  </si>
  <si>
    <t>后中长</t>
  </si>
  <si>
    <t>73.5</t>
  </si>
  <si>
    <r>
      <rPr>
        <sz val="12"/>
        <rFont val="仿宋_GB2312"/>
        <charset val="134"/>
      </rPr>
      <t>胸围</t>
    </r>
    <r>
      <rPr>
        <sz val="10"/>
        <rFont val="仿宋_GB2312"/>
        <charset val="134"/>
      </rPr>
      <t>（M号后领中下26.5cm量）</t>
    </r>
  </si>
  <si>
    <t>110</t>
  </si>
  <si>
    <r>
      <rPr>
        <sz val="12"/>
        <rFont val="仿宋_GB2312"/>
        <charset val="134"/>
      </rPr>
      <t>腰围</t>
    </r>
    <r>
      <rPr>
        <sz val="10"/>
        <rFont val="仿宋_GB2312"/>
        <charset val="134"/>
      </rPr>
      <t>（M号后领中下39cm量）</t>
    </r>
  </si>
  <si>
    <t>112</t>
  </si>
  <si>
    <t>摆围</t>
  </si>
  <si>
    <t>116</t>
  </si>
  <si>
    <t>肩宽</t>
  </si>
  <si>
    <t>41</t>
  </si>
  <si>
    <t>+0.5</t>
  </si>
  <si>
    <t>下领围</t>
  </si>
  <si>
    <t>54</t>
  </si>
  <si>
    <t>肩点袖长</t>
  </si>
  <si>
    <t>62</t>
  </si>
  <si>
    <r>
      <rPr>
        <sz val="12"/>
        <rFont val="仿宋_GB2312"/>
        <charset val="134"/>
      </rPr>
      <t>袖肥/2</t>
    </r>
    <r>
      <rPr>
        <sz val="10"/>
        <rFont val="仿宋_GB2312"/>
        <charset val="134"/>
      </rPr>
      <t>（M号袖中肩点下15.5cm量）</t>
    </r>
  </si>
  <si>
    <t>22.5</t>
  </si>
  <si>
    <t>0</t>
  </si>
  <si>
    <r>
      <rPr>
        <sz val="12"/>
        <rFont val="仿宋_GB2312"/>
        <charset val="134"/>
      </rPr>
      <t>袖肘围/2</t>
    </r>
    <r>
      <rPr>
        <sz val="10"/>
        <rFont val="仿宋_GB2312"/>
        <charset val="134"/>
      </rPr>
      <t>（M号袖中肩点下30.5cm量）</t>
    </r>
  </si>
  <si>
    <t>18.5</t>
  </si>
  <si>
    <t>袖口围（拉量）/2</t>
  </si>
  <si>
    <t>14</t>
  </si>
  <si>
    <t>内件各部位名称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</si>
  <si>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0，5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</si>
  <si>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</t>
    </r>
  </si>
  <si>
    <t>胸围</t>
  </si>
  <si>
    <t>98</t>
  </si>
  <si>
    <t>+1</t>
  </si>
  <si>
    <t>腰围</t>
  </si>
  <si>
    <t>92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</si>
  <si>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</t>
    </r>
  </si>
  <si>
    <t>102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</si>
  <si>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3</t>
    </r>
  </si>
  <si>
    <t>39</t>
  </si>
  <si>
    <t>上领围</t>
  </si>
  <si>
    <t>44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</si>
  <si>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</t>
    </r>
  </si>
  <si>
    <t>59</t>
  </si>
  <si>
    <t>袖肥/2（参考值）</t>
  </si>
  <si>
    <t>18</t>
  </si>
  <si>
    <t>袖肘围/2</t>
  </si>
  <si>
    <t>16.5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</si>
  <si>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</t>
    </r>
  </si>
  <si>
    <t>袖口平量/2</t>
  </si>
  <si>
    <t>10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</si>
  <si>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</si>
  <si>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验货时间：5月</t>
    </r>
    <r>
      <rPr>
        <b/>
        <sz val="12"/>
        <color theme="1"/>
        <rFont val="宋体"/>
        <charset val="134"/>
      </rPr>
      <t>19日</t>
    </r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</si>
  <si>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</si>
  <si>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</si>
  <si>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</si>
  <si>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</si>
  <si>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</si>
  <si>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</si>
  <si>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</si>
  <si>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</si>
  <si>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</si>
  <si>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</si>
  <si>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</si>
  <si>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全色全码各2件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</si>
  <si>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</si>
  <si>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</si>
  <si>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</si>
  <si>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外件：                                              内件： </t>
  </si>
  <si>
    <t xml:space="preserve">      1.侧斗牙上下端不平服                                  1.侧斗拉链库不平</t>
  </si>
  <si>
    <t xml:space="preserve">      2.袖笼压胶打斜柳                                      2.前胸拼左右不对称</t>
  </si>
  <si>
    <t xml:space="preserve">      3.注意色差对号                                        3.下摆明线不顺直</t>
  </si>
  <si>
    <t xml:space="preserve">      4.袖头吃纵不平                                        4.后育克拼要左右对称</t>
  </si>
  <si>
    <t>【整改的严重缺陷及整改复核时间】</t>
  </si>
  <si>
    <t>烟青紫</t>
  </si>
  <si>
    <t>0-1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</si>
  <si>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</t>
    </r>
  </si>
  <si>
    <t>00</t>
  </si>
  <si>
    <t>-1。0</t>
  </si>
  <si>
    <t>-1-1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</si>
  <si>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</si>
  <si>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</si>
  <si>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-1</t>
    </r>
  </si>
  <si>
    <t>-1.0</t>
  </si>
  <si>
    <t>+0.2.-1</t>
  </si>
  <si>
    <t>0+0.3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</si>
  <si>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0.3.0</t>
    </r>
  </si>
  <si>
    <t>0-0.5</t>
  </si>
  <si>
    <t>0-0.3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</si>
  <si>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-0.5.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</si>
  <si>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0.5-0.5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</si>
  <si>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0.5+0.5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</si>
  <si>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</t>
    </r>
  </si>
  <si>
    <t>0+0.2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</si>
  <si>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</t>
    </r>
  </si>
  <si>
    <t>0-0.4</t>
  </si>
  <si>
    <t>0-0.2</t>
  </si>
  <si>
    <t>-0.5.0</t>
  </si>
  <si>
    <t>+0.5.+0.5</t>
  </si>
  <si>
    <t>+0.5+0.5</t>
  </si>
  <si>
    <t>0+1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</si>
  <si>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1+1</t>
    </r>
  </si>
  <si>
    <t>+1-1</t>
  </si>
  <si>
    <t>+1+0.5</t>
  </si>
  <si>
    <t>+1+1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</si>
  <si>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1-2</t>
    </r>
  </si>
  <si>
    <t>0+0.2.</t>
  </si>
  <si>
    <t>+0.5.0</t>
  </si>
  <si>
    <t>-0.5-0.5</t>
  </si>
  <si>
    <t>-1.-1</t>
  </si>
  <si>
    <t>-0.2.0</t>
  </si>
  <si>
    <t>0+0.5</t>
  </si>
  <si>
    <t>+1.0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</si>
  <si>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+0.2.0</t>
    </r>
  </si>
  <si>
    <t>验货时间：7月22日</t>
  </si>
  <si>
    <t>QC出货报告书</t>
  </si>
  <si>
    <t>TAWWAK92502</t>
  </si>
  <si>
    <t>产品名称</t>
  </si>
  <si>
    <t>合同日期</t>
  </si>
  <si>
    <t>7/31,8/15,8/26</t>
  </si>
  <si>
    <t>检验资料确认</t>
  </si>
  <si>
    <t>交货形式</t>
  </si>
  <si>
    <t>电商仓，沈阳仓</t>
  </si>
  <si>
    <t>面料第三方合格报告</t>
  </si>
  <si>
    <t>验货次数</t>
  </si>
  <si>
    <t>非直发</t>
  </si>
  <si>
    <t>沈阳仓</t>
  </si>
  <si>
    <t>电商仓</t>
  </si>
  <si>
    <t>成品第三方合格报告</t>
  </si>
  <si>
    <t>验货数量</t>
  </si>
  <si>
    <t>入仓数量</t>
  </si>
  <si>
    <t>中期检验报告</t>
  </si>
  <si>
    <t>采购凭证编号：CGDD22042200430</t>
  </si>
  <si>
    <t>检验方式</t>
  </si>
  <si>
    <t>全检</t>
  </si>
  <si>
    <t>抽验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</si>
  <si>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</si>
  <si>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</si>
  <si>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</si>
  <si>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</si>
  <si>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</si>
  <si>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</si>
  <si>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</si>
  <si>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</si>
  <si>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</si>
  <si>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</si>
  <si>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</si>
  <si>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</si>
  <si>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</si>
  <si>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</si>
  <si>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②检验明细：西柚色：157#，164#，180#，107#，217#，8#，14#，240#，266#296#450#，853#，857#，861#，863#</t>
  </si>
  <si>
    <t xml:space="preserve">            烟青紫：311#，324#，343#，360#，368#</t>
  </si>
  <si>
    <t xml:space="preserve">            镜空蓝：21#，382#，404#，27#，37#，43#，451#，502#，529#759#，770#，782#，793#，802#</t>
  </si>
  <si>
    <t xml:space="preserve">            冷灰紫：544#，567#，58#，74#，88#，610#，144#，133#，653#，677#807#，814#，827#，838#，846#</t>
  </si>
  <si>
    <t xml:space="preserve">            卵石色：867#，874#，883#，890#896#</t>
  </si>
  <si>
    <t>情况说明：</t>
  </si>
  <si>
    <t xml:space="preserve">【问题点描述】  </t>
  </si>
  <si>
    <t>1.腰节脏污1件</t>
  </si>
  <si>
    <t>2.袖笼折痕2件</t>
  </si>
  <si>
    <t>3.后背脏污1件</t>
  </si>
  <si>
    <t>4.后袖拼缝起线不平1件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</si>
  <si>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</si>
  <si>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</si>
  <si>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</si>
  <si>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</si>
  <si>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</si>
  <si>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</si>
  <si>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</si>
  <si>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</si>
  <si>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</si>
  <si>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</si>
  <si>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0-0.2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</si>
  <si>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0-1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</si>
  <si>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0-0.5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</si>
  <si>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</si>
  <si>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1-1-0.2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</si>
  <si>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1.0-1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</si>
  <si>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</si>
  <si>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-1.0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</si>
  <si>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1+0.5.0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</si>
  <si>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0.2.0-0.3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</si>
  <si>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0.2.0+0.3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</si>
  <si>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0+0.3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</si>
  <si>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0.3.00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</si>
  <si>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-0.5.0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</si>
  <si>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0-0.3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</si>
  <si>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0.5.0-0.5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</si>
  <si>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-0.2.0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</si>
  <si>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+0.3.0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</si>
  <si>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0.5.0+0.5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</si>
  <si>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</si>
  <si>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0+0.2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</si>
  <si>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0.2.0-0.3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</si>
  <si>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0-0.2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</si>
  <si>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00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</si>
  <si>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0.3.00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</si>
  <si>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0.2.0-0.2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</si>
  <si>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0.2.0-0.2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</si>
  <si>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1+1.0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</si>
  <si>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1+1+1</t>
    </r>
  </si>
  <si>
    <t>0-1.0</t>
  </si>
  <si>
    <t>+0.5.0+0.5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</si>
  <si>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-1-1</t>
    </r>
  </si>
  <si>
    <t>+1.0-1</t>
  </si>
  <si>
    <t>+1+1+1</t>
  </si>
  <si>
    <t>-1.0-1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</si>
  <si>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2+0.2+1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</si>
  <si>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2-1-1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</si>
  <si>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2-1-2</t>
    </r>
  </si>
  <si>
    <t>-1-1-2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</si>
  <si>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0.3+0.2.0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</si>
  <si>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0+1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</si>
  <si>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2-2-1</t>
    </r>
  </si>
  <si>
    <t>-1-2.0</t>
  </si>
  <si>
    <t>-1-1-1</t>
  </si>
  <si>
    <t>0+0.2.0</t>
  </si>
  <si>
    <t>000</t>
  </si>
  <si>
    <t>0-0.2.0</t>
  </si>
  <si>
    <t>0+0.5.0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</si>
  <si>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0.5.00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</si>
  <si>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0.5.0+0.2</t>
    </r>
  </si>
  <si>
    <t>+0.2.00</t>
  </si>
  <si>
    <t>0+0.3+0.3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</si>
  <si>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0.6-0.5.0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</si>
  <si>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0.3-0.5.0</t>
    </r>
  </si>
  <si>
    <t>验货时间：7月29日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</si>
  <si>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</si>
  <si>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</si>
  <si>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</si>
  <si>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</si>
  <si>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</si>
  <si>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</si>
  <si>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</si>
  <si>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</si>
  <si>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</si>
  <si>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</si>
  <si>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</si>
  <si>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</si>
  <si>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</si>
  <si>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</si>
  <si>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</si>
  <si>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</si>
  <si>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</si>
  <si>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b/>
        <sz val="10"/>
        <color theme="1"/>
        <rFont val="微软雅黑"/>
        <charset val="134"/>
      </rPr>
      <t>0</t>
    </r>
    <r>
      <rPr>
        <b/>
        <sz val="10"/>
        <color theme="1"/>
        <rFont val="微软雅黑"/>
        <charset val="134"/>
      </rPr>
      <t>105</t>
    </r>
  </si>
  <si>
    <t>FW07830</t>
  </si>
  <si>
    <t>22SS卵石色</t>
  </si>
  <si>
    <r>
      <rPr>
        <b/>
        <sz val="10"/>
        <color theme="1"/>
        <rFont val="微软雅黑"/>
        <charset val="134"/>
      </rPr>
      <t>T</t>
    </r>
    <r>
      <rPr>
        <b/>
        <sz val="10"/>
        <color theme="1"/>
        <rFont val="微软雅黑"/>
        <charset val="134"/>
      </rPr>
      <t>AWW92502</t>
    </r>
  </si>
  <si>
    <t>优耐特</t>
  </si>
  <si>
    <t>边中差严重</t>
  </si>
  <si>
    <r>
      <rPr>
        <b/>
        <sz val="10"/>
        <color theme="1"/>
        <rFont val="微软雅黑"/>
        <charset val="134"/>
      </rPr>
      <t>0</t>
    </r>
    <r>
      <rPr>
        <b/>
        <sz val="10"/>
        <color theme="1"/>
        <rFont val="微软雅黑"/>
        <charset val="134"/>
      </rPr>
      <t>104</t>
    </r>
  </si>
  <si>
    <t>0106</t>
  </si>
  <si>
    <r>
      <rPr>
        <b/>
        <sz val="10"/>
        <color theme="1"/>
        <rFont val="微软雅黑"/>
        <charset val="134"/>
      </rPr>
      <t>0</t>
    </r>
    <r>
      <rPr>
        <b/>
        <sz val="10"/>
        <color theme="1"/>
        <rFont val="微软雅黑"/>
        <charset val="134"/>
      </rPr>
      <t>106</t>
    </r>
  </si>
  <si>
    <r>
      <rPr>
        <b/>
        <sz val="10"/>
        <color theme="1"/>
        <rFont val="微软雅黑"/>
        <charset val="134"/>
      </rPr>
      <t>4</t>
    </r>
    <r>
      <rPr>
        <b/>
        <sz val="10"/>
        <color theme="1"/>
        <rFont val="微软雅黑"/>
        <charset val="134"/>
      </rPr>
      <t>235</t>
    </r>
  </si>
  <si>
    <t>15SS玛瑙灰</t>
  </si>
  <si>
    <t>4235</t>
  </si>
  <si>
    <r>
      <rPr>
        <b/>
        <sz val="10"/>
        <color theme="1"/>
        <rFont val="微软雅黑"/>
        <charset val="134"/>
      </rPr>
      <t>4</t>
    </r>
    <r>
      <rPr>
        <b/>
        <sz val="10"/>
        <color theme="1"/>
        <rFont val="微软雅黑"/>
        <charset val="134"/>
      </rPr>
      <t>236</t>
    </r>
  </si>
  <si>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234</t>
    </r>
  </si>
  <si>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  <scheme val="minor"/>
      </rPr>
      <t>626</t>
    </r>
  </si>
  <si>
    <t>21FW镜空蓝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</si>
  <si>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568</t>
    </r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</si>
  <si>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563</t>
    </r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</si>
  <si>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566</t>
    </r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</si>
  <si>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565</t>
    </r>
  </si>
  <si>
    <t>1013</t>
  </si>
  <si>
    <t>22FW西柚色</t>
  </si>
  <si>
    <t>1015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</si>
  <si>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015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</si>
  <si>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014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</si>
  <si>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</si>
  <si>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</si>
  <si>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</si>
  <si>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</si>
  <si>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</si>
  <si>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</si>
  <si>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</si>
  <si>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</si>
  <si>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</si>
  <si>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</si>
  <si>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</si>
  <si>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0105</t>
  </si>
  <si>
    <t>G20FW0980</t>
  </si>
  <si>
    <t>NO</t>
  </si>
  <si>
    <t>YES</t>
  </si>
  <si>
    <t>0566</t>
  </si>
  <si>
    <t>22FW冷灰紫</t>
  </si>
  <si>
    <t xml:space="preserve">制表时间：4.18  </t>
  </si>
  <si>
    <t>测试人签名：姜秀丽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</si>
  <si>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</si>
  <si>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</si>
  <si>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</si>
  <si>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</si>
  <si>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</si>
  <si>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</si>
  <si>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</si>
  <si>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</si>
  <si>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</si>
  <si>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</si>
  <si>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</si>
  <si>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丹东优耐特纺织品有限公司</t>
  </si>
  <si>
    <t>1013.5626.0105.5972.4236</t>
  </si>
  <si>
    <t>22SS卵石色.15SS玛瑙灰.21FW镜空蓝.22FW西柚色.22FW冷灰紫</t>
  </si>
  <si>
    <t>G20FWKK012</t>
  </si>
  <si>
    <t>旅行注塑双孔卡扣</t>
  </si>
  <si>
    <t>浙江伟星实业发展股份有限公司北京销售分公司</t>
  </si>
  <si>
    <t>G19FWKK065</t>
  </si>
  <si>
    <t>双孔圆形调节扣</t>
  </si>
  <si>
    <t>G20FWQY039</t>
  </si>
  <si>
    <t>TOREADLOGO弹性漆气眼</t>
  </si>
  <si>
    <t>G21SSLP007</t>
  </si>
  <si>
    <t>弹力绳金属头拉袢</t>
  </si>
  <si>
    <t>G18FWSK052</t>
  </si>
  <si>
    <t>哑光漆光面四件扣</t>
  </si>
  <si>
    <t>物料6</t>
  </si>
  <si>
    <t>物料7</t>
  </si>
  <si>
    <t>物料8</t>
  </si>
  <si>
    <t>物料9</t>
  </si>
  <si>
    <t>物料10</t>
  </si>
  <si>
    <t>G14FWMS013</t>
  </si>
  <si>
    <t>魔术贴</t>
  </si>
  <si>
    <t>无锡百和织造股份有限公司</t>
  </si>
  <si>
    <t>G14FWXJ002</t>
  </si>
  <si>
    <t>橡筋绳</t>
  </si>
  <si>
    <t>上海锦湾实业有限公司</t>
  </si>
  <si>
    <t>G16SSZK002</t>
  </si>
  <si>
    <t>包胶磁扣</t>
  </si>
  <si>
    <t>ZY00128</t>
  </si>
  <si>
    <t xml:space="preserve">丝印转移标（TOREAD) </t>
  </si>
  <si>
    <t>莹凯</t>
  </si>
  <si>
    <t>G14FWSK002</t>
  </si>
  <si>
    <t>光面金属四件扣</t>
  </si>
  <si>
    <t>物料11</t>
  </si>
  <si>
    <t>物料12</t>
  </si>
  <si>
    <t>物料13</t>
  </si>
  <si>
    <t>物料14</t>
  </si>
  <si>
    <t>物料15</t>
  </si>
  <si>
    <t>洗水后</t>
  </si>
  <si>
    <t>G21FWJB051</t>
  </si>
  <si>
    <t xml:space="preserve">TOREAD植胶毛毡标 </t>
  </si>
  <si>
    <t>广州梓柏印刷有限公司</t>
  </si>
  <si>
    <t>G14FWKK006</t>
  </si>
  <si>
    <t>单耳花边卡</t>
  </si>
  <si>
    <t>G15FWFZ481</t>
  </si>
  <si>
    <t>逗号佛珠</t>
  </si>
  <si>
    <t>G14FWBB003</t>
  </si>
  <si>
    <t>弹力包边带</t>
  </si>
  <si>
    <t>东莞市泰丰服装辅料有限公司</t>
  </si>
  <si>
    <t>G14FWSJ008</t>
  </si>
  <si>
    <t>松紧带</t>
  </si>
  <si>
    <t xml:space="preserve">东莞市泰丰服装辅料有限公司 </t>
  </si>
  <si>
    <t>制表时间：4.18</t>
  </si>
  <si>
    <t>测试人签名：张春燕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</si>
  <si>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</si>
  <si>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</si>
  <si>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</si>
  <si>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</si>
  <si>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</si>
  <si>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</si>
  <si>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</si>
  <si>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水压测试 是否漏水</t>
  </si>
  <si>
    <t>批号</t>
  </si>
  <si>
    <t>制表时间：2022.4.17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</si>
  <si>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</si>
  <si>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</si>
  <si>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</si>
  <si>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</si>
  <si>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</si>
  <si>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</si>
  <si>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</si>
  <si>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 xml:space="preserve">江门市蓬江区盈通塑胶制品有限公司 </t>
  </si>
  <si>
    <t>外件门禁、袖袢、袋口</t>
  </si>
  <si>
    <t>0.12双面胶</t>
  </si>
  <si>
    <t>帽檐，</t>
  </si>
  <si>
    <t>0.2双面胶</t>
  </si>
  <si>
    <t>制表时间：4.17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</si>
  <si>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</si>
  <si>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</si>
  <si>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</si>
  <si>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</si>
  <si>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1.5-2%</t>
  </si>
  <si>
    <t>G14FWSJ005-737松紧带</t>
  </si>
  <si>
    <t>白色</t>
  </si>
  <si>
    <t>2.5-3%</t>
  </si>
  <si>
    <t xml:space="preserve">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</si>
  <si>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</si>
  <si>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客户 ：                                            款号：                                      布种：                                                              日期：</t>
  </si>
  <si>
    <t>布封</t>
  </si>
  <si>
    <t>来料数</t>
  </si>
  <si>
    <t>实际数</t>
  </si>
  <si>
    <t>短溢数</t>
  </si>
  <si>
    <t>横纱0-3</t>
  </si>
  <si>
    <t>横纱3-6</t>
  </si>
  <si>
    <t>横纱10以上</t>
  </si>
  <si>
    <t>直纱0-3</t>
  </si>
  <si>
    <t>直纱3-6</t>
  </si>
  <si>
    <t>直纱10以上</t>
  </si>
  <si>
    <t>破洞</t>
  </si>
  <si>
    <t>边中差</t>
  </si>
  <si>
    <t>布疵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</si>
</sst>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indexed="8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黑体"/>
      <charset val="134"/>
    </font>
    <font>
      <b/>
      <sz val="12"/>
      <color rgb="FFFF0000"/>
      <name val="黑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仿宋_GB2312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7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7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13" borderId="79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0" applyNumberFormat="0" applyFill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82" applyNumberFormat="0" applyAlignment="0" applyProtection="0">
      <alignment vertical="center"/>
    </xf>
    <xf numFmtId="0" fontId="55" fillId="17" borderId="78" applyNumberFormat="0" applyAlignment="0" applyProtection="0">
      <alignment vertical="center"/>
    </xf>
    <xf numFmtId="0" fontId="56" fillId="18" borderId="8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84" applyNumberFormat="0" applyFill="0" applyAlignment="0" applyProtection="0">
      <alignment vertical="center"/>
    </xf>
    <xf numFmtId="0" fontId="58" fillId="0" borderId="85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0" borderId="0">
      <alignment horizontal="center" vertical="top"/>
    </xf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</cellStyleXfs>
  <cellXfs count="42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0" fillId="0" borderId="4" xfId="0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9" fontId="0" fillId="0" borderId="4" xfId="0" applyNumberFormat="1" applyBorder="1" applyAlignment="1">
      <alignment horizontal="center"/>
    </xf>
    <xf numFmtId="0" fontId="8" fillId="0" borderId="4" xfId="0" applyFont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9" fillId="0" borderId="4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0" fontId="14" fillId="0" borderId="4" xfId="5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/>
    </xf>
    <xf numFmtId="49" fontId="15" fillId="0" borderId="4" xfId="0" applyNumberFormat="1" applyFont="1" applyBorder="1"/>
    <xf numFmtId="49" fontId="0" fillId="0" borderId="4" xfId="0" applyNumberFormat="1" applyBorder="1"/>
    <xf numFmtId="0" fontId="2" fillId="3" borderId="4" xfId="0" applyFont="1" applyFill="1" applyBorder="1" applyAlignment="1">
      <alignment horizontal="center" vertical="center"/>
    </xf>
    <xf numFmtId="0" fontId="16" fillId="0" borderId="0" xfId="0" applyFont="1"/>
    <xf numFmtId="0" fontId="17" fillId="3" borderId="0" xfId="53" applyFont="1" applyFill="1"/>
    <xf numFmtId="0" fontId="18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1" applyFont="1" applyFill="1" applyBorder="1" applyAlignment="1">
      <alignment horizontal="left" vertical="center"/>
    </xf>
    <xf numFmtId="0" fontId="19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horizontal="center" vertical="center"/>
    </xf>
    <xf numFmtId="0" fontId="18" fillId="3" borderId="10" xfId="51" applyFont="1" applyFill="1" applyBorder="1" applyAlignment="1">
      <alignment vertical="center"/>
    </xf>
    <xf numFmtId="0" fontId="20" fillId="3" borderId="11" xfId="53" applyFont="1" applyFill="1" applyBorder="1" applyAlignment="1" applyProtection="1">
      <alignment horizontal="center" vertical="center"/>
    </xf>
    <xf numFmtId="0" fontId="18" fillId="3" borderId="4" xfId="53" applyFont="1" applyFill="1" applyBorder="1" applyAlignment="1">
      <alignment horizontal="center" vertical="center"/>
    </xf>
    <xf numFmtId="0" fontId="18" fillId="3" borderId="11" xfId="53" applyFont="1" applyFill="1" applyBorder="1" applyAlignment="1" applyProtection="1">
      <alignment horizontal="center" vertical="center"/>
    </xf>
    <xf numFmtId="176" fontId="15" fillId="3" borderId="4" xfId="0" applyNumberFormat="1" applyFont="1" applyFill="1" applyBorder="1" applyAlignment="1">
      <alignment horizontal="center"/>
    </xf>
    <xf numFmtId="176" fontId="0" fillId="3" borderId="4" xfId="0" applyNumberFormat="1" applyFont="1" applyFill="1" applyBorder="1" applyAlignment="1">
      <alignment horizontal="center"/>
    </xf>
    <xf numFmtId="176" fontId="21" fillId="3" borderId="4" xfId="0" applyNumberFormat="1" applyFont="1" applyFill="1" applyBorder="1" applyAlignment="1">
      <alignment horizontal="center"/>
    </xf>
    <xf numFmtId="176" fontId="22" fillId="3" borderId="4" xfId="0" applyNumberFormat="1" applyFont="1" applyFill="1" applyBorder="1" applyAlignment="1">
      <alignment horizontal="center"/>
    </xf>
    <xf numFmtId="0" fontId="23" fillId="0" borderId="4" xfId="52" applyFont="1" applyFill="1" applyBorder="1" applyAlignment="1">
      <alignment horizontal="center"/>
    </xf>
    <xf numFmtId="176" fontId="24" fillId="0" borderId="4" xfId="52" applyNumberFormat="1" applyFont="1" applyFill="1" applyBorder="1" applyAlignment="1">
      <alignment horizontal="center"/>
    </xf>
    <xf numFmtId="49" fontId="25" fillId="0" borderId="3" xfId="55" applyNumberFormat="1" applyFont="1" applyFill="1" applyBorder="1" applyAlignment="1">
      <alignment horizontal="center" vertical="center"/>
    </xf>
    <xf numFmtId="49" fontId="25" fillId="4" borderId="3" xfId="55" applyNumberFormat="1" applyFont="1" applyFill="1" applyBorder="1" applyAlignment="1">
      <alignment horizontal="center" vertical="center"/>
    </xf>
    <xf numFmtId="176" fontId="23" fillId="0" borderId="4" xfId="52" applyNumberFormat="1" applyFont="1" applyFill="1" applyBorder="1" applyAlignment="1">
      <alignment horizontal="center"/>
    </xf>
    <xf numFmtId="49" fontId="26" fillId="4" borderId="3" xfId="55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17" fillId="3" borderId="12" xfId="53" applyFont="1" applyFill="1" applyBorder="1" applyAlignment="1"/>
    <xf numFmtId="49" fontId="17" fillId="3" borderId="13" xfId="53" applyNumberFormat="1" applyFont="1" applyFill="1" applyBorder="1" applyAlignment="1">
      <alignment horizontal="center"/>
    </xf>
    <xf numFmtId="49" fontId="17" fillId="3" borderId="13" xfId="53" applyNumberFormat="1" applyFont="1" applyFill="1" applyBorder="1" applyAlignment="1">
      <alignment horizontal="right"/>
    </xf>
    <xf numFmtId="49" fontId="17" fillId="3" borderId="13" xfId="53" applyNumberFormat="1" applyFont="1" applyFill="1" applyBorder="1" applyAlignment="1">
      <alignment horizontal="right" vertical="center"/>
    </xf>
    <xf numFmtId="49" fontId="17" fillId="3" borderId="14" xfId="53" applyNumberFormat="1" applyFont="1" applyFill="1" applyBorder="1" applyAlignment="1">
      <alignment horizontal="center"/>
    </xf>
    <xf numFmtId="0" fontId="18" fillId="3" borderId="0" xfId="53" applyFont="1" applyFill="1"/>
    <xf numFmtId="0" fontId="0" fillId="3" borderId="0" xfId="54" applyFont="1" applyFill="1">
      <alignment vertical="center"/>
    </xf>
    <xf numFmtId="0" fontId="17" fillId="3" borderId="10" xfId="53" applyFont="1" applyFill="1" applyBorder="1" applyAlignment="1">
      <alignment horizontal="center"/>
    </xf>
    <xf numFmtId="0" fontId="18" fillId="3" borderId="10" xfId="51" applyFont="1" applyFill="1" applyBorder="1" applyAlignment="1">
      <alignment horizontal="left" vertical="center"/>
    </xf>
    <xf numFmtId="0" fontId="17" fillId="3" borderId="15" xfId="51" applyFont="1" applyFill="1" applyBorder="1" applyAlignment="1">
      <alignment horizontal="center" vertical="center"/>
    </xf>
    <xf numFmtId="0" fontId="17" fillId="3" borderId="4" xfId="53" applyFont="1" applyFill="1" applyBorder="1" applyAlignment="1">
      <alignment horizontal="center"/>
    </xf>
    <xf numFmtId="0" fontId="18" fillId="3" borderId="4" xfId="53" applyFont="1" applyFill="1" applyBorder="1" applyAlignment="1" applyProtection="1">
      <alignment horizontal="center" vertical="center"/>
    </xf>
    <xf numFmtId="0" fontId="18" fillId="3" borderId="16" xfId="53" applyFont="1" applyFill="1" applyBorder="1" applyAlignment="1" applyProtection="1">
      <alignment horizontal="center" vertical="center"/>
    </xf>
    <xf numFmtId="0" fontId="20" fillId="3" borderId="4" xfId="54" applyFont="1" applyFill="1" applyBorder="1" applyAlignment="1">
      <alignment horizontal="center" vertical="center"/>
    </xf>
    <xf numFmtId="49" fontId="20" fillId="3" borderId="17" xfId="54" applyNumberFormat="1" applyFont="1" applyFill="1" applyBorder="1" applyAlignment="1">
      <alignment horizontal="center" vertical="center"/>
    </xf>
    <xf numFmtId="49" fontId="20" fillId="3" borderId="4" xfId="54" applyNumberFormat="1" applyFont="1" applyFill="1" applyBorder="1" applyAlignment="1">
      <alignment horizontal="center" vertical="center"/>
    </xf>
    <xf numFmtId="0" fontId="20" fillId="3" borderId="18" xfId="54" applyFont="1" applyFill="1" applyBorder="1" applyAlignment="1">
      <alignment horizontal="center" vertical="center"/>
    </xf>
    <xf numFmtId="49" fontId="20" fillId="3" borderId="18" xfId="54" applyNumberFormat="1" applyFont="1" applyFill="1" applyBorder="1" applyAlignment="1">
      <alignment horizontal="center" vertical="center"/>
    </xf>
    <xf numFmtId="49" fontId="19" fillId="3" borderId="4" xfId="54" applyNumberFormat="1" applyFont="1" applyFill="1" applyBorder="1" applyAlignment="1">
      <alignment horizontal="center" vertical="center"/>
    </xf>
    <xf numFmtId="49" fontId="19" fillId="3" borderId="19" xfId="54" applyNumberFormat="1" applyFont="1" applyFill="1" applyBorder="1" applyAlignment="1">
      <alignment horizontal="center" vertical="center"/>
    </xf>
    <xf numFmtId="49" fontId="19" fillId="3" borderId="17" xfId="54" applyNumberFormat="1" applyFont="1" applyFill="1" applyBorder="1" applyAlignment="1">
      <alignment horizontal="center" vertical="center"/>
    </xf>
    <xf numFmtId="49" fontId="15" fillId="3" borderId="4" xfId="0" applyNumberFormat="1" applyFont="1" applyFill="1" applyBorder="1" applyAlignment="1">
      <alignment horizontal="center"/>
    </xf>
    <xf numFmtId="49" fontId="0" fillId="3" borderId="4" xfId="0" applyNumberFormat="1" applyFont="1" applyFill="1" applyBorder="1" applyAlignment="1">
      <alignment horizontal="center"/>
    </xf>
    <xf numFmtId="49" fontId="21" fillId="3" borderId="4" xfId="0" applyNumberFormat="1" applyFont="1" applyFill="1" applyBorder="1" applyAlignment="1">
      <alignment horizontal="center"/>
    </xf>
    <xf numFmtId="49" fontId="17" fillId="3" borderId="4" xfId="54" applyNumberFormat="1" applyFont="1" applyFill="1" applyBorder="1" applyAlignment="1">
      <alignment horizontal="center" vertical="center"/>
    </xf>
    <xf numFmtId="49" fontId="17" fillId="3" borderId="17" xfId="54" applyNumberFormat="1" applyFont="1" applyFill="1" applyBorder="1" applyAlignment="1">
      <alignment horizontal="center" vertical="center"/>
    </xf>
    <xf numFmtId="0" fontId="17" fillId="3" borderId="20" xfId="53" applyFont="1" applyFill="1" applyBorder="1" applyAlignment="1">
      <alignment horizontal="center"/>
    </xf>
    <xf numFmtId="49" fontId="17" fillId="3" borderId="21" xfId="53" applyNumberFormat="1" applyFont="1" applyFill="1" applyBorder="1" applyAlignment="1">
      <alignment horizontal="center"/>
    </xf>
    <xf numFmtId="49" fontId="17" fillId="3" borderId="22" xfId="53" applyNumberFormat="1" applyFont="1" applyFill="1" applyBorder="1" applyAlignment="1">
      <alignment horizontal="center"/>
    </xf>
    <xf numFmtId="49" fontId="17" fillId="3" borderId="22" xfId="54" applyNumberFormat="1" applyFont="1" applyFill="1" applyBorder="1" applyAlignment="1">
      <alignment horizontal="center" vertical="center"/>
    </xf>
    <xf numFmtId="49" fontId="17" fillId="3" borderId="23" xfId="53" applyNumberFormat="1" applyFont="1" applyFill="1" applyBorder="1" applyAlignment="1">
      <alignment horizontal="center"/>
    </xf>
    <xf numFmtId="0" fontId="20" fillId="3" borderId="0" xfId="53" applyFont="1" applyFill="1"/>
    <xf numFmtId="14" fontId="18" fillId="3" borderId="0" xfId="53" applyNumberFormat="1" applyFont="1" applyFill="1"/>
    <xf numFmtId="0" fontId="19" fillId="3" borderId="0" xfId="53" applyFont="1" applyFill="1"/>
    <xf numFmtId="0" fontId="27" fillId="0" borderId="0" xfId="51" applyFill="1" applyBorder="1" applyAlignment="1">
      <alignment horizontal="left" vertical="center"/>
    </xf>
    <xf numFmtId="0" fontId="27" fillId="0" borderId="0" xfId="51" applyFont="1" applyFill="1" applyAlignment="1">
      <alignment horizontal="left" vertical="center"/>
    </xf>
    <xf numFmtId="0" fontId="27" fillId="0" borderId="0" xfId="51" applyFill="1" applyAlignment="1">
      <alignment horizontal="left" vertical="center"/>
    </xf>
    <xf numFmtId="0" fontId="28" fillId="0" borderId="24" xfId="51" applyFont="1" applyFill="1" applyBorder="1" applyAlignment="1">
      <alignment horizontal="center" vertical="top"/>
    </xf>
    <xf numFmtId="0" fontId="29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center" vertical="center"/>
    </xf>
    <xf numFmtId="0" fontId="22" fillId="0" borderId="26" xfId="51" applyFont="1" applyFill="1" applyBorder="1" applyAlignment="1">
      <alignment horizontal="center" vertical="center"/>
    </xf>
    <xf numFmtId="0" fontId="29" fillId="0" borderId="26" xfId="51" applyFont="1" applyFill="1" applyBorder="1" applyAlignment="1">
      <alignment horizontal="center" vertical="center"/>
    </xf>
    <xf numFmtId="0" fontId="30" fillId="0" borderId="26" xfId="51" applyFont="1" applyFill="1" applyBorder="1" applyAlignment="1">
      <alignment vertical="center"/>
    </xf>
    <xf numFmtId="0" fontId="29" fillId="0" borderId="26" xfId="51" applyFont="1" applyFill="1" applyBorder="1" applyAlignment="1">
      <alignment vertical="center"/>
    </xf>
    <xf numFmtId="0" fontId="30" fillId="0" borderId="26" xfId="51" applyFont="1" applyFill="1" applyBorder="1" applyAlignment="1">
      <alignment horizontal="center" vertical="center"/>
    </xf>
    <xf numFmtId="0" fontId="29" fillId="0" borderId="27" xfId="51" applyFont="1" applyFill="1" applyBorder="1" applyAlignment="1">
      <alignment vertical="center"/>
    </xf>
    <xf numFmtId="0" fontId="22" fillId="0" borderId="28" xfId="51" applyFont="1" applyFill="1" applyBorder="1" applyAlignment="1">
      <alignment horizontal="center" vertical="center"/>
    </xf>
    <xf numFmtId="0" fontId="29" fillId="0" borderId="28" xfId="51" applyFont="1" applyFill="1" applyBorder="1" applyAlignment="1">
      <alignment vertical="center"/>
    </xf>
    <xf numFmtId="58" fontId="30" fillId="0" borderId="28" xfId="51" applyNumberFormat="1" applyFont="1" applyFill="1" applyBorder="1" applyAlignment="1">
      <alignment horizontal="center" vertical="center"/>
    </xf>
    <xf numFmtId="0" fontId="30" fillId="0" borderId="28" xfId="51" applyFont="1" applyFill="1" applyBorder="1" applyAlignment="1">
      <alignment horizontal="center" vertical="center"/>
    </xf>
    <xf numFmtId="0" fontId="29" fillId="0" borderId="27" xfId="51" applyFont="1" applyFill="1" applyBorder="1" applyAlignment="1">
      <alignment horizontal="left" vertical="center"/>
    </xf>
    <xf numFmtId="0" fontId="22" fillId="0" borderId="28" xfId="51" applyFont="1" applyFill="1" applyBorder="1" applyAlignment="1">
      <alignment horizontal="right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vertical="center"/>
    </xf>
    <xf numFmtId="0" fontId="22" fillId="0" borderId="30" xfId="51" applyFont="1" applyFill="1" applyBorder="1" applyAlignment="1">
      <alignment horizontal="right" vertical="center"/>
    </xf>
    <xf numFmtId="0" fontId="29" fillId="0" borderId="30" xfId="51" applyFont="1" applyFill="1" applyBorder="1" applyAlignment="1">
      <alignment vertical="center"/>
    </xf>
    <xf numFmtId="0" fontId="30" fillId="0" borderId="30" xfId="51" applyFont="1" applyFill="1" applyBorder="1" applyAlignment="1">
      <alignment vertical="center"/>
    </xf>
    <xf numFmtId="0" fontId="30" fillId="0" borderId="30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center" vertical="center"/>
    </xf>
    <xf numFmtId="0" fontId="30" fillId="0" borderId="0" xfId="51" applyFont="1" applyFill="1" applyBorder="1" applyAlignment="1">
      <alignment vertical="center"/>
    </xf>
    <xf numFmtId="0" fontId="30" fillId="0" borderId="0" xfId="51" applyFont="1" applyFill="1" applyAlignment="1">
      <alignment vertical="center"/>
    </xf>
    <xf numFmtId="0" fontId="30" fillId="0" borderId="0" xfId="51" applyFont="1" applyFill="1" applyAlignment="1">
      <alignment horizontal="left" vertical="center"/>
    </xf>
    <xf numFmtId="0" fontId="29" fillId="0" borderId="0" xfId="51" applyFont="1" applyFill="1" applyBorder="1" applyAlignment="1">
      <alignment vertical="center"/>
    </xf>
    <xf numFmtId="0" fontId="29" fillId="0" borderId="25" xfId="51" applyFont="1" applyFill="1" applyBorder="1" applyAlignment="1">
      <alignment vertical="center"/>
    </xf>
    <xf numFmtId="0" fontId="30" fillId="0" borderId="28" xfId="51" applyFont="1" applyFill="1" applyBorder="1" applyAlignment="1">
      <alignment horizontal="left" vertical="center"/>
    </xf>
    <xf numFmtId="0" fontId="30" fillId="0" borderId="32" xfId="51" applyFont="1" applyFill="1" applyBorder="1" applyAlignment="1">
      <alignment horizontal="center" vertical="center"/>
    </xf>
    <xf numFmtId="0" fontId="30" fillId="0" borderId="28" xfId="51" applyFont="1" applyFill="1" applyBorder="1" applyAlignment="1">
      <alignment vertical="center"/>
    </xf>
    <xf numFmtId="0" fontId="30" fillId="0" borderId="33" xfId="51" applyFont="1" applyFill="1" applyBorder="1" applyAlignment="1">
      <alignment horizontal="center" vertical="center"/>
    </xf>
    <xf numFmtId="0" fontId="21" fillId="0" borderId="34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30" fillId="0" borderId="27" xfId="51" applyFont="1" applyFill="1" applyBorder="1" applyAlignment="1">
      <alignment horizontal="left" vertical="center"/>
    </xf>
    <xf numFmtId="0" fontId="30" fillId="0" borderId="34" xfId="51" applyFont="1" applyFill="1" applyBorder="1" applyAlignment="1">
      <alignment horizontal="left" vertical="center"/>
    </xf>
    <xf numFmtId="0" fontId="30" fillId="0" borderId="35" xfId="51" applyFont="1" applyFill="1" applyBorder="1" applyAlignment="1">
      <alignment horizontal="left" vertical="center"/>
    </xf>
    <xf numFmtId="0" fontId="30" fillId="0" borderId="27" xfId="51" applyFont="1" applyFill="1" applyBorder="1" applyAlignment="1">
      <alignment horizontal="left" vertical="center" wrapText="1"/>
    </xf>
    <xf numFmtId="0" fontId="30" fillId="0" borderId="28" xfId="51" applyFont="1" applyFill="1" applyBorder="1" applyAlignment="1">
      <alignment horizontal="left" vertical="center" wrapText="1"/>
    </xf>
    <xf numFmtId="0" fontId="29" fillId="0" borderId="28" xfId="51" applyFont="1" applyFill="1" applyBorder="1" applyAlignment="1">
      <alignment horizontal="center" vertical="center"/>
    </xf>
    <xf numFmtId="0" fontId="29" fillId="0" borderId="29" xfId="51" applyFont="1" applyFill="1" applyBorder="1" applyAlignment="1">
      <alignment horizontal="left" vertical="center"/>
    </xf>
    <xf numFmtId="0" fontId="27" fillId="0" borderId="30" xfId="51" applyFill="1" applyBorder="1" applyAlignment="1">
      <alignment horizontal="center" vertical="center"/>
    </xf>
    <xf numFmtId="0" fontId="29" fillId="0" borderId="36" xfId="51" applyFont="1" applyFill="1" applyBorder="1" applyAlignment="1">
      <alignment horizontal="center" vertical="center"/>
    </xf>
    <xf numFmtId="0" fontId="29" fillId="0" borderId="37" xfId="51" applyFont="1" applyFill="1" applyBorder="1" applyAlignment="1">
      <alignment horizontal="left" vertical="center"/>
    </xf>
    <xf numFmtId="0" fontId="29" fillId="0" borderId="38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31" fillId="0" borderId="34" xfId="51" applyFont="1" applyFill="1" applyBorder="1" applyAlignment="1">
      <alignment horizontal="left" vertical="center"/>
    </xf>
    <xf numFmtId="0" fontId="30" fillId="0" borderId="39" xfId="51" applyFont="1" applyFill="1" applyBorder="1" applyAlignment="1">
      <alignment horizontal="left" vertical="center"/>
    </xf>
    <xf numFmtId="0" fontId="30" fillId="0" borderId="40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26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center" vertical="center"/>
    </xf>
    <xf numFmtId="0" fontId="29" fillId="0" borderId="33" xfId="51" applyFont="1" applyFill="1" applyBorder="1" applyAlignment="1">
      <alignment horizontal="left" vertical="center"/>
    </xf>
    <xf numFmtId="0" fontId="29" fillId="0" borderId="41" xfId="51" applyFont="1" applyFill="1" applyBorder="1" applyAlignment="1">
      <alignment horizontal="left" vertical="center"/>
    </xf>
    <xf numFmtId="0" fontId="30" fillId="0" borderId="30" xfId="51" applyFont="1" applyFill="1" applyBorder="1" applyAlignment="1">
      <alignment horizontal="center" vertical="center"/>
    </xf>
    <xf numFmtId="58" fontId="30" fillId="0" borderId="30" xfId="51" applyNumberFormat="1" applyFont="1" applyFill="1" applyBorder="1" applyAlignment="1">
      <alignment vertical="center"/>
    </xf>
    <xf numFmtId="0" fontId="30" fillId="0" borderId="42" xfId="51" applyFont="1" applyFill="1" applyBorder="1" applyAlignment="1">
      <alignment horizontal="center" vertical="center"/>
    </xf>
    <xf numFmtId="0" fontId="29" fillId="0" borderId="43" xfId="51" applyFont="1" applyFill="1" applyBorder="1" applyAlignment="1">
      <alignment horizontal="center" vertical="center"/>
    </xf>
    <xf numFmtId="0" fontId="30" fillId="0" borderId="43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30" fillId="0" borderId="44" xfId="51" applyFont="1" applyFill="1" applyBorder="1" applyAlignment="1">
      <alignment horizontal="left" vertical="center"/>
    </xf>
    <xf numFmtId="0" fontId="30" fillId="0" borderId="38" xfId="51" applyFont="1" applyFill="1" applyBorder="1" applyAlignment="1">
      <alignment horizontal="center" vertical="center"/>
    </xf>
    <xf numFmtId="0" fontId="30" fillId="0" borderId="45" xfId="51" applyFont="1" applyFill="1" applyBorder="1" applyAlignment="1">
      <alignment horizontal="center" vertical="center"/>
    </xf>
    <xf numFmtId="0" fontId="30" fillId="0" borderId="35" xfId="51" applyFont="1" applyFill="1" applyBorder="1" applyAlignment="1">
      <alignment horizontal="center" vertical="center"/>
    </xf>
    <xf numFmtId="0" fontId="30" fillId="0" borderId="46" xfId="51" applyFont="1" applyFill="1" applyBorder="1" applyAlignment="1">
      <alignment horizontal="center" vertical="center"/>
    </xf>
    <xf numFmtId="0" fontId="21" fillId="0" borderId="46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29" fillId="0" borderId="43" xfId="51" applyFont="1" applyFill="1" applyBorder="1" applyAlignment="1">
      <alignment horizontal="left" vertical="center"/>
    </xf>
    <xf numFmtId="0" fontId="30" fillId="0" borderId="46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left" vertical="center" wrapText="1"/>
    </xf>
    <xf numFmtId="0" fontId="27" fillId="0" borderId="44" xfId="51" applyFill="1" applyBorder="1" applyAlignment="1">
      <alignment horizontal="center" vertical="center"/>
    </xf>
    <xf numFmtId="0" fontId="29" fillId="0" borderId="45" xfId="51" applyFont="1" applyFill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30" fillId="0" borderId="47" xfId="51" applyFont="1" applyFill="1" applyBorder="1" applyAlignment="1">
      <alignment horizontal="left" vertical="center"/>
    </xf>
    <xf numFmtId="0" fontId="21" fillId="0" borderId="42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center" vertical="center"/>
    </xf>
    <xf numFmtId="0" fontId="30" fillId="0" borderId="44" xfId="51" applyFont="1" applyFill="1" applyBorder="1" applyAlignment="1">
      <alignment horizontal="center" vertical="center"/>
    </xf>
    <xf numFmtId="0" fontId="20" fillId="3" borderId="48" xfId="54" applyFont="1" applyFill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32" fillId="0" borderId="24" xfId="51" applyFont="1" applyBorder="1" applyAlignment="1">
      <alignment horizontal="center" vertical="top"/>
    </xf>
    <xf numFmtId="0" fontId="31" fillId="0" borderId="49" xfId="51" applyFont="1" applyBorder="1" applyAlignment="1">
      <alignment horizontal="left" vertical="center"/>
    </xf>
    <xf numFmtId="0" fontId="24" fillId="0" borderId="50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31" fillId="0" borderId="50" xfId="51" applyFont="1" applyBorder="1" applyAlignment="1">
      <alignment horizontal="center" vertical="center"/>
    </xf>
    <xf numFmtId="0" fontId="21" fillId="0" borderId="50" xfId="51" applyFont="1" applyBorder="1" applyAlignment="1">
      <alignment horizontal="left" vertical="center"/>
    </xf>
    <xf numFmtId="0" fontId="21" fillId="0" borderId="25" xfId="51" applyFont="1" applyBorder="1" applyAlignment="1">
      <alignment horizontal="center" vertical="center"/>
    </xf>
    <xf numFmtId="0" fontId="21" fillId="0" borderId="26" xfId="51" applyFont="1" applyBorder="1" applyAlignment="1">
      <alignment horizontal="center" vertical="center"/>
    </xf>
    <xf numFmtId="0" fontId="21" fillId="0" borderId="42" xfId="51" applyFont="1" applyBorder="1" applyAlignment="1">
      <alignment horizontal="center" vertical="center"/>
    </xf>
    <xf numFmtId="0" fontId="31" fillId="0" borderId="25" xfId="51" applyFont="1" applyBorder="1" applyAlignment="1">
      <alignment horizontal="center" vertical="center"/>
    </xf>
    <xf numFmtId="0" fontId="31" fillId="0" borderId="26" xfId="51" applyFont="1" applyBorder="1" applyAlignment="1">
      <alignment horizontal="center" vertical="center"/>
    </xf>
    <xf numFmtId="0" fontId="31" fillId="0" borderId="42" xfId="51" applyFont="1" applyBorder="1" applyAlignment="1">
      <alignment horizontal="center" vertical="center"/>
    </xf>
    <xf numFmtId="0" fontId="21" fillId="0" borderId="27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2" fillId="0" borderId="43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14" fontId="24" fillId="0" borderId="28" xfId="51" applyNumberFormat="1" applyFont="1" applyBorder="1" applyAlignment="1">
      <alignment horizontal="center" vertical="center"/>
    </xf>
    <xf numFmtId="14" fontId="22" fillId="0" borderId="43" xfId="51" applyNumberFormat="1" applyFont="1" applyBorder="1" applyAlignment="1">
      <alignment horizontal="center" vertical="center"/>
    </xf>
    <xf numFmtId="0" fontId="21" fillId="0" borderId="27" xfId="51" applyFont="1" applyBorder="1" applyAlignment="1">
      <alignment vertical="center"/>
    </xf>
    <xf numFmtId="0" fontId="22" fillId="0" borderId="28" xfId="51" applyFont="1" applyBorder="1" applyAlignment="1">
      <alignment horizontal="center" vertical="center"/>
    </xf>
    <xf numFmtId="0" fontId="22" fillId="0" borderId="43" xfId="51" applyFont="1" applyBorder="1" applyAlignment="1">
      <alignment horizontal="center" vertical="center"/>
    </xf>
    <xf numFmtId="0" fontId="22" fillId="0" borderId="28" xfId="51" applyFont="1" applyBorder="1" applyAlignment="1">
      <alignment vertical="center"/>
    </xf>
    <xf numFmtId="0" fontId="22" fillId="0" borderId="43" xfId="51" applyFont="1" applyBorder="1" applyAlignment="1">
      <alignment vertical="center"/>
    </xf>
    <xf numFmtId="0" fontId="21" fillId="0" borderId="27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2" fillId="0" borderId="46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1" fillId="0" borderId="29" xfId="51" applyFont="1" applyBorder="1" applyAlignment="1">
      <alignment vertical="center"/>
    </xf>
    <xf numFmtId="0" fontId="22" fillId="0" borderId="30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1" fillId="0" borderId="29" xfId="51" applyFont="1" applyBorder="1" applyAlignment="1">
      <alignment horizontal="left" vertical="center"/>
    </xf>
    <xf numFmtId="0" fontId="21" fillId="0" borderId="30" xfId="51" applyFont="1" applyBorder="1" applyAlignment="1">
      <alignment horizontal="left" vertical="center"/>
    </xf>
    <xf numFmtId="14" fontId="22" fillId="0" borderId="30" xfId="51" applyNumberFormat="1" applyFont="1" applyBorder="1" applyAlignment="1">
      <alignment horizontal="center" vertical="center"/>
    </xf>
    <xf numFmtId="14" fontId="22" fillId="0" borderId="44" xfId="51" applyNumberFormat="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31" fillId="0" borderId="0" xfId="51" applyFont="1" applyBorder="1" applyAlignment="1">
      <alignment horizontal="left" vertical="center"/>
    </xf>
    <xf numFmtId="0" fontId="21" fillId="0" borderId="25" xfId="51" applyFont="1" applyBorder="1" applyAlignment="1">
      <alignment vertical="center"/>
    </xf>
    <xf numFmtId="0" fontId="27" fillId="0" borderId="26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7" fillId="0" borderId="26" xfId="51" applyFont="1" applyBorder="1" applyAlignment="1">
      <alignment vertical="center"/>
    </xf>
    <xf numFmtId="0" fontId="21" fillId="0" borderId="26" xfId="51" applyFont="1" applyBorder="1" applyAlignment="1">
      <alignment vertical="center"/>
    </xf>
    <xf numFmtId="0" fontId="27" fillId="0" borderId="28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7" fillId="0" borderId="28" xfId="51" applyFont="1" applyBorder="1" applyAlignment="1">
      <alignment vertical="center"/>
    </xf>
    <xf numFmtId="0" fontId="21" fillId="0" borderId="28" xfId="51" applyFont="1" applyBorder="1" applyAlignment="1">
      <alignment vertical="center"/>
    </xf>
    <xf numFmtId="0" fontId="21" fillId="0" borderId="0" xfId="51" applyFont="1" applyBorder="1" applyAlignment="1">
      <alignment horizontal="left" vertical="center"/>
    </xf>
    <xf numFmtId="0" fontId="30" fillId="0" borderId="25" xfId="51" applyFont="1" applyBorder="1" applyAlignment="1">
      <alignment horizontal="left" vertical="center"/>
    </xf>
    <xf numFmtId="0" fontId="30" fillId="0" borderId="26" xfId="51" applyFont="1" applyBorder="1" applyAlignment="1">
      <alignment horizontal="left" vertical="center"/>
    </xf>
    <xf numFmtId="0" fontId="30" fillId="0" borderId="34" xfId="51" applyFont="1" applyBorder="1" applyAlignment="1">
      <alignment horizontal="left" vertical="center"/>
    </xf>
    <xf numFmtId="0" fontId="30" fillId="0" borderId="35" xfId="51" applyFont="1" applyBorder="1" applyAlignment="1">
      <alignment horizontal="left" vertical="center"/>
    </xf>
    <xf numFmtId="0" fontId="30" fillId="0" borderId="41" xfId="51" applyFont="1" applyBorder="1" applyAlignment="1">
      <alignment horizontal="left" vertical="center"/>
    </xf>
    <xf numFmtId="0" fontId="30" fillId="0" borderId="33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22" fillId="0" borderId="28" xfId="51" applyFont="1" applyFill="1" applyBorder="1" applyAlignment="1">
      <alignment horizontal="left" vertical="center"/>
    </xf>
    <xf numFmtId="0" fontId="21" fillId="0" borderId="29" xfId="51" applyFont="1" applyBorder="1" applyAlignment="1">
      <alignment horizontal="center" vertical="center"/>
    </xf>
    <xf numFmtId="0" fontId="21" fillId="0" borderId="30" xfId="51" applyFont="1" applyBorder="1" applyAlignment="1">
      <alignment horizontal="center" vertical="center"/>
    </xf>
    <xf numFmtId="0" fontId="21" fillId="0" borderId="28" xfId="51" applyFont="1" applyBorder="1" applyAlignment="1">
      <alignment horizontal="center" vertical="center"/>
    </xf>
    <xf numFmtId="0" fontId="29" fillId="0" borderId="28" xfId="51" applyFont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21" fillId="0" borderId="40" xfId="51" applyFont="1" applyFill="1" applyBorder="1" applyAlignment="1">
      <alignment horizontal="left" vertical="center"/>
    </xf>
    <xf numFmtId="0" fontId="31" fillId="0" borderId="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2" fillId="0" borderId="52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2" fillId="0" borderId="35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21" fillId="0" borderId="35" xfId="51" applyFont="1" applyBorder="1" applyAlignment="1">
      <alignment horizontal="left" vertical="center"/>
    </xf>
    <xf numFmtId="0" fontId="31" fillId="0" borderId="53" xfId="51" applyFont="1" applyBorder="1" applyAlignment="1">
      <alignment vertical="center"/>
    </xf>
    <xf numFmtId="0" fontId="22" fillId="0" borderId="54" xfId="51" applyFont="1" applyBorder="1" applyAlignment="1">
      <alignment horizontal="center" vertical="center"/>
    </xf>
    <xf numFmtId="0" fontId="31" fillId="0" borderId="54" xfId="51" applyFont="1" applyBorder="1" applyAlignment="1">
      <alignment vertical="center"/>
    </xf>
    <xf numFmtId="0" fontId="22" fillId="0" borderId="54" xfId="51" applyFont="1" applyBorder="1" applyAlignment="1">
      <alignment vertical="center"/>
    </xf>
    <xf numFmtId="58" fontId="27" fillId="0" borderId="54" xfId="51" applyNumberFormat="1" applyFont="1" applyBorder="1" applyAlignment="1">
      <alignment vertical="center"/>
    </xf>
    <xf numFmtId="0" fontId="31" fillId="0" borderId="54" xfId="51" applyFont="1" applyBorder="1" applyAlignment="1">
      <alignment horizontal="center" vertical="center"/>
    </xf>
    <xf numFmtId="0" fontId="31" fillId="0" borderId="55" xfId="51" applyFont="1" applyFill="1" applyBorder="1" applyAlignment="1">
      <alignment horizontal="left" vertical="center"/>
    </xf>
    <xf numFmtId="0" fontId="31" fillId="0" borderId="54" xfId="51" applyFont="1" applyFill="1" applyBorder="1" applyAlignment="1">
      <alignment horizontal="left" vertical="center"/>
    </xf>
    <xf numFmtId="0" fontId="31" fillId="0" borderId="56" xfId="51" applyFont="1" applyFill="1" applyBorder="1" applyAlignment="1">
      <alignment horizontal="center" vertical="center"/>
    </xf>
    <xf numFmtId="0" fontId="31" fillId="0" borderId="57" xfId="51" applyFont="1" applyFill="1" applyBorder="1" applyAlignment="1">
      <alignment horizontal="center" vertical="center"/>
    </xf>
    <xf numFmtId="0" fontId="31" fillId="0" borderId="29" xfId="51" applyFont="1" applyFill="1" applyBorder="1" applyAlignment="1">
      <alignment horizontal="center" vertical="center"/>
    </xf>
    <xf numFmtId="0" fontId="31" fillId="0" borderId="30" xfId="51" applyFont="1" applyFill="1" applyBorder="1" applyAlignment="1">
      <alignment horizontal="center" vertical="center"/>
    </xf>
    <xf numFmtId="58" fontId="31" fillId="0" borderId="54" xfId="51" applyNumberFormat="1" applyFont="1" applyBorder="1" applyAlignment="1">
      <alignment vertical="center"/>
    </xf>
    <xf numFmtId="0" fontId="27" fillId="0" borderId="50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1" fillId="0" borderId="43" xfId="51" applyFont="1" applyBorder="1" applyAlignment="1">
      <alignment horizontal="center" vertical="center"/>
    </xf>
    <xf numFmtId="0" fontId="22" fillId="0" borderId="44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1" fillId="0" borderId="44" xfId="51" applyFont="1" applyBorder="1" applyAlignment="1">
      <alignment horizontal="left" vertical="center"/>
    </xf>
    <xf numFmtId="0" fontId="29" fillId="0" borderId="26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29" fillId="0" borderId="35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2" fillId="0" borderId="43" xfId="51" applyFont="1" applyFill="1" applyBorder="1" applyAlignment="1">
      <alignment horizontal="left" vertical="center"/>
    </xf>
    <xf numFmtId="0" fontId="21" fillId="0" borderId="44" xfId="51" applyFont="1" applyBorder="1" applyAlignment="1">
      <alignment horizontal="center" vertical="center"/>
    </xf>
    <xf numFmtId="0" fontId="29" fillId="0" borderId="43" xfId="51" applyFont="1" applyBorder="1" applyAlignment="1">
      <alignment horizontal="left" vertical="center"/>
    </xf>
    <xf numFmtId="0" fontId="21" fillId="0" borderId="47" xfId="51" applyFont="1" applyFill="1" applyBorder="1" applyAlignment="1">
      <alignment horizontal="left" vertical="center"/>
    </xf>
    <xf numFmtId="0" fontId="22" fillId="0" borderId="59" xfId="51" applyFont="1" applyFill="1" applyBorder="1" applyAlignment="1">
      <alignment horizontal="left" vertical="center"/>
    </xf>
    <xf numFmtId="0" fontId="22" fillId="0" borderId="46" xfId="51" applyFont="1" applyFill="1" applyBorder="1" applyAlignment="1">
      <alignment horizontal="left" vertical="center"/>
    </xf>
    <xf numFmtId="0" fontId="21" fillId="0" borderId="46" xfId="51" applyFont="1" applyBorder="1" applyAlignment="1">
      <alignment horizontal="left" vertical="center"/>
    </xf>
    <xf numFmtId="0" fontId="22" fillId="0" borderId="60" xfId="51" applyFont="1" applyBorder="1" applyAlignment="1">
      <alignment horizontal="center" vertical="center"/>
    </xf>
    <xf numFmtId="0" fontId="31" fillId="0" borderId="61" xfId="51" applyFont="1" applyFill="1" applyBorder="1" applyAlignment="1">
      <alignment horizontal="left" vertical="center"/>
    </xf>
    <xf numFmtId="0" fontId="31" fillId="0" borderId="62" xfId="51" applyFont="1" applyFill="1" applyBorder="1" applyAlignment="1">
      <alignment horizontal="center" vertical="center"/>
    </xf>
    <xf numFmtId="0" fontId="31" fillId="0" borderId="44" xfId="51" applyFont="1" applyFill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7" fillId="0" borderId="60" xfId="51" applyFont="1" applyBorder="1" applyAlignment="1">
      <alignment horizontal="center" vertical="center"/>
    </xf>
    <xf numFmtId="0" fontId="18" fillId="3" borderId="4" xfId="54" applyFont="1" applyFill="1" applyBorder="1" applyAlignment="1">
      <alignment horizontal="center" vertical="center"/>
    </xf>
    <xf numFmtId="0" fontId="18" fillId="3" borderId="48" xfId="54" applyFont="1" applyFill="1" applyBorder="1" applyAlignment="1">
      <alignment horizontal="center" vertical="center"/>
    </xf>
    <xf numFmtId="0" fontId="18" fillId="3" borderId="18" xfId="54" applyFont="1" applyFill="1" applyBorder="1" applyAlignment="1">
      <alignment horizontal="center" vertical="center"/>
    </xf>
    <xf numFmtId="49" fontId="18" fillId="3" borderId="4" xfId="54" applyNumberFormat="1" applyFont="1" applyFill="1" applyBorder="1" applyAlignment="1">
      <alignment horizontal="center" vertical="center"/>
    </xf>
    <xf numFmtId="49" fontId="18" fillId="3" borderId="18" xfId="54" applyNumberFormat="1" applyFont="1" applyFill="1" applyBorder="1" applyAlignment="1">
      <alignment horizontal="center" vertical="center"/>
    </xf>
    <xf numFmtId="49" fontId="17" fillId="3" borderId="19" xfId="54" applyNumberFormat="1" applyFont="1" applyFill="1" applyBorder="1" applyAlignment="1">
      <alignment horizontal="center" vertical="center"/>
    </xf>
    <xf numFmtId="49" fontId="18" fillId="3" borderId="17" xfId="54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33" fillId="0" borderId="24" xfId="51" applyFont="1" applyBorder="1" applyAlignment="1">
      <alignment horizontal="center" vertical="top"/>
    </xf>
    <xf numFmtId="14" fontId="22" fillId="0" borderId="28" xfId="51" applyNumberFormat="1" applyFont="1" applyBorder="1" applyAlignment="1">
      <alignment horizontal="center" vertical="center"/>
    </xf>
    <xf numFmtId="0" fontId="21" fillId="0" borderId="63" xfId="51" applyFont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0" fontId="31" fillId="0" borderId="55" xfId="51" applyFont="1" applyBorder="1" applyAlignment="1">
      <alignment horizontal="left" vertical="center"/>
    </xf>
    <xf numFmtId="0" fontId="31" fillId="0" borderId="54" xfId="51" applyFont="1" applyBorder="1" applyAlignment="1">
      <alignment horizontal="left" vertical="center"/>
    </xf>
    <xf numFmtId="0" fontId="21" fillId="0" borderId="56" xfId="51" applyFont="1" applyBorder="1" applyAlignment="1">
      <alignment vertical="center"/>
    </xf>
    <xf numFmtId="0" fontId="27" fillId="0" borderId="57" xfId="51" applyFont="1" applyBorder="1" applyAlignment="1">
      <alignment horizontal="left" vertical="center"/>
    </xf>
    <xf numFmtId="0" fontId="22" fillId="0" borderId="57" xfId="51" applyFont="1" applyBorder="1" applyAlignment="1">
      <alignment horizontal="left" vertical="center"/>
    </xf>
    <xf numFmtId="0" fontId="27" fillId="0" borderId="57" xfId="51" applyFont="1" applyBorder="1" applyAlignment="1">
      <alignment vertical="center"/>
    </xf>
    <xf numFmtId="0" fontId="21" fillId="0" borderId="57" xfId="51" applyFont="1" applyBorder="1" applyAlignment="1">
      <alignment vertical="center"/>
    </xf>
    <xf numFmtId="0" fontId="21" fillId="0" borderId="56" xfId="51" applyFont="1" applyBorder="1" applyAlignment="1">
      <alignment horizontal="center" vertical="center"/>
    </xf>
    <xf numFmtId="0" fontId="22" fillId="0" borderId="57" xfId="51" applyFont="1" applyBorder="1" applyAlignment="1">
      <alignment horizontal="center" vertical="center"/>
    </xf>
    <xf numFmtId="0" fontId="21" fillId="0" borderId="57" xfId="51" applyFont="1" applyBorder="1" applyAlignment="1">
      <alignment horizontal="center" vertical="center"/>
    </xf>
    <xf numFmtId="0" fontId="27" fillId="0" borderId="57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1" fillId="0" borderId="39" xfId="51" applyFont="1" applyBorder="1" applyAlignment="1">
      <alignment horizontal="left" vertical="center" wrapText="1"/>
    </xf>
    <xf numFmtId="0" fontId="21" fillId="0" borderId="40" xfId="51" applyFont="1" applyBorder="1" applyAlignment="1">
      <alignment horizontal="left" vertical="center" wrapText="1"/>
    </xf>
    <xf numFmtId="0" fontId="21" fillId="0" borderId="56" xfId="51" applyFont="1" applyBorder="1" applyAlignment="1">
      <alignment horizontal="left" vertical="center"/>
    </xf>
    <xf numFmtId="0" fontId="21" fillId="0" borderId="57" xfId="51" applyFont="1" applyBorder="1" applyAlignment="1">
      <alignment horizontal="left" vertical="center"/>
    </xf>
    <xf numFmtId="0" fontId="34" fillId="0" borderId="64" xfId="51" applyFont="1" applyBorder="1" applyAlignment="1">
      <alignment horizontal="left" vertical="center" wrapText="1"/>
    </xf>
    <xf numFmtId="0" fontId="35" fillId="0" borderId="4" xfId="0" applyFont="1" applyFill="1" applyBorder="1" applyAlignment="1">
      <alignment horizontal="center" vertical="center" wrapText="1"/>
    </xf>
    <xf numFmtId="9" fontId="22" fillId="0" borderId="41" xfId="51" applyNumberFormat="1" applyFont="1" applyBorder="1" applyAlignment="1">
      <alignment horizontal="center" vertical="center"/>
    </xf>
    <xf numFmtId="9" fontId="24" fillId="0" borderId="28" xfId="51" applyNumberFormat="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9" fontId="22" fillId="0" borderId="28" xfId="51" applyNumberFormat="1" applyFont="1" applyBorder="1" applyAlignment="1">
      <alignment horizontal="center" vertical="center"/>
    </xf>
    <xf numFmtId="0" fontId="31" fillId="0" borderId="55" xfId="0" applyFont="1" applyBorder="1" applyAlignment="1">
      <alignment horizontal="left" vertical="center"/>
    </xf>
    <xf numFmtId="0" fontId="31" fillId="0" borderId="54" xfId="0" applyFont="1" applyBorder="1" applyAlignment="1">
      <alignment horizontal="left" vertical="center"/>
    </xf>
    <xf numFmtId="9" fontId="24" fillId="0" borderId="37" xfId="51" applyNumberFormat="1" applyFont="1" applyBorder="1" applyAlignment="1">
      <alignment horizontal="left" vertical="center"/>
    </xf>
    <xf numFmtId="9" fontId="22" fillId="0" borderId="38" xfId="51" applyNumberFormat="1" applyFont="1" applyBorder="1" applyAlignment="1">
      <alignment horizontal="left" vertical="center"/>
    </xf>
    <xf numFmtId="9" fontId="22" fillId="0" borderId="39" xfId="51" applyNumberFormat="1" applyFont="1" applyBorder="1" applyAlignment="1">
      <alignment horizontal="left" vertical="center"/>
    </xf>
    <xf numFmtId="9" fontId="22" fillId="0" borderId="40" xfId="51" applyNumberFormat="1" applyFont="1" applyBorder="1" applyAlignment="1">
      <alignment horizontal="left" vertical="center"/>
    </xf>
    <xf numFmtId="0" fontId="29" fillId="0" borderId="56" xfId="51" applyFont="1" applyFill="1" applyBorder="1" applyAlignment="1">
      <alignment horizontal="left" vertical="center"/>
    </xf>
    <xf numFmtId="0" fontId="29" fillId="0" borderId="57" xfId="51" applyFont="1" applyFill="1" applyBorder="1" applyAlignment="1">
      <alignment horizontal="left" vertical="center"/>
    </xf>
    <xf numFmtId="0" fontId="29" fillId="0" borderId="65" xfId="51" applyFont="1" applyFill="1" applyBorder="1" applyAlignment="1">
      <alignment horizontal="left" vertical="center"/>
    </xf>
    <xf numFmtId="0" fontId="29" fillId="0" borderId="40" xfId="51" applyFont="1" applyFill="1" applyBorder="1" applyAlignment="1">
      <alignment horizontal="left" vertical="center"/>
    </xf>
    <xf numFmtId="0" fontId="31" fillId="0" borderId="36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2" fillId="0" borderId="51" xfId="51" applyFont="1" applyFill="1" applyBorder="1" applyAlignment="1">
      <alignment horizontal="left" vertical="center"/>
    </xf>
    <xf numFmtId="0" fontId="31" fillId="0" borderId="49" xfId="51" applyFont="1" applyBorder="1" applyAlignment="1">
      <alignment vertical="center"/>
    </xf>
    <xf numFmtId="0" fontId="36" fillId="0" borderId="54" xfId="51" applyFont="1" applyBorder="1" applyAlignment="1">
      <alignment horizontal="center" vertical="center"/>
    </xf>
    <xf numFmtId="0" fontId="31" fillId="0" borderId="50" xfId="51" applyFont="1" applyBorder="1" applyAlignment="1">
      <alignment vertical="center"/>
    </xf>
    <xf numFmtId="0" fontId="22" fillId="0" borderId="66" xfId="51" applyFont="1" applyBorder="1" applyAlignment="1">
      <alignment vertical="center"/>
    </xf>
    <xf numFmtId="0" fontId="31" fillId="0" borderId="66" xfId="51" applyFont="1" applyBorder="1" applyAlignment="1">
      <alignment vertical="center"/>
    </xf>
    <xf numFmtId="58" fontId="27" fillId="0" borderId="50" xfId="51" applyNumberFormat="1" applyFont="1" applyBorder="1" applyAlignment="1">
      <alignment vertical="center"/>
    </xf>
    <xf numFmtId="0" fontId="31" fillId="0" borderId="36" xfId="51" applyFont="1" applyBorder="1" applyAlignment="1">
      <alignment horizontal="center" vertical="center"/>
    </xf>
    <xf numFmtId="0" fontId="22" fillId="0" borderId="63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7" fillId="0" borderId="66" xfId="51" applyFont="1" applyBorder="1" applyAlignment="1">
      <alignment vertical="center"/>
    </xf>
    <xf numFmtId="0" fontId="21" fillId="0" borderId="67" xfId="51" applyFont="1" applyBorder="1" applyAlignment="1">
      <alignment horizontal="left" vertical="center"/>
    </xf>
    <xf numFmtId="0" fontId="31" fillId="0" borderId="61" xfId="51" applyFont="1" applyBorder="1" applyAlignment="1">
      <alignment horizontal="left" vertical="center"/>
    </xf>
    <xf numFmtId="0" fontId="22" fillId="0" borderId="62" xfId="51" applyFont="1" applyBorder="1" applyAlignment="1">
      <alignment horizontal="left" vertical="center"/>
    </xf>
    <xf numFmtId="0" fontId="21" fillId="0" borderId="0" xfId="51" applyFont="1" applyBorder="1" applyAlignment="1">
      <alignment vertical="center"/>
    </xf>
    <xf numFmtId="0" fontId="21" fillId="0" borderId="47" xfId="51" applyFont="1" applyBorder="1" applyAlignment="1">
      <alignment horizontal="left" vertical="center" wrapText="1"/>
    </xf>
    <xf numFmtId="0" fontId="21" fillId="0" borderId="62" xfId="51" applyFont="1" applyBorder="1" applyAlignment="1">
      <alignment horizontal="left" vertical="center"/>
    </xf>
    <xf numFmtId="0" fontId="37" fillId="0" borderId="43" xfId="51" applyFont="1" applyBorder="1" applyAlignment="1">
      <alignment horizontal="left" vertical="center" wrapText="1"/>
    </xf>
    <xf numFmtId="0" fontId="30" fillId="0" borderId="43" xfId="51" applyFont="1" applyBorder="1" applyAlignment="1">
      <alignment horizontal="left" vertical="center"/>
    </xf>
    <xf numFmtId="0" fontId="31" fillId="0" borderId="61" xfId="0" applyFont="1" applyBorder="1" applyAlignment="1">
      <alignment horizontal="left" vertical="center"/>
    </xf>
    <xf numFmtId="9" fontId="22" fillId="0" borderId="45" xfId="51" applyNumberFormat="1" applyFont="1" applyBorder="1" applyAlignment="1">
      <alignment horizontal="left" vertical="center"/>
    </xf>
    <xf numFmtId="9" fontId="22" fillId="0" borderId="47" xfId="51" applyNumberFormat="1" applyFont="1" applyBorder="1" applyAlignment="1">
      <alignment horizontal="left" vertical="center"/>
    </xf>
    <xf numFmtId="0" fontId="29" fillId="0" borderId="62" xfId="51" applyFont="1" applyFill="1" applyBorder="1" applyAlignment="1">
      <alignment horizontal="left" vertical="center"/>
    </xf>
    <xf numFmtId="0" fontId="29" fillId="0" borderId="47" xfId="51" applyFont="1" applyFill="1" applyBorder="1" applyAlignment="1">
      <alignment horizontal="left" vertical="center"/>
    </xf>
    <xf numFmtId="0" fontId="31" fillId="0" borderId="68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2" fillId="0" borderId="67" xfId="51" applyFont="1" applyBorder="1" applyAlignment="1">
      <alignment horizontal="center" vertical="center"/>
    </xf>
    <xf numFmtId="0" fontId="22" fillId="0" borderId="67" xfId="51" applyFont="1" applyFill="1" applyBorder="1" applyAlignment="1">
      <alignment horizontal="left" vertical="center"/>
    </xf>
    <xf numFmtId="0" fontId="24" fillId="0" borderId="66" xfId="51" applyFont="1" applyBorder="1" applyAlignment="1">
      <alignment horizontal="center" vertical="center"/>
    </xf>
    <xf numFmtId="0" fontId="38" fillId="0" borderId="69" xfId="0" applyFont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0" fontId="39" fillId="0" borderId="71" xfId="0" applyFont="1" applyBorder="1"/>
    <xf numFmtId="0" fontId="39" fillId="0" borderId="4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4" xfId="0" applyFont="1" applyFill="1" applyBorder="1"/>
    <xf numFmtId="0" fontId="0" fillId="0" borderId="71" xfId="0" applyBorder="1"/>
    <xf numFmtId="0" fontId="0" fillId="5" borderId="4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8" fillId="0" borderId="74" xfId="0" applyFont="1" applyBorder="1" applyAlignment="1">
      <alignment horizontal="center" vertical="center" wrapText="1"/>
    </xf>
    <xf numFmtId="0" fontId="39" fillId="0" borderId="75" xfId="0" applyFont="1" applyBorder="1" applyAlignment="1">
      <alignment horizontal="center" vertical="center"/>
    </xf>
    <xf numFmtId="0" fontId="39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4" xfId="0" applyFill="1" applyBorder="1"/>
    <xf numFmtId="0" fontId="40" fillId="7" borderId="4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Font="1" applyFill="1" applyBorder="1" applyAlignment="1">
      <alignment vertical="top"/>
    </xf>
    <xf numFmtId="0" fontId="0" fillId="3" borderId="4" xfId="0" applyFont="1" applyFill="1" applyBorder="1" applyAlignment="1">
      <alignment vertical="top" wrapText="1"/>
    </xf>
    <xf numFmtId="0" fontId="39" fillId="7" borderId="4" xfId="0" applyFont="1" applyFill="1" applyBorder="1" applyAlignment="1">
      <alignment vertical="top" wrapText="1"/>
    </xf>
    <xf numFmtId="0" fontId="41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2" fillId="0" borderId="4" xfId="0" applyFont="1" applyBorder="1" applyAlignment="1" quotePrefix="1">
      <alignment horizont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1" xfId="50"/>
    <cellStyle name="常规 2" xfId="51"/>
    <cellStyle name="常规 23" xfId="52"/>
    <cellStyle name="常规 3" xfId="53"/>
    <cellStyle name="常规 4" xfId="54"/>
    <cellStyle name="常规_110509_2006-09-28 2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136525</xdr:colOff>
          <xdr:row>11</xdr:row>
          <xdr:rowOff>0</xdr:rowOff>
        </xdr:from>
        <xdr:to>
          <xdr:col>2</xdr:col>
          <xdr:colOff>457200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17675" y="2287905"/>
              <a:ext cx="320675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243840</xdr:colOff>
          <xdr:row>50</xdr:row>
          <xdr:rowOff>76200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483215"/>
              <a:ext cx="24384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</xdr:row>
          <xdr:rowOff>99060</xdr:rowOff>
        </xdr:from>
        <xdr:to>
          <xdr:col>6</xdr:col>
          <xdr:colOff>472440</xdr:colOff>
          <xdr:row>12</xdr:row>
          <xdr:rowOff>45720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03470" y="2188845"/>
              <a:ext cx="31242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136525</xdr:colOff>
          <xdr:row>11</xdr:row>
          <xdr:rowOff>0</xdr:rowOff>
        </xdr:from>
        <xdr:to>
          <xdr:col>1</xdr:col>
          <xdr:colOff>457200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27100" y="2287905"/>
              <a:ext cx="32067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10</xdr:row>
          <xdr:rowOff>99060</xdr:rowOff>
        </xdr:from>
        <xdr:to>
          <xdr:col>10</xdr:col>
          <xdr:colOff>472440</xdr:colOff>
          <xdr:row>12</xdr:row>
          <xdr:rowOff>45720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51470" y="2188845"/>
              <a:ext cx="31242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136525</xdr:colOff>
          <xdr:row>10</xdr:row>
          <xdr:rowOff>0</xdr:rowOff>
        </xdr:from>
        <xdr:to>
          <xdr:col>2</xdr:col>
          <xdr:colOff>457200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17675" y="2089785"/>
              <a:ext cx="320675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312420</xdr:colOff>
          <xdr:row>51</xdr:row>
          <xdr:rowOff>7620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483215"/>
              <a:ext cx="312420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167640</xdr:colOff>
          <xdr:row>10</xdr:row>
          <xdr:rowOff>0</xdr:rowOff>
        </xdr:from>
        <xdr:to>
          <xdr:col>5</xdr:col>
          <xdr:colOff>487680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20515" y="2089785"/>
              <a:ext cx="32004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</xdr:row>
          <xdr:rowOff>136525</xdr:rowOff>
        </xdr:from>
        <xdr:to>
          <xdr:col>6</xdr:col>
          <xdr:colOff>472440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03470" y="2018665"/>
              <a:ext cx="312420" cy="2692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0</xdr:rowOff>
        </xdr:from>
        <xdr:to>
          <xdr:col>5</xdr:col>
          <xdr:colOff>472440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12895" y="2287905"/>
              <a:ext cx="31242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136525</xdr:colOff>
          <xdr:row>10</xdr:row>
          <xdr:rowOff>0</xdr:rowOff>
        </xdr:from>
        <xdr:to>
          <xdr:col>1</xdr:col>
          <xdr:colOff>457200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27100" y="2089785"/>
              <a:ext cx="320675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136525</xdr:colOff>
          <xdr:row>10</xdr:row>
          <xdr:rowOff>0</xdr:rowOff>
        </xdr:from>
        <xdr:to>
          <xdr:col>9</xdr:col>
          <xdr:colOff>457200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51700" y="2089785"/>
              <a:ext cx="32067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9</xdr:row>
          <xdr:rowOff>91440</xdr:rowOff>
        </xdr:from>
        <xdr:to>
          <xdr:col>10</xdr:col>
          <xdr:colOff>464185</xdr:colOff>
          <xdr:row>11</xdr:row>
          <xdr:rowOff>45720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43850" y="1973580"/>
              <a:ext cx="311785" cy="360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11</xdr:row>
          <xdr:rowOff>0</xdr:rowOff>
        </xdr:from>
        <xdr:to>
          <xdr:col>9</xdr:col>
          <xdr:colOff>464185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67575" y="2287905"/>
              <a:ext cx="31178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15</xdr:row>
          <xdr:rowOff>7620</xdr:rowOff>
        </xdr:from>
        <xdr:to>
          <xdr:col>1</xdr:col>
          <xdr:colOff>472440</xdr:colOff>
          <xdr:row>16</xdr:row>
          <xdr:rowOff>15240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50595" y="3107055"/>
              <a:ext cx="31242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16</xdr:row>
          <xdr:rowOff>7620</xdr:rowOff>
        </xdr:from>
        <xdr:to>
          <xdr:col>1</xdr:col>
          <xdr:colOff>472440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50595" y="3305175"/>
              <a:ext cx="3124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0</xdr:rowOff>
        </xdr:from>
        <xdr:to>
          <xdr:col>2</xdr:col>
          <xdr:colOff>464185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33550" y="3297555"/>
              <a:ext cx="31178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15</xdr:row>
          <xdr:rowOff>0</xdr:rowOff>
        </xdr:from>
        <xdr:to>
          <xdr:col>2</xdr:col>
          <xdr:colOff>472440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41170" y="3099435"/>
              <a:ext cx="31242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16</xdr:row>
          <xdr:rowOff>0</xdr:rowOff>
        </xdr:from>
        <xdr:to>
          <xdr:col>5</xdr:col>
          <xdr:colOff>464185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05275" y="3297555"/>
              <a:ext cx="31178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136525</xdr:colOff>
          <xdr:row>15</xdr:row>
          <xdr:rowOff>0</xdr:rowOff>
        </xdr:from>
        <xdr:to>
          <xdr:col>5</xdr:col>
          <xdr:colOff>457200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89400" y="3099435"/>
              <a:ext cx="32067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</xdr:row>
          <xdr:rowOff>0</xdr:rowOff>
        </xdr:from>
        <xdr:to>
          <xdr:col>6</xdr:col>
          <xdr:colOff>472440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03470" y="3297555"/>
              <a:ext cx="3124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</xdr:row>
          <xdr:rowOff>0</xdr:rowOff>
        </xdr:from>
        <xdr:to>
          <xdr:col>6</xdr:col>
          <xdr:colOff>472440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03470" y="3099435"/>
              <a:ext cx="31242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16</xdr:row>
          <xdr:rowOff>0</xdr:rowOff>
        </xdr:from>
        <xdr:to>
          <xdr:col>9</xdr:col>
          <xdr:colOff>472440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75195" y="3297555"/>
              <a:ext cx="3124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16</xdr:row>
          <xdr:rowOff>0</xdr:rowOff>
        </xdr:from>
        <xdr:to>
          <xdr:col>10</xdr:col>
          <xdr:colOff>487680</xdr:colOff>
          <xdr:row>16</xdr:row>
          <xdr:rowOff>152400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59090" y="3297555"/>
              <a:ext cx="320040" cy="152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15</xdr:row>
          <xdr:rowOff>0</xdr:rowOff>
        </xdr:from>
        <xdr:to>
          <xdr:col>9</xdr:col>
          <xdr:colOff>472440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75195" y="3099435"/>
              <a:ext cx="31242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15</xdr:row>
          <xdr:rowOff>0</xdr:rowOff>
        </xdr:from>
        <xdr:to>
          <xdr:col>10</xdr:col>
          <xdr:colOff>487680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59090" y="3099435"/>
              <a:ext cx="32004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6</xdr:row>
          <xdr:rowOff>0</xdr:rowOff>
        </xdr:from>
        <xdr:to>
          <xdr:col>9</xdr:col>
          <xdr:colOff>502920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05675" y="1268730"/>
              <a:ext cx="31242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</xdr:row>
          <xdr:rowOff>0</xdr:rowOff>
        </xdr:from>
        <xdr:to>
          <xdr:col>9</xdr:col>
          <xdr:colOff>502920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05675" y="1466850"/>
              <a:ext cx="312420" cy="2152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</xdr:row>
          <xdr:rowOff>0</xdr:rowOff>
        </xdr:from>
        <xdr:to>
          <xdr:col>9</xdr:col>
          <xdr:colOff>502920</xdr:colOff>
          <xdr:row>6</xdr:row>
          <xdr:rowOff>30480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05675" y="1070610"/>
              <a:ext cx="31242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3</xdr:row>
          <xdr:rowOff>129540</xdr:rowOff>
        </xdr:from>
        <xdr:to>
          <xdr:col>9</xdr:col>
          <xdr:colOff>495300</xdr:colOff>
          <xdr:row>5</xdr:row>
          <xdr:rowOff>45720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298055" y="803910"/>
              <a:ext cx="312420" cy="312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167640</xdr:colOff>
          <xdr:row>2</xdr:row>
          <xdr:rowOff>136525</xdr:rowOff>
        </xdr:from>
        <xdr:to>
          <xdr:col>9</xdr:col>
          <xdr:colOff>487680</xdr:colOff>
          <xdr:row>4</xdr:row>
          <xdr:rowOff>38100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282815" y="612775"/>
              <a:ext cx="320040" cy="2978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</xdr:row>
          <xdr:rowOff>106680</xdr:rowOff>
        </xdr:from>
        <xdr:to>
          <xdr:col>10</xdr:col>
          <xdr:colOff>464185</xdr:colOff>
          <xdr:row>4</xdr:row>
          <xdr:rowOff>30480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43850" y="582930"/>
              <a:ext cx="311785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3</xdr:row>
          <xdr:rowOff>121920</xdr:rowOff>
        </xdr:from>
        <xdr:to>
          <xdr:col>10</xdr:col>
          <xdr:colOff>472440</xdr:colOff>
          <xdr:row>5</xdr:row>
          <xdr:rowOff>38100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51470" y="796290"/>
              <a:ext cx="312420" cy="312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5</xdr:row>
          <xdr:rowOff>0</xdr:rowOff>
        </xdr:from>
        <xdr:to>
          <xdr:col>10</xdr:col>
          <xdr:colOff>487680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59090" y="1070610"/>
              <a:ext cx="32004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6</xdr:row>
          <xdr:rowOff>0</xdr:rowOff>
        </xdr:from>
        <xdr:to>
          <xdr:col>10</xdr:col>
          <xdr:colOff>487680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59090" y="1268730"/>
              <a:ext cx="320040" cy="2133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7</xdr:row>
          <xdr:rowOff>0</xdr:rowOff>
        </xdr:from>
        <xdr:to>
          <xdr:col>10</xdr:col>
          <xdr:colOff>487680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59090" y="1466850"/>
              <a:ext cx="320040" cy="2076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136525</xdr:colOff>
          <xdr:row>12</xdr:row>
          <xdr:rowOff>0</xdr:rowOff>
        </xdr:from>
        <xdr:to>
          <xdr:col>2</xdr:col>
          <xdr:colOff>457200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17675" y="2486025"/>
              <a:ext cx="32067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136525</xdr:colOff>
          <xdr:row>12</xdr:row>
          <xdr:rowOff>0</xdr:rowOff>
        </xdr:from>
        <xdr:to>
          <xdr:col>1</xdr:col>
          <xdr:colOff>457200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27100" y="2486025"/>
              <a:ext cx="32067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167640</xdr:colOff>
          <xdr:row>12</xdr:row>
          <xdr:rowOff>0</xdr:rowOff>
        </xdr:from>
        <xdr:to>
          <xdr:col>5</xdr:col>
          <xdr:colOff>487680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20515" y="2486025"/>
              <a:ext cx="32004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</xdr:row>
          <xdr:rowOff>0</xdr:rowOff>
        </xdr:from>
        <xdr:to>
          <xdr:col>6</xdr:col>
          <xdr:colOff>472440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03470" y="2486025"/>
              <a:ext cx="31242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12</xdr:row>
          <xdr:rowOff>0</xdr:rowOff>
        </xdr:from>
        <xdr:to>
          <xdr:col>8</xdr:col>
          <xdr:colOff>152400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98210" y="2486025"/>
              <a:ext cx="47879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45</xdr:row>
          <xdr:rowOff>7620</xdr:rowOff>
        </xdr:from>
        <xdr:to>
          <xdr:col>1</xdr:col>
          <xdr:colOff>472440</xdr:colOff>
          <xdr:row>46</xdr:row>
          <xdr:rowOff>15240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50595" y="9471660"/>
              <a:ext cx="31242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46</xdr:row>
          <xdr:rowOff>0</xdr:rowOff>
        </xdr:from>
        <xdr:to>
          <xdr:col>1</xdr:col>
          <xdr:colOff>472440</xdr:colOff>
          <xdr:row>47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50595" y="9662160"/>
              <a:ext cx="31242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46</xdr:row>
          <xdr:rowOff>0</xdr:rowOff>
        </xdr:from>
        <xdr:to>
          <xdr:col>2</xdr:col>
          <xdr:colOff>472440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41170" y="9662160"/>
              <a:ext cx="31242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45</xdr:row>
          <xdr:rowOff>0</xdr:rowOff>
        </xdr:from>
        <xdr:to>
          <xdr:col>2</xdr:col>
          <xdr:colOff>472440</xdr:colOff>
          <xdr:row>46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41170" y="9464040"/>
              <a:ext cx="31242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46</xdr:row>
          <xdr:rowOff>0</xdr:rowOff>
        </xdr:from>
        <xdr:to>
          <xdr:col>5</xdr:col>
          <xdr:colOff>502920</xdr:colOff>
          <xdr:row>47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43375" y="9662160"/>
              <a:ext cx="31242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45</xdr:row>
          <xdr:rowOff>0</xdr:rowOff>
        </xdr:from>
        <xdr:to>
          <xdr:col>5</xdr:col>
          <xdr:colOff>495300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35755" y="9464040"/>
              <a:ext cx="31242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136525</xdr:colOff>
          <xdr:row>46</xdr:row>
          <xdr:rowOff>0</xdr:rowOff>
        </xdr:from>
        <xdr:to>
          <xdr:col>6</xdr:col>
          <xdr:colOff>457200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79975" y="9662160"/>
              <a:ext cx="32067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136525</xdr:colOff>
          <xdr:row>45</xdr:row>
          <xdr:rowOff>0</xdr:rowOff>
        </xdr:from>
        <xdr:to>
          <xdr:col>6</xdr:col>
          <xdr:colOff>457200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79975" y="9464040"/>
              <a:ext cx="32067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46</xdr:row>
          <xdr:rowOff>0</xdr:rowOff>
        </xdr:from>
        <xdr:to>
          <xdr:col>9</xdr:col>
          <xdr:colOff>472440</xdr:colOff>
          <xdr:row>47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75195" y="9662160"/>
              <a:ext cx="31242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46</xdr:row>
          <xdr:rowOff>0</xdr:rowOff>
        </xdr:from>
        <xdr:to>
          <xdr:col>10</xdr:col>
          <xdr:colOff>487680</xdr:colOff>
          <xdr:row>47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59090" y="9662160"/>
              <a:ext cx="32004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45</xdr:row>
          <xdr:rowOff>0</xdr:rowOff>
        </xdr:from>
        <xdr:to>
          <xdr:col>9</xdr:col>
          <xdr:colOff>464185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67575" y="9464040"/>
              <a:ext cx="31178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45</xdr:row>
          <xdr:rowOff>0</xdr:rowOff>
        </xdr:from>
        <xdr:to>
          <xdr:col>10</xdr:col>
          <xdr:colOff>487680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59090" y="9464040"/>
              <a:ext cx="32004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46</xdr:row>
          <xdr:rowOff>0</xdr:rowOff>
        </xdr:from>
        <xdr:to>
          <xdr:col>8</xdr:col>
          <xdr:colOff>152400</xdr:colOff>
          <xdr:row>47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98210" y="9662160"/>
              <a:ext cx="47879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45</xdr:row>
          <xdr:rowOff>0</xdr:rowOff>
        </xdr:from>
        <xdr:to>
          <xdr:col>8</xdr:col>
          <xdr:colOff>152400</xdr:colOff>
          <xdr:row>46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98210" y="9464040"/>
              <a:ext cx="47879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464185</xdr:colOff>
          <xdr:row>46</xdr:row>
          <xdr:rowOff>0</xdr:rowOff>
        </xdr:from>
        <xdr:to>
          <xdr:col>4</xdr:col>
          <xdr:colOff>152400</xdr:colOff>
          <xdr:row>47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35910" y="9662160"/>
              <a:ext cx="47879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464185</xdr:colOff>
          <xdr:row>45</xdr:row>
          <xdr:rowOff>0</xdr:rowOff>
        </xdr:from>
        <xdr:to>
          <xdr:col>4</xdr:col>
          <xdr:colOff>152400</xdr:colOff>
          <xdr:row>46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35910" y="9464040"/>
              <a:ext cx="47879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11</xdr:row>
          <xdr:rowOff>106680</xdr:rowOff>
        </xdr:from>
        <xdr:to>
          <xdr:col>10</xdr:col>
          <xdr:colOff>472440</xdr:colOff>
          <xdr:row>13</xdr:row>
          <xdr:rowOff>45720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51470" y="2394585"/>
              <a:ext cx="312420" cy="3352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136525</xdr:colOff>
          <xdr:row>12</xdr:row>
          <xdr:rowOff>0</xdr:rowOff>
        </xdr:from>
        <xdr:to>
          <xdr:col>9</xdr:col>
          <xdr:colOff>457200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51700" y="2486025"/>
              <a:ext cx="320675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11</xdr:row>
          <xdr:rowOff>0</xdr:rowOff>
        </xdr:from>
        <xdr:to>
          <xdr:col>8</xdr:col>
          <xdr:colOff>152400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98210" y="2287905"/>
              <a:ext cx="47879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10</xdr:row>
          <xdr:rowOff>0</xdr:rowOff>
        </xdr:from>
        <xdr:to>
          <xdr:col>8</xdr:col>
          <xdr:colOff>152400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98210" y="2089785"/>
              <a:ext cx="47879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46</xdr:row>
          <xdr:rowOff>0</xdr:rowOff>
        </xdr:from>
        <xdr:to>
          <xdr:col>8</xdr:col>
          <xdr:colOff>152400</xdr:colOff>
          <xdr:row>47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98210" y="9662160"/>
              <a:ext cx="47879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33</xdr:row>
          <xdr:rowOff>0</xdr:rowOff>
        </xdr:from>
        <xdr:to>
          <xdr:col>2</xdr:col>
          <xdr:colOff>472440</xdr:colOff>
          <xdr:row>34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41170" y="7048500"/>
              <a:ext cx="312420" cy="2152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33</xdr:row>
          <xdr:rowOff>0</xdr:rowOff>
        </xdr:from>
        <xdr:to>
          <xdr:col>3</xdr:col>
          <xdr:colOff>472440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31745" y="7048500"/>
              <a:ext cx="312420" cy="2076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103593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26</xdr:row>
      <xdr:rowOff>0</xdr:rowOff>
    </xdr:from>
    <xdr:to>
      <xdr:col>9</xdr:col>
      <xdr:colOff>1123950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9620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26</xdr:row>
      <xdr:rowOff>0</xdr:rowOff>
    </xdr:from>
    <xdr:to>
      <xdr:col>9</xdr:col>
      <xdr:colOff>1123950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9620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27</xdr:row>
      <xdr:rowOff>0</xdr:rowOff>
    </xdr:from>
    <xdr:to>
      <xdr:col>9</xdr:col>
      <xdr:colOff>1123950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99898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103593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243840</xdr:colOff>
          <xdr:row>44</xdr:row>
          <xdr:rowOff>76200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9448800"/>
              <a:ext cx="24384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</xdr:row>
          <xdr:rowOff>106680</xdr:rowOff>
        </xdr:from>
        <xdr:to>
          <xdr:col>6</xdr:col>
          <xdr:colOff>464185</xdr:colOff>
          <xdr:row>11</xdr:row>
          <xdr:rowOff>30480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24400" y="2078355"/>
              <a:ext cx="31178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8</xdr:row>
          <xdr:rowOff>136525</xdr:rowOff>
        </xdr:from>
        <xdr:to>
          <xdr:col>2</xdr:col>
          <xdr:colOff>472440</xdr:colOff>
          <xdr:row>9</xdr:row>
          <xdr:rowOff>136525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84020" y="1898650"/>
              <a:ext cx="3124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312420</xdr:colOff>
          <xdr:row>44</xdr:row>
          <xdr:rowOff>152400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9448800"/>
              <a:ext cx="31242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</xdr:row>
          <xdr:rowOff>152400</xdr:rowOff>
        </xdr:from>
        <xdr:to>
          <xdr:col>2</xdr:col>
          <xdr:colOff>464185</xdr:colOff>
          <xdr:row>10</xdr:row>
          <xdr:rowOff>136525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76400" y="2124075"/>
              <a:ext cx="311785" cy="193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9</xdr:row>
          <xdr:rowOff>0</xdr:rowOff>
        </xdr:from>
        <xdr:to>
          <xdr:col>5</xdr:col>
          <xdr:colOff>472440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0020" y="1971675"/>
              <a:ext cx="3124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136525</xdr:colOff>
          <xdr:row>8</xdr:row>
          <xdr:rowOff>121920</xdr:rowOff>
        </xdr:from>
        <xdr:to>
          <xdr:col>6</xdr:col>
          <xdr:colOff>457200</xdr:colOff>
          <xdr:row>10</xdr:row>
          <xdr:rowOff>30480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08525" y="1884045"/>
              <a:ext cx="320675" cy="3276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167640</xdr:colOff>
          <xdr:row>10</xdr:row>
          <xdr:rowOff>0</xdr:rowOff>
        </xdr:from>
        <xdr:to>
          <xdr:col>5</xdr:col>
          <xdr:colOff>487680</xdr:colOff>
          <xdr:row>10</xdr:row>
          <xdr:rowOff>152400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7640" y="2181225"/>
              <a:ext cx="320040" cy="152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136525</xdr:colOff>
          <xdr:row>8</xdr:row>
          <xdr:rowOff>152400</xdr:rowOff>
        </xdr:from>
        <xdr:to>
          <xdr:col>1</xdr:col>
          <xdr:colOff>457200</xdr:colOff>
          <xdr:row>9</xdr:row>
          <xdr:rowOff>152400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8525" y="1914525"/>
              <a:ext cx="3206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10</xdr:row>
          <xdr:rowOff>0</xdr:rowOff>
        </xdr:from>
        <xdr:to>
          <xdr:col>1</xdr:col>
          <xdr:colOff>441960</xdr:colOff>
          <xdr:row>10</xdr:row>
          <xdr:rowOff>152400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91540" y="2181225"/>
              <a:ext cx="312420" cy="152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9</xdr:row>
          <xdr:rowOff>0</xdr:rowOff>
        </xdr:from>
        <xdr:to>
          <xdr:col>9</xdr:col>
          <xdr:colOff>441960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987540" y="1971675"/>
              <a:ext cx="312420" cy="21717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129540</xdr:colOff>
          <xdr:row>8</xdr:row>
          <xdr:rowOff>106680</xdr:rowOff>
        </xdr:from>
        <xdr:to>
          <xdr:col>10</xdr:col>
          <xdr:colOff>441960</xdr:colOff>
          <xdr:row>10</xdr:row>
          <xdr:rowOff>45720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49540" y="1868805"/>
              <a:ext cx="312420" cy="3581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136525</xdr:colOff>
          <xdr:row>10</xdr:row>
          <xdr:rowOff>0</xdr:rowOff>
        </xdr:from>
        <xdr:to>
          <xdr:col>9</xdr:col>
          <xdr:colOff>457200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994525" y="2181225"/>
              <a:ext cx="3206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129540</xdr:colOff>
          <xdr:row>9</xdr:row>
          <xdr:rowOff>106680</xdr:rowOff>
        </xdr:from>
        <xdr:to>
          <xdr:col>10</xdr:col>
          <xdr:colOff>441960</xdr:colOff>
          <xdr:row>11</xdr:row>
          <xdr:rowOff>30480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49540" y="2078355"/>
              <a:ext cx="31242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136525</xdr:colOff>
          <xdr:row>2</xdr:row>
          <xdr:rowOff>129540</xdr:rowOff>
        </xdr:from>
        <xdr:to>
          <xdr:col>9</xdr:col>
          <xdr:colOff>457200</xdr:colOff>
          <xdr:row>4</xdr:row>
          <xdr:rowOff>30480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994525" y="634365"/>
              <a:ext cx="320675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136525</xdr:colOff>
          <xdr:row>2</xdr:row>
          <xdr:rowOff>106680</xdr:rowOff>
        </xdr:from>
        <xdr:to>
          <xdr:col>10</xdr:col>
          <xdr:colOff>457200</xdr:colOff>
          <xdr:row>4</xdr:row>
          <xdr:rowOff>15240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56525" y="611505"/>
              <a:ext cx="320675" cy="3276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</xdr:row>
          <xdr:rowOff>129540</xdr:rowOff>
        </xdr:from>
        <xdr:to>
          <xdr:col>9</xdr:col>
          <xdr:colOff>464185</xdr:colOff>
          <xdr:row>5</xdr:row>
          <xdr:rowOff>30480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10400" y="843915"/>
              <a:ext cx="311785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</xdr:row>
          <xdr:rowOff>129540</xdr:rowOff>
        </xdr:from>
        <xdr:to>
          <xdr:col>10</xdr:col>
          <xdr:colOff>464185</xdr:colOff>
          <xdr:row>5</xdr:row>
          <xdr:rowOff>30480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772400" y="843915"/>
              <a:ext cx="311785" cy="3200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136525</xdr:rowOff>
        </xdr:from>
        <xdr:to>
          <xdr:col>2</xdr:col>
          <xdr:colOff>464185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6400" y="4622800"/>
              <a:ext cx="311785" cy="2901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21</xdr:row>
          <xdr:rowOff>136525</xdr:rowOff>
        </xdr:from>
        <xdr:to>
          <xdr:col>3</xdr:col>
          <xdr:colOff>464185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8400" y="4622800"/>
              <a:ext cx="311785" cy="282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26</xdr:row>
          <xdr:rowOff>7620</xdr:rowOff>
        </xdr:from>
        <xdr:to>
          <xdr:col>1</xdr:col>
          <xdr:colOff>472440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22020" y="5541645"/>
              <a:ext cx="3124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27</xdr:row>
          <xdr:rowOff>0</xdr:rowOff>
        </xdr:from>
        <xdr:to>
          <xdr:col>1</xdr:col>
          <xdr:colOff>464185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14400" y="5743575"/>
              <a:ext cx="31178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136525</xdr:colOff>
          <xdr:row>27</xdr:row>
          <xdr:rowOff>0</xdr:rowOff>
        </xdr:from>
        <xdr:to>
          <xdr:col>2</xdr:col>
          <xdr:colOff>457200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0525" y="5743575"/>
              <a:ext cx="3206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136525</xdr:colOff>
          <xdr:row>26</xdr:row>
          <xdr:rowOff>7620</xdr:rowOff>
        </xdr:from>
        <xdr:to>
          <xdr:col>2</xdr:col>
          <xdr:colOff>457200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0525" y="5541645"/>
              <a:ext cx="3206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26</xdr:row>
          <xdr:rowOff>152400</xdr:rowOff>
        </xdr:from>
        <xdr:to>
          <xdr:col>5</xdr:col>
          <xdr:colOff>472440</xdr:colOff>
          <xdr:row>27</xdr:row>
          <xdr:rowOff>136525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970020" y="5686425"/>
              <a:ext cx="312420" cy="193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26</xdr:row>
          <xdr:rowOff>0</xdr:rowOff>
        </xdr:from>
        <xdr:to>
          <xdr:col>5</xdr:col>
          <xdr:colOff>472440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970020" y="5534025"/>
              <a:ext cx="3124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27</xdr:row>
          <xdr:rowOff>0</xdr:rowOff>
        </xdr:from>
        <xdr:to>
          <xdr:col>6</xdr:col>
          <xdr:colOff>472440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32020" y="5743575"/>
              <a:ext cx="3124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26</xdr:row>
          <xdr:rowOff>0</xdr:rowOff>
        </xdr:from>
        <xdr:to>
          <xdr:col>6</xdr:col>
          <xdr:colOff>464185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24400" y="5534025"/>
              <a:ext cx="31178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167640</xdr:colOff>
          <xdr:row>27</xdr:row>
          <xdr:rowOff>0</xdr:rowOff>
        </xdr:from>
        <xdr:to>
          <xdr:col>9</xdr:col>
          <xdr:colOff>487680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25640" y="5743575"/>
              <a:ext cx="32004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27</xdr:row>
          <xdr:rowOff>7620</xdr:rowOff>
        </xdr:from>
        <xdr:to>
          <xdr:col>10</xdr:col>
          <xdr:colOff>472440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780020" y="5751195"/>
              <a:ext cx="3124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26</xdr:row>
          <xdr:rowOff>0</xdr:rowOff>
        </xdr:from>
        <xdr:to>
          <xdr:col>9</xdr:col>
          <xdr:colOff>472440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18020" y="5534025"/>
              <a:ext cx="3124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26</xdr:row>
          <xdr:rowOff>0</xdr:rowOff>
        </xdr:from>
        <xdr:to>
          <xdr:col>10</xdr:col>
          <xdr:colOff>472440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780020" y="5534025"/>
              <a:ext cx="31242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27</xdr:row>
          <xdr:rowOff>0</xdr:rowOff>
        </xdr:from>
        <xdr:to>
          <xdr:col>8</xdr:col>
          <xdr:colOff>182880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806440" y="5743575"/>
              <a:ext cx="47244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26</xdr:row>
          <xdr:rowOff>0</xdr:rowOff>
        </xdr:from>
        <xdr:to>
          <xdr:col>8</xdr:col>
          <xdr:colOff>182880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806440" y="5534025"/>
              <a:ext cx="47244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472440</xdr:colOff>
          <xdr:row>27</xdr:row>
          <xdr:rowOff>0</xdr:rowOff>
        </xdr:from>
        <xdr:to>
          <xdr:col>4</xdr:col>
          <xdr:colOff>182880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58440" y="5743575"/>
              <a:ext cx="47244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472440</xdr:colOff>
          <xdr:row>26</xdr:row>
          <xdr:rowOff>0</xdr:rowOff>
        </xdr:from>
        <xdr:to>
          <xdr:col>4</xdr:col>
          <xdr:colOff>182880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58440" y="5534025"/>
              <a:ext cx="47244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27</xdr:row>
          <xdr:rowOff>0</xdr:rowOff>
        </xdr:from>
        <xdr:to>
          <xdr:col>8</xdr:col>
          <xdr:colOff>182880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806440" y="5743575"/>
              <a:ext cx="47244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103593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26</xdr:row>
      <xdr:rowOff>0</xdr:rowOff>
    </xdr:from>
    <xdr:to>
      <xdr:col>9</xdr:col>
      <xdr:colOff>1123950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9620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26</xdr:row>
      <xdr:rowOff>0</xdr:rowOff>
    </xdr:from>
    <xdr:to>
      <xdr:col>9</xdr:col>
      <xdr:colOff>1123950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9620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27</xdr:row>
      <xdr:rowOff>0</xdr:rowOff>
    </xdr:from>
    <xdr:to>
      <xdr:col>9</xdr:col>
      <xdr:colOff>1123950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99898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103593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288925</xdr:colOff>
          <xdr:row>10</xdr:row>
          <xdr:rowOff>152400</xdr:rowOff>
        </xdr:from>
        <xdr:to>
          <xdr:col>3</xdr:col>
          <xdr:colOff>365760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70075" y="2272665"/>
              <a:ext cx="77216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426720</xdr:colOff>
          <xdr:row>37</xdr:row>
          <xdr:rowOff>0</xdr:rowOff>
        </xdr:from>
        <xdr:to>
          <xdr:col>2</xdr:col>
          <xdr:colOff>60960</xdr:colOff>
          <xdr:row>37</xdr:row>
          <xdr:rowOff>152400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160145" y="7890510"/>
              <a:ext cx="481965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6</xdr:row>
          <xdr:rowOff>38100</xdr:rowOff>
        </xdr:from>
        <xdr:to>
          <xdr:col>1</xdr:col>
          <xdr:colOff>578485</xdr:colOff>
          <xdr:row>8</xdr:row>
          <xdr:rowOff>70485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92505" y="1365885"/>
              <a:ext cx="319405" cy="428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0</xdr:rowOff>
        </xdr:from>
        <xdr:to>
          <xdr:col>7</xdr:col>
          <xdr:colOff>350520</xdr:colOff>
          <xdr:row>37</xdr:row>
          <xdr:rowOff>152400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135880" y="7890510"/>
              <a:ext cx="31242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67945</xdr:colOff>
          <xdr:row>37</xdr:row>
          <xdr:rowOff>0</xdr:rowOff>
        </xdr:from>
        <xdr:to>
          <xdr:col>9</xdr:col>
          <xdr:colOff>381000</xdr:colOff>
          <xdr:row>37</xdr:row>
          <xdr:rowOff>152400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584950" y="7890510"/>
              <a:ext cx="313055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37</xdr:row>
          <xdr:rowOff>7620</xdr:rowOff>
        </xdr:from>
        <xdr:to>
          <xdr:col>11</xdr:col>
          <xdr:colOff>365760</xdr:colOff>
          <xdr:row>37</xdr:row>
          <xdr:rowOff>152400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981950" y="7898130"/>
              <a:ext cx="320040" cy="144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13</xdr:row>
          <xdr:rowOff>0</xdr:rowOff>
        </xdr:from>
        <xdr:to>
          <xdr:col>3</xdr:col>
          <xdr:colOff>373380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85950" y="2714625"/>
              <a:ext cx="763905" cy="2076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288925</xdr:colOff>
          <xdr:row>10</xdr:row>
          <xdr:rowOff>152400</xdr:rowOff>
        </xdr:from>
        <xdr:to>
          <xdr:col>6</xdr:col>
          <xdr:colOff>617220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679950" y="2272665"/>
              <a:ext cx="328295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10</xdr:row>
          <xdr:rowOff>45720</xdr:rowOff>
        </xdr:from>
        <xdr:to>
          <xdr:col>8</xdr:col>
          <xdr:colOff>259080</xdr:colOff>
          <xdr:row>12</xdr:row>
          <xdr:rowOff>60960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433060" y="2165985"/>
              <a:ext cx="647700" cy="4114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11</xdr:row>
          <xdr:rowOff>45720</xdr:rowOff>
        </xdr:from>
        <xdr:to>
          <xdr:col>8</xdr:col>
          <xdr:colOff>259080</xdr:colOff>
          <xdr:row>13</xdr:row>
          <xdr:rowOff>38100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433060" y="2364105"/>
              <a:ext cx="647700" cy="388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288925</xdr:colOff>
          <xdr:row>12</xdr:row>
          <xdr:rowOff>152400</xdr:rowOff>
        </xdr:from>
        <xdr:to>
          <xdr:col>6</xdr:col>
          <xdr:colOff>617220</xdr:colOff>
          <xdr:row>13</xdr:row>
          <xdr:rowOff>129540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679950" y="2668905"/>
              <a:ext cx="328295" cy="1752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12</xdr:row>
          <xdr:rowOff>67945</xdr:rowOff>
        </xdr:from>
        <xdr:to>
          <xdr:col>8</xdr:col>
          <xdr:colOff>259080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433060" y="2584450"/>
              <a:ext cx="647700" cy="337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10</xdr:row>
          <xdr:rowOff>38100</xdr:rowOff>
        </xdr:from>
        <xdr:to>
          <xdr:col>11</xdr:col>
          <xdr:colOff>617220</xdr:colOff>
          <xdr:row>12</xdr:row>
          <xdr:rowOff>60960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271510" y="2158365"/>
              <a:ext cx="281940" cy="419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11</xdr:row>
          <xdr:rowOff>45720</xdr:rowOff>
        </xdr:from>
        <xdr:to>
          <xdr:col>11</xdr:col>
          <xdr:colOff>617220</xdr:colOff>
          <xdr:row>13</xdr:row>
          <xdr:rowOff>38100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271510" y="2364105"/>
              <a:ext cx="281940" cy="388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288925</xdr:colOff>
          <xdr:row>12</xdr:row>
          <xdr:rowOff>152400</xdr:rowOff>
        </xdr:from>
        <xdr:to>
          <xdr:col>10</xdr:col>
          <xdr:colOff>617220</xdr:colOff>
          <xdr:row>13</xdr:row>
          <xdr:rowOff>129540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425055" y="2668905"/>
              <a:ext cx="328295" cy="1752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335280</xdr:colOff>
          <xdr:row>12</xdr:row>
          <xdr:rowOff>15240</xdr:rowOff>
        </xdr:from>
        <xdr:to>
          <xdr:col>11</xdr:col>
          <xdr:colOff>617220</xdr:colOff>
          <xdr:row>14</xdr:row>
          <xdr:rowOff>116205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271510" y="2531745"/>
              <a:ext cx="281940" cy="49720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</xdr:row>
          <xdr:rowOff>7620</xdr:rowOff>
        </xdr:from>
        <xdr:to>
          <xdr:col>10</xdr:col>
          <xdr:colOff>495300</xdr:colOff>
          <xdr:row>5</xdr:row>
          <xdr:rowOff>144145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19010" y="1137285"/>
              <a:ext cx="312420" cy="136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3</xdr:row>
          <xdr:rowOff>7620</xdr:rowOff>
        </xdr:from>
        <xdr:to>
          <xdr:col>11</xdr:col>
          <xdr:colOff>495300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9110" y="741045"/>
              <a:ext cx="3124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</xdr:row>
          <xdr:rowOff>7620</xdr:rowOff>
        </xdr:from>
        <xdr:to>
          <xdr:col>11</xdr:col>
          <xdr:colOff>495300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119110" y="939165"/>
              <a:ext cx="3124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288925</xdr:colOff>
          <xdr:row>8</xdr:row>
          <xdr:rowOff>0</xdr:rowOff>
        </xdr:from>
        <xdr:to>
          <xdr:col>3</xdr:col>
          <xdr:colOff>365760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70075" y="1724025"/>
              <a:ext cx="77216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8</xdr:row>
          <xdr:rowOff>7620</xdr:rowOff>
        </xdr:from>
        <xdr:to>
          <xdr:col>4</xdr:col>
          <xdr:colOff>160020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35555" y="1731645"/>
              <a:ext cx="62484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9</xdr:row>
          <xdr:rowOff>7620</xdr:rowOff>
        </xdr:from>
        <xdr:to>
          <xdr:col>4</xdr:col>
          <xdr:colOff>160020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35555" y="1929765"/>
              <a:ext cx="62484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7</xdr:row>
          <xdr:rowOff>0</xdr:rowOff>
        </xdr:from>
        <xdr:to>
          <xdr:col>5</xdr:col>
          <xdr:colOff>373380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12795" y="1525905"/>
              <a:ext cx="75628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0</xdr:rowOff>
        </xdr:from>
        <xdr:to>
          <xdr:col>4</xdr:col>
          <xdr:colOff>288925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19375" y="1525905"/>
              <a:ext cx="66992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</xdr:row>
          <xdr:rowOff>0</xdr:rowOff>
        </xdr:from>
        <xdr:to>
          <xdr:col>7</xdr:col>
          <xdr:colOff>114300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772025" y="1525905"/>
              <a:ext cx="44005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129540</xdr:rowOff>
        </xdr:from>
        <xdr:to>
          <xdr:col>3</xdr:col>
          <xdr:colOff>502920</xdr:colOff>
          <xdr:row>23</xdr:row>
          <xdr:rowOff>121920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66975" y="4627245"/>
              <a:ext cx="3124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288925</xdr:colOff>
          <xdr:row>11</xdr:row>
          <xdr:rowOff>0</xdr:rowOff>
        </xdr:from>
        <xdr:to>
          <xdr:col>10</xdr:col>
          <xdr:colOff>617220</xdr:colOff>
          <xdr:row>11</xdr:row>
          <xdr:rowOff>129540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425055" y="2318385"/>
              <a:ext cx="328295" cy="1295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288925</xdr:colOff>
          <xdr:row>12</xdr:row>
          <xdr:rowOff>0</xdr:rowOff>
        </xdr:from>
        <xdr:to>
          <xdr:col>10</xdr:col>
          <xdr:colOff>617220</xdr:colOff>
          <xdr:row>12</xdr:row>
          <xdr:rowOff>129540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425055" y="2516505"/>
              <a:ext cx="328295" cy="1295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</xdr:row>
          <xdr:rowOff>7620</xdr:rowOff>
        </xdr:from>
        <xdr:to>
          <xdr:col>11</xdr:col>
          <xdr:colOff>495300</xdr:colOff>
          <xdr:row>5</xdr:row>
          <xdr:rowOff>144145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119110" y="1137285"/>
              <a:ext cx="312420" cy="136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</xdr:row>
          <xdr:rowOff>7620</xdr:rowOff>
        </xdr:from>
        <xdr:to>
          <xdr:col>10</xdr:col>
          <xdr:colOff>495300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319010" y="939165"/>
              <a:ext cx="3124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3</xdr:row>
          <xdr:rowOff>7620</xdr:rowOff>
        </xdr:from>
        <xdr:to>
          <xdr:col>10</xdr:col>
          <xdr:colOff>495300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19010" y="741045"/>
              <a:ext cx="3124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11</xdr:row>
          <xdr:rowOff>45720</xdr:rowOff>
        </xdr:from>
        <xdr:to>
          <xdr:col>2</xdr:col>
          <xdr:colOff>60960</xdr:colOff>
          <xdr:row>13</xdr:row>
          <xdr:rowOff>38100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68705" y="2364105"/>
              <a:ext cx="573405" cy="388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136525</xdr:colOff>
          <xdr:row>21</xdr:row>
          <xdr:rowOff>129540</xdr:rowOff>
        </xdr:from>
        <xdr:to>
          <xdr:col>3</xdr:col>
          <xdr:colOff>403860</xdr:colOff>
          <xdr:row>25</xdr:row>
          <xdr:rowOff>24765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17675" y="4429125"/>
              <a:ext cx="962660" cy="68770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288925</xdr:colOff>
          <xdr:row>11</xdr:row>
          <xdr:rowOff>121920</xdr:rowOff>
        </xdr:from>
        <xdr:to>
          <xdr:col>3</xdr:col>
          <xdr:colOff>365760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70075" y="2440305"/>
              <a:ext cx="772160" cy="2743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273685</xdr:colOff>
          <xdr:row>12</xdr:row>
          <xdr:rowOff>136525</xdr:rowOff>
        </xdr:from>
        <xdr:to>
          <xdr:col>2</xdr:col>
          <xdr:colOff>99060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07110" y="2653030"/>
              <a:ext cx="673100" cy="2692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10</xdr:row>
          <xdr:rowOff>136525</xdr:rowOff>
        </xdr:from>
        <xdr:to>
          <xdr:col>2</xdr:col>
          <xdr:colOff>136525</xdr:colOff>
          <xdr:row>12</xdr:row>
          <xdr:rowOff>15240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45845" y="2256790"/>
              <a:ext cx="671830" cy="27495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273685</xdr:colOff>
          <xdr:row>11</xdr:row>
          <xdr:rowOff>129540</xdr:rowOff>
        </xdr:from>
        <xdr:to>
          <xdr:col>7</xdr:col>
          <xdr:colOff>281940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664710" y="2447925"/>
              <a:ext cx="715010" cy="2743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288925</xdr:colOff>
          <xdr:row>7</xdr:row>
          <xdr:rowOff>0</xdr:rowOff>
        </xdr:from>
        <xdr:to>
          <xdr:col>3</xdr:col>
          <xdr:colOff>365760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70075" y="1525905"/>
              <a:ext cx="77216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28</xdr:row>
      <xdr:rowOff>0</xdr:rowOff>
    </xdr:from>
    <xdr:to>
      <xdr:col>9</xdr:col>
      <xdr:colOff>1143000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26</xdr:row>
      <xdr:rowOff>0</xdr:rowOff>
    </xdr:from>
    <xdr:to>
      <xdr:col>9</xdr:col>
      <xdr:colOff>1143000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9620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26</xdr:row>
      <xdr:rowOff>0</xdr:rowOff>
    </xdr:from>
    <xdr:to>
      <xdr:col>9</xdr:col>
      <xdr:colOff>1143000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9620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27</xdr:row>
      <xdr:rowOff>0</xdr:rowOff>
    </xdr:from>
    <xdr:to>
      <xdr:col>9</xdr:col>
      <xdr:colOff>1143000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99898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9</xdr:col>
      <xdr:colOff>1143000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5" zoomScaleNormal="125" topLeftCell="A7" workbookViewId="0">
      <selection activeCell="F13" sqref="F13"/>
    </sheetView>
  </sheetViews>
  <sheetFormatPr defaultColWidth="11" defaultRowHeight="15.6" outlineLevelCol="1"/>
  <cols>
    <col min="1" max="1" width="5.5" customWidth="1"/>
    <col min="2" max="2" width="96.375" style="412" customWidth="1"/>
    <col min="3" max="3" width="10.125" customWidth="1"/>
  </cols>
  <sheetData>
    <row r="1" ht="21" customHeight="1" spans="1:2">
      <c r="A1" s="413"/>
      <c r="B1" s="414" t="s">
        <v>0</v>
      </c>
    </row>
    <row r="2" spans="1:2">
      <c r="A2" s="4">
        <v>1</v>
      </c>
      <c r="B2" s="415" t="s">
        <v>1</v>
      </c>
    </row>
    <row r="3" spans="1:2">
      <c r="A3" s="4">
        <v>2</v>
      </c>
      <c r="B3" s="415" t="s">
        <v>2</v>
      </c>
    </row>
    <row r="4" spans="1:2">
      <c r="A4" s="4">
        <v>3</v>
      </c>
      <c r="B4" s="415" t="s">
        <v>3</v>
      </c>
    </row>
    <row r="5" spans="1:2">
      <c r="A5" s="4">
        <v>4</v>
      </c>
      <c r="B5" s="415" t="s">
        <v>4</v>
      </c>
    </row>
    <row r="6" spans="1:2">
      <c r="A6" s="4">
        <v>5</v>
      </c>
      <c r="B6" s="415" t="s">
        <v>5</v>
      </c>
    </row>
    <row r="7" spans="1:2">
      <c r="A7" s="4">
        <v>6</v>
      </c>
      <c r="B7" s="415" t="s">
        <v>6</v>
      </c>
    </row>
    <row r="8" s="411" customFormat="1" ht="15" customHeight="1" spans="1:2">
      <c r="A8" s="416">
        <v>7</v>
      </c>
      <c r="B8" s="417" t="s">
        <v>7</v>
      </c>
    </row>
    <row r="9" ht="18.95" customHeight="1" spans="1:2">
      <c r="A9" s="413"/>
      <c r="B9" s="418" t="s">
        <v>8</v>
      </c>
    </row>
    <row r="10" ht="15.95" customHeight="1" spans="1:2">
      <c r="A10" s="4">
        <v>1</v>
      </c>
      <c r="B10" s="419" t="s">
        <v>9</v>
      </c>
    </row>
    <row r="11" spans="1:2">
      <c r="A11" s="4">
        <v>2</v>
      </c>
      <c r="B11" s="415" t="s">
        <v>10</v>
      </c>
    </row>
    <row r="12" spans="1:2">
      <c r="A12" s="4">
        <v>3</v>
      </c>
      <c r="B12" s="417" t="s">
        <v>11</v>
      </c>
    </row>
    <row r="13" spans="1:2">
      <c r="A13" s="4">
        <v>4</v>
      </c>
      <c r="B13" s="415" t="s">
        <v>12</v>
      </c>
    </row>
    <row r="14" spans="1:2">
      <c r="A14" s="4">
        <v>5</v>
      </c>
      <c r="B14" s="415" t="s">
        <v>13</v>
      </c>
    </row>
    <row r="15" spans="1:2">
      <c r="A15" s="4">
        <v>6</v>
      </c>
      <c r="B15" s="415" t="s">
        <v>14</v>
      </c>
    </row>
    <row r="16" spans="1:2">
      <c r="A16" s="4">
        <v>7</v>
      </c>
      <c r="B16" s="415" t="s">
        <v>15</v>
      </c>
    </row>
    <row r="17" spans="1:2">
      <c r="A17" s="4">
        <v>8</v>
      </c>
      <c r="B17" s="415" t="s">
        <v>16</v>
      </c>
    </row>
    <row r="18" spans="1:2">
      <c r="A18" s="4">
        <v>9</v>
      </c>
      <c r="B18" s="415" t="s">
        <v>17</v>
      </c>
    </row>
    <row r="19" spans="1:2">
      <c r="A19" s="4"/>
      <c r="B19" s="415"/>
    </row>
    <row r="20" ht="20.4" spans="1:2">
      <c r="A20" s="413"/>
      <c r="B20" s="414" t="s">
        <v>18</v>
      </c>
    </row>
    <row r="21" spans="1:2">
      <c r="A21" s="4">
        <v>1</v>
      </c>
      <c r="B21" s="420" t="s">
        <v>19</v>
      </c>
    </row>
    <row r="22" spans="1:2">
      <c r="A22" s="4">
        <v>2</v>
      </c>
      <c r="B22" s="415" t="s">
        <v>20</v>
      </c>
    </row>
    <row r="23" spans="1:2">
      <c r="A23" s="4">
        <v>3</v>
      </c>
      <c r="B23" s="415" t="s">
        <v>21</v>
      </c>
    </row>
    <row r="24" spans="1:2">
      <c r="A24" s="4">
        <v>4</v>
      </c>
      <c r="B24" s="415" t="s">
        <v>22</v>
      </c>
    </row>
    <row r="25" spans="1:2">
      <c r="A25" s="4">
        <v>5</v>
      </c>
      <c r="B25" s="415" t="s">
        <v>23</v>
      </c>
    </row>
    <row r="26" spans="1:2">
      <c r="A26" s="4">
        <v>6</v>
      </c>
      <c r="B26" s="415" t="s">
        <v>24</v>
      </c>
    </row>
    <row r="27" spans="1:2">
      <c r="A27" s="4">
        <v>7</v>
      </c>
      <c r="B27" s="415" t="s">
        <v>25</v>
      </c>
    </row>
    <row r="28" spans="1:2">
      <c r="A28" s="4">
        <v>8</v>
      </c>
      <c r="B28" s="415" t="s">
        <v>26</v>
      </c>
    </row>
    <row r="29" spans="1:2">
      <c r="A29" s="4"/>
      <c r="B29" s="415"/>
    </row>
    <row r="30" ht="20.4" spans="1:2">
      <c r="A30" s="413"/>
      <c r="B30" s="414" t="s">
        <v>27</v>
      </c>
    </row>
    <row r="31" spans="1:2">
      <c r="A31" s="4">
        <v>1</v>
      </c>
      <c r="B31" s="420" t="s">
        <v>28</v>
      </c>
    </row>
    <row r="32" spans="1:2">
      <c r="A32" s="4">
        <v>2</v>
      </c>
      <c r="B32" s="415" t="s">
        <v>29</v>
      </c>
    </row>
    <row r="33" spans="1:2">
      <c r="A33" s="4">
        <v>3</v>
      </c>
      <c r="B33" s="415" t="s">
        <v>30</v>
      </c>
    </row>
    <row r="34" spans="1:2">
      <c r="A34" s="4">
        <v>4</v>
      </c>
      <c r="B34" s="415" t="s">
        <v>31</v>
      </c>
    </row>
    <row r="35" spans="1:2">
      <c r="A35" s="4">
        <v>5</v>
      </c>
      <c r="B35" s="415" t="s">
        <v>32</v>
      </c>
    </row>
    <row r="36" spans="1:2">
      <c r="A36" s="4">
        <v>6</v>
      </c>
      <c r="B36" s="415" t="s">
        <v>33</v>
      </c>
    </row>
    <row r="37" spans="1:2">
      <c r="A37" s="4">
        <v>7</v>
      </c>
      <c r="B37" s="415" t="s">
        <v>34</v>
      </c>
    </row>
    <row r="38" spans="1:2">
      <c r="A38" s="4"/>
      <c r="B38" s="415"/>
    </row>
    <row r="40" spans="1:2">
      <c r="A40" s="421" t="s">
        <v>35</v>
      </c>
      <c r="B40" s="42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="125" zoomScaleNormal="125" workbookViewId="0">
      <selection activeCell="F4" sqref="F4:F13"/>
    </sheetView>
  </sheetViews>
  <sheetFormatPr defaultColWidth="9" defaultRowHeight="15.6"/>
  <cols>
    <col min="1" max="1" width="7" customWidth="1"/>
    <col min="2" max="2" width="9.6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2" spans="1:13">
      <c r="A1" s="15" t="s">
        <v>429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13" customFormat="1" spans="1:13">
      <c r="A2" s="16" t="s">
        <v>385</v>
      </c>
      <c r="B2" s="2" t="s">
        <v>390</v>
      </c>
      <c r="C2" s="2" t="s">
        <v>386</v>
      </c>
      <c r="D2" s="2" t="s">
        <v>387</v>
      </c>
      <c r="E2" s="2" t="s">
        <v>388</v>
      </c>
      <c r="F2" s="2" t="s">
        <v>389</v>
      </c>
      <c r="G2" s="16" t="s">
        <v>430</v>
      </c>
      <c r="H2" s="16"/>
      <c r="I2" s="16" t="s">
        <v>431</v>
      </c>
      <c r="J2" s="16"/>
      <c r="K2" s="17" t="s">
        <v>432</v>
      </c>
      <c r="L2" s="57" t="s">
        <v>433</v>
      </c>
      <c r="M2" s="28" t="s">
        <v>434</v>
      </c>
    </row>
    <row r="3" s="13" customFormat="1" spans="1:13">
      <c r="A3" s="16"/>
      <c r="B3" s="3"/>
      <c r="C3" s="3"/>
      <c r="D3" s="3"/>
      <c r="E3" s="3"/>
      <c r="F3" s="3"/>
      <c r="G3" s="16" t="s">
        <v>435</v>
      </c>
      <c r="H3" s="16" t="s">
        <v>436</v>
      </c>
      <c r="I3" s="16" t="s">
        <v>435</v>
      </c>
      <c r="J3" s="16" t="s">
        <v>436</v>
      </c>
      <c r="K3" s="18"/>
      <c r="L3" s="58"/>
      <c r="M3" s="29"/>
    </row>
    <row r="4" ht="18.95" customHeight="1" spans="1:13">
      <c r="A4" s="4"/>
      <c r="B4" s="4"/>
      <c r="C4" s="53" t="s">
        <v>437</v>
      </c>
      <c r="D4" s="22" t="s">
        <v>438</v>
      </c>
      <c r="E4" s="22" t="s">
        <v>403</v>
      </c>
      <c r="F4" s="22" t="s">
        <v>274</v>
      </c>
      <c r="G4" s="54">
        <v>0.005</v>
      </c>
      <c r="H4" s="54">
        <v>0.005</v>
      </c>
      <c r="I4" s="5"/>
      <c r="J4" s="5"/>
      <c r="K4" s="5"/>
      <c r="L4" s="5" t="s">
        <v>68</v>
      </c>
      <c r="M4" s="5" t="s">
        <v>439</v>
      </c>
    </row>
    <row r="5" ht="18.95" customHeight="1" spans="1:13">
      <c r="A5" s="4"/>
      <c r="B5" s="4"/>
      <c r="C5" s="53" t="s">
        <v>408</v>
      </c>
      <c r="D5" s="42"/>
      <c r="E5" s="25"/>
      <c r="F5" s="42"/>
      <c r="G5" s="54">
        <v>0.005</v>
      </c>
      <c r="H5" s="54">
        <v>0.002</v>
      </c>
      <c r="I5" s="5"/>
      <c r="J5" s="5"/>
      <c r="K5" s="5"/>
      <c r="L5" s="5" t="s">
        <v>69</v>
      </c>
      <c r="M5" s="5" t="s">
        <v>440</v>
      </c>
    </row>
    <row r="6" ht="18.95" customHeight="1" spans="1:13">
      <c r="A6" s="4"/>
      <c r="B6" s="4"/>
      <c r="C6" s="55">
        <v>4234</v>
      </c>
      <c r="D6" s="42"/>
      <c r="E6" s="22" t="s">
        <v>411</v>
      </c>
      <c r="F6" s="42"/>
      <c r="G6" s="54">
        <v>0.005</v>
      </c>
      <c r="H6" s="54">
        <v>0</v>
      </c>
      <c r="I6" s="5"/>
      <c r="J6" s="5"/>
      <c r="K6" s="5"/>
      <c r="L6" s="5" t="s">
        <v>68</v>
      </c>
      <c r="M6" s="5" t="s">
        <v>439</v>
      </c>
    </row>
    <row r="7" ht="18.95" customHeight="1" spans="1:13">
      <c r="A7" s="4"/>
      <c r="B7" s="4"/>
      <c r="C7" s="55">
        <v>4236</v>
      </c>
      <c r="D7" s="42"/>
      <c r="E7" s="25"/>
      <c r="F7" s="42"/>
      <c r="G7" s="54">
        <v>0.006</v>
      </c>
      <c r="H7" s="54">
        <v>0</v>
      </c>
      <c r="I7" s="5"/>
      <c r="J7" s="5"/>
      <c r="K7" s="5"/>
      <c r="L7" s="5" t="s">
        <v>69</v>
      </c>
      <c r="M7" s="5" t="s">
        <v>440</v>
      </c>
    </row>
    <row r="8" ht="18.95" customHeight="1" spans="1:13">
      <c r="A8" s="4"/>
      <c r="B8" s="4"/>
      <c r="C8" s="55">
        <v>5626</v>
      </c>
      <c r="D8" s="42"/>
      <c r="E8" s="22" t="s">
        <v>416</v>
      </c>
      <c r="F8" s="42"/>
      <c r="G8" s="54">
        <v>0.005</v>
      </c>
      <c r="H8" s="54">
        <v>0</v>
      </c>
      <c r="I8" s="5"/>
      <c r="J8" s="5"/>
      <c r="K8" s="5"/>
      <c r="L8" s="5" t="s">
        <v>68</v>
      </c>
      <c r="M8" s="5" t="s">
        <v>439</v>
      </c>
    </row>
    <row r="9" ht="18.95" customHeight="1" spans="1:13">
      <c r="A9" s="4"/>
      <c r="B9" s="4"/>
      <c r="C9" s="53" t="s">
        <v>441</v>
      </c>
      <c r="D9" s="42"/>
      <c r="E9" s="42"/>
      <c r="F9" s="42"/>
      <c r="G9" s="54">
        <v>0.005</v>
      </c>
      <c r="H9" s="54">
        <v>-0.005</v>
      </c>
      <c r="I9" s="5"/>
      <c r="J9" s="5"/>
      <c r="K9" s="5"/>
      <c r="L9" s="5" t="s">
        <v>69</v>
      </c>
      <c r="M9" s="5" t="s">
        <v>440</v>
      </c>
    </row>
    <row r="10" ht="18.95" customHeight="1" spans="1:13">
      <c r="A10" s="4"/>
      <c r="B10" s="4"/>
      <c r="C10" s="55">
        <v>1013</v>
      </c>
      <c r="D10" s="42"/>
      <c r="E10" s="22" t="s">
        <v>422</v>
      </c>
      <c r="F10" s="42"/>
      <c r="G10" s="54">
        <v>0.005</v>
      </c>
      <c r="H10" s="54">
        <v>0.002</v>
      </c>
      <c r="I10" s="5"/>
      <c r="J10" s="5"/>
      <c r="K10" s="5"/>
      <c r="L10" s="5" t="s">
        <v>68</v>
      </c>
      <c r="M10" s="5" t="s">
        <v>439</v>
      </c>
    </row>
    <row r="11" ht="20.1" customHeight="1" spans="1:13">
      <c r="A11" s="4"/>
      <c r="B11" s="4"/>
      <c r="C11" s="55">
        <v>1014</v>
      </c>
      <c r="D11" s="42"/>
      <c r="E11" s="25"/>
      <c r="F11" s="42"/>
      <c r="G11" s="54">
        <v>0.005</v>
      </c>
      <c r="H11" s="54">
        <v>0</v>
      </c>
      <c r="I11" s="5"/>
      <c r="J11" s="5"/>
      <c r="K11" s="5"/>
      <c r="L11" s="5" t="s">
        <v>69</v>
      </c>
      <c r="M11" s="5" t="s">
        <v>440</v>
      </c>
    </row>
    <row r="12" ht="21" customHeight="1" spans="1:13">
      <c r="A12" s="4"/>
      <c r="B12" s="4"/>
      <c r="C12" s="55">
        <v>5976</v>
      </c>
      <c r="D12" s="42"/>
      <c r="E12" s="22" t="s">
        <v>442</v>
      </c>
      <c r="F12" s="42"/>
      <c r="G12" s="54">
        <v>0.005</v>
      </c>
      <c r="H12" s="54">
        <v>-0.005</v>
      </c>
      <c r="I12" s="5"/>
      <c r="J12" s="5"/>
      <c r="K12" s="5"/>
      <c r="L12" s="5" t="s">
        <v>69</v>
      </c>
      <c r="M12" s="5" t="s">
        <v>440</v>
      </c>
    </row>
    <row r="13" ht="18.95" customHeight="1" spans="1:13">
      <c r="A13" s="4"/>
      <c r="B13" s="4"/>
      <c r="C13" s="55">
        <v>5972</v>
      </c>
      <c r="D13" s="25"/>
      <c r="E13" s="25"/>
      <c r="F13" s="25"/>
      <c r="G13" s="54">
        <v>0.005</v>
      </c>
      <c r="H13" s="54">
        <v>-0.005</v>
      </c>
      <c r="I13" s="5"/>
      <c r="J13" s="5"/>
      <c r="K13" s="5"/>
      <c r="L13" s="5" t="s">
        <v>68</v>
      </c>
      <c r="M13" s="5" t="s">
        <v>439</v>
      </c>
    </row>
    <row r="14" ht="18.95" customHeight="1" spans="1:13">
      <c r="A14" s="4"/>
      <c r="B14" s="4"/>
      <c r="C14" s="5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18.95" customHeight="1" spans="1:13">
      <c r="A15" s="4"/>
      <c r="B15" s="4"/>
      <c r="C15" s="5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18.95" customHeight="1" spans="1:13">
      <c r="A16" s="4"/>
      <c r="B16" s="4"/>
      <c r="C16" s="5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ht="18.95" customHeight="1" spans="1:13">
      <c r="A17" s="4"/>
      <c r="B17" s="4"/>
      <c r="C17" s="5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ht="18.95" customHeight="1" spans="1:13">
      <c r="A18" s="4"/>
      <c r="B18" s="4"/>
      <c r="C18" s="4"/>
      <c r="D18" s="4"/>
      <c r="E18" s="4"/>
      <c r="F18" s="4"/>
      <c r="G18" s="5"/>
      <c r="H18" s="5"/>
      <c r="I18" s="4"/>
      <c r="J18" s="4"/>
      <c r="K18" s="4"/>
      <c r="L18" s="4"/>
      <c r="M18" s="4"/>
    </row>
    <row r="19" s="14" customFormat="1" ht="17.4" spans="1:13">
      <c r="A19" s="6" t="s">
        <v>443</v>
      </c>
      <c r="B19" s="7"/>
      <c r="C19" s="7"/>
      <c r="D19" s="7"/>
      <c r="E19" s="8"/>
      <c r="F19" s="9"/>
      <c r="G19" s="11"/>
      <c r="H19" s="6" t="s">
        <v>444</v>
      </c>
      <c r="I19" s="7"/>
      <c r="J19" s="7"/>
      <c r="K19" s="8"/>
      <c r="L19" s="59"/>
      <c r="M19" s="12"/>
    </row>
    <row r="20" spans="1:13">
      <c r="A20" s="56" t="s">
        <v>445</v>
      </c>
      <c r="B20" s="5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</sheetData>
  <mergeCells count="24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D4:D13"/>
    <mergeCell ref="E2:E3"/>
    <mergeCell ref="E4:E5"/>
    <mergeCell ref="E6:E7"/>
    <mergeCell ref="E8:E9"/>
    <mergeCell ref="E10:E11"/>
    <mergeCell ref="E12:E13"/>
    <mergeCell ref="F2:F3"/>
    <mergeCell ref="F4:F13"/>
    <mergeCell ref="K2:K3"/>
    <mergeCell ref="L2:L3"/>
    <mergeCell ref="M2:M3"/>
  </mergeCells>
  <dataValidations count="1">
    <dataValidation type="list" allowBlank="1" showInputMessage="1" showErrorMessage="1" sqref="M10 M11 M12 M1:M3 M4:M7 M8:M9 M13:M17 M1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view="pageBreakPreview" zoomScaleNormal="125" topLeftCell="A4" workbookViewId="0">
      <selection activeCell="A16" sqref="A16:E16"/>
    </sheetView>
  </sheetViews>
  <sheetFormatPr defaultColWidth="9" defaultRowHeight="15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11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2" spans="1:23">
      <c r="A1" s="15" t="s">
        <v>446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="13" customFormat="1" ht="15.95" customHeight="1" spans="1:23">
      <c r="A2" s="2" t="s">
        <v>447</v>
      </c>
      <c r="B2" s="2" t="s">
        <v>390</v>
      </c>
      <c r="C2" s="2" t="s">
        <v>386</v>
      </c>
      <c r="D2" s="2" t="s">
        <v>387</v>
      </c>
      <c r="E2" s="2" t="s">
        <v>388</v>
      </c>
      <c r="F2" s="2" t="s">
        <v>389</v>
      </c>
      <c r="G2" s="36" t="s">
        <v>448</v>
      </c>
      <c r="H2" s="37"/>
      <c r="I2" s="49"/>
      <c r="J2" s="36" t="s">
        <v>449</v>
      </c>
      <c r="K2" s="37"/>
      <c r="L2" s="49"/>
      <c r="M2" s="36" t="s">
        <v>450</v>
      </c>
      <c r="N2" s="37"/>
      <c r="O2" s="49"/>
      <c r="P2" s="36" t="s">
        <v>451</v>
      </c>
      <c r="Q2" s="37"/>
      <c r="R2" s="49"/>
      <c r="S2" s="37" t="s">
        <v>452</v>
      </c>
      <c r="T2" s="37"/>
      <c r="U2" s="49"/>
      <c r="V2" s="32" t="s">
        <v>453</v>
      </c>
      <c r="W2" s="32" t="s">
        <v>399</v>
      </c>
    </row>
    <row r="3" s="13" customFormat="1" spans="1:23">
      <c r="A3" s="3"/>
      <c r="B3" s="38"/>
      <c r="C3" s="38"/>
      <c r="D3" s="38"/>
      <c r="E3" s="38"/>
      <c r="F3" s="38"/>
      <c r="G3" s="16" t="s">
        <v>454</v>
      </c>
      <c r="H3" s="16" t="s">
        <v>70</v>
      </c>
      <c r="I3" s="16" t="s">
        <v>390</v>
      </c>
      <c r="J3" s="16" t="s">
        <v>454</v>
      </c>
      <c r="K3" s="16" t="s">
        <v>70</v>
      </c>
      <c r="L3" s="16" t="s">
        <v>390</v>
      </c>
      <c r="M3" s="16" t="s">
        <v>454</v>
      </c>
      <c r="N3" s="16" t="s">
        <v>70</v>
      </c>
      <c r="O3" s="16" t="s">
        <v>390</v>
      </c>
      <c r="P3" s="16" t="s">
        <v>454</v>
      </c>
      <c r="Q3" s="16" t="s">
        <v>70</v>
      </c>
      <c r="R3" s="16" t="s">
        <v>390</v>
      </c>
      <c r="S3" s="16" t="s">
        <v>454</v>
      </c>
      <c r="T3" s="16" t="s">
        <v>70</v>
      </c>
      <c r="U3" s="16" t="s">
        <v>390</v>
      </c>
      <c r="V3" s="51"/>
      <c r="W3" s="51"/>
    </row>
    <row r="4" ht="53.1" customHeight="1" spans="1:23">
      <c r="A4" s="22" t="s">
        <v>455</v>
      </c>
      <c r="B4" s="39" t="s">
        <v>456</v>
      </c>
      <c r="C4" s="39" t="s">
        <v>457</v>
      </c>
      <c r="D4" s="40" t="s">
        <v>438</v>
      </c>
      <c r="E4" s="39" t="s">
        <v>458</v>
      </c>
      <c r="F4" s="39" t="s">
        <v>274</v>
      </c>
      <c r="G4" s="41" t="s">
        <v>459</v>
      </c>
      <c r="H4" s="41" t="s">
        <v>460</v>
      </c>
      <c r="I4" s="41" t="s">
        <v>461</v>
      </c>
      <c r="J4" s="50" t="s">
        <v>462</v>
      </c>
      <c r="K4" s="41" t="s">
        <v>463</v>
      </c>
      <c r="L4" s="41" t="s">
        <v>461</v>
      </c>
      <c r="M4" s="41" t="s">
        <v>464</v>
      </c>
      <c r="N4" s="41" t="s">
        <v>465</v>
      </c>
      <c r="O4" s="41" t="s">
        <v>461</v>
      </c>
      <c r="P4" s="41" t="s">
        <v>466</v>
      </c>
      <c r="Q4" s="41" t="s">
        <v>467</v>
      </c>
      <c r="R4" s="41" t="s">
        <v>461</v>
      </c>
      <c r="S4" s="41" t="s">
        <v>468</v>
      </c>
      <c r="T4" s="41" t="s">
        <v>469</v>
      </c>
      <c r="U4" s="41" t="s">
        <v>461</v>
      </c>
      <c r="V4" s="5" t="s">
        <v>95</v>
      </c>
      <c r="W4" s="5" t="s">
        <v>440</v>
      </c>
    </row>
    <row r="5" ht="15.95" customHeight="1" spans="1:23">
      <c r="A5" s="42"/>
      <c r="B5" s="43"/>
      <c r="C5" s="43"/>
      <c r="D5" s="44"/>
      <c r="E5" s="43"/>
      <c r="F5" s="43"/>
      <c r="G5" s="36" t="s">
        <v>470</v>
      </c>
      <c r="H5" s="37"/>
      <c r="I5" s="49"/>
      <c r="J5" s="36" t="s">
        <v>471</v>
      </c>
      <c r="K5" s="37"/>
      <c r="L5" s="49"/>
      <c r="M5" s="36" t="s">
        <v>472</v>
      </c>
      <c r="N5" s="37"/>
      <c r="O5" s="49"/>
      <c r="P5" s="36" t="s">
        <v>473</v>
      </c>
      <c r="Q5" s="37"/>
      <c r="R5" s="49"/>
      <c r="S5" s="37" t="s">
        <v>474</v>
      </c>
      <c r="T5" s="37"/>
      <c r="U5" s="49"/>
      <c r="V5" s="5"/>
      <c r="W5" s="5"/>
    </row>
    <row r="6" spans="1:23">
      <c r="A6" s="42"/>
      <c r="B6" s="43"/>
      <c r="C6" s="43"/>
      <c r="D6" s="44"/>
      <c r="E6" s="43"/>
      <c r="F6" s="43"/>
      <c r="G6" s="16" t="s">
        <v>454</v>
      </c>
      <c r="H6" s="16" t="s">
        <v>70</v>
      </c>
      <c r="I6" s="16" t="s">
        <v>390</v>
      </c>
      <c r="J6" s="16" t="s">
        <v>454</v>
      </c>
      <c r="K6" s="16" t="s">
        <v>70</v>
      </c>
      <c r="L6" s="16" t="s">
        <v>390</v>
      </c>
      <c r="M6" s="16" t="s">
        <v>454</v>
      </c>
      <c r="N6" s="16" t="s">
        <v>70</v>
      </c>
      <c r="O6" s="16" t="s">
        <v>390</v>
      </c>
      <c r="P6" s="16" t="s">
        <v>454</v>
      </c>
      <c r="Q6" s="16" t="s">
        <v>70</v>
      </c>
      <c r="R6" s="16" t="s">
        <v>390</v>
      </c>
      <c r="S6" s="16" t="s">
        <v>454</v>
      </c>
      <c r="T6" s="16" t="s">
        <v>70</v>
      </c>
      <c r="U6" s="16" t="s">
        <v>390</v>
      </c>
      <c r="V6" s="5"/>
      <c r="W6" s="5"/>
    </row>
    <row r="7" ht="60.95" customHeight="1" spans="1:23">
      <c r="A7" s="25"/>
      <c r="B7" s="45"/>
      <c r="C7" s="45"/>
      <c r="D7" s="46"/>
      <c r="E7" s="45"/>
      <c r="F7" s="45"/>
      <c r="G7" s="41" t="s">
        <v>475</v>
      </c>
      <c r="H7" s="41" t="s">
        <v>476</v>
      </c>
      <c r="I7" s="41" t="s">
        <v>477</v>
      </c>
      <c r="J7" s="41" t="s">
        <v>478</v>
      </c>
      <c r="K7" s="41" t="s">
        <v>479</v>
      </c>
      <c r="L7" s="41" t="s">
        <v>480</v>
      </c>
      <c r="M7" s="41" t="s">
        <v>481</v>
      </c>
      <c r="N7" s="41" t="s">
        <v>482</v>
      </c>
      <c r="O7" s="41" t="s">
        <v>461</v>
      </c>
      <c r="P7" s="41" t="s">
        <v>483</v>
      </c>
      <c r="Q7" s="41" t="s">
        <v>484</v>
      </c>
      <c r="R7" s="41" t="s">
        <v>485</v>
      </c>
      <c r="S7" s="41" t="s">
        <v>486</v>
      </c>
      <c r="T7" s="41" t="s">
        <v>487</v>
      </c>
      <c r="U7" s="41" t="s">
        <v>461</v>
      </c>
      <c r="V7" s="52" t="s">
        <v>95</v>
      </c>
      <c r="W7" s="5" t="s">
        <v>440</v>
      </c>
    </row>
    <row r="8" ht="21" customHeight="1" spans="1:23">
      <c r="A8" s="47"/>
      <c r="B8" s="47"/>
      <c r="C8" s="47"/>
      <c r="D8" s="47"/>
      <c r="E8" s="47"/>
      <c r="F8" s="47"/>
      <c r="G8" s="36" t="s">
        <v>488</v>
      </c>
      <c r="H8" s="37"/>
      <c r="I8" s="49"/>
      <c r="J8" s="36" t="s">
        <v>489</v>
      </c>
      <c r="K8" s="37"/>
      <c r="L8" s="49"/>
      <c r="M8" s="36" t="s">
        <v>490</v>
      </c>
      <c r="N8" s="37"/>
      <c r="O8" s="49"/>
      <c r="P8" s="36" t="s">
        <v>491</v>
      </c>
      <c r="Q8" s="37"/>
      <c r="R8" s="49"/>
      <c r="S8" s="36" t="s">
        <v>492</v>
      </c>
      <c r="T8" s="37"/>
      <c r="U8" s="49"/>
      <c r="V8" s="5" t="s">
        <v>493</v>
      </c>
      <c r="W8" s="5" t="s">
        <v>440</v>
      </c>
    </row>
    <row r="9" ht="27" customHeight="1" spans="1:23">
      <c r="A9" s="48"/>
      <c r="B9" s="48"/>
      <c r="C9" s="48"/>
      <c r="D9" s="48"/>
      <c r="E9" s="48"/>
      <c r="F9" s="48"/>
      <c r="G9" s="16" t="s">
        <v>454</v>
      </c>
      <c r="H9" s="16" t="s">
        <v>70</v>
      </c>
      <c r="I9" s="16" t="s">
        <v>390</v>
      </c>
      <c r="J9" s="16" t="s">
        <v>454</v>
      </c>
      <c r="K9" s="16" t="s">
        <v>70</v>
      </c>
      <c r="L9" s="16" t="s">
        <v>390</v>
      </c>
      <c r="M9" s="16" t="s">
        <v>454</v>
      </c>
      <c r="N9" s="16" t="s">
        <v>70</v>
      </c>
      <c r="O9" s="16" t="s">
        <v>390</v>
      </c>
      <c r="P9" s="16" t="s">
        <v>454</v>
      </c>
      <c r="Q9" s="16" t="s">
        <v>70</v>
      </c>
      <c r="R9" s="16" t="s">
        <v>390</v>
      </c>
      <c r="S9" s="16" t="s">
        <v>454</v>
      </c>
      <c r="T9" s="16" t="s">
        <v>70</v>
      </c>
      <c r="U9" s="16" t="s">
        <v>390</v>
      </c>
      <c r="V9" s="5"/>
      <c r="W9" s="5"/>
    </row>
    <row r="10" ht="65.1" customHeight="1" spans="1:23">
      <c r="A10" s="47"/>
      <c r="B10" s="47"/>
      <c r="C10" s="47"/>
      <c r="D10" s="47"/>
      <c r="E10" s="47"/>
      <c r="F10" s="47"/>
      <c r="G10" s="41" t="s">
        <v>494</v>
      </c>
      <c r="H10" s="423" t="s">
        <v>495</v>
      </c>
      <c r="I10" s="41" t="s">
        <v>496</v>
      </c>
      <c r="J10" s="41" t="s">
        <v>497</v>
      </c>
      <c r="K10" s="41" t="s">
        <v>498</v>
      </c>
      <c r="L10" s="41" t="s">
        <v>461</v>
      </c>
      <c r="M10" s="41" t="s">
        <v>499</v>
      </c>
      <c r="N10" s="41" t="s">
        <v>500</v>
      </c>
      <c r="O10" s="41" t="s">
        <v>461</v>
      </c>
      <c r="P10" s="41" t="s">
        <v>501</v>
      </c>
      <c r="Q10" s="41" t="s">
        <v>502</v>
      </c>
      <c r="R10" s="41" t="s">
        <v>503</v>
      </c>
      <c r="S10" s="41" t="s">
        <v>504</v>
      </c>
      <c r="T10" s="41" t="s">
        <v>505</v>
      </c>
      <c r="U10" s="41" t="s">
        <v>506</v>
      </c>
      <c r="V10" s="5"/>
      <c r="W10" s="5"/>
    </row>
    <row r="11" spans="1:23">
      <c r="A11" s="48"/>
      <c r="B11" s="48"/>
      <c r="C11" s="48"/>
      <c r="D11" s="48"/>
      <c r="E11" s="48"/>
      <c r="F11" s="4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7"/>
      <c r="B12" s="47"/>
      <c r="C12" s="47"/>
      <c r="D12" s="47"/>
      <c r="E12" s="47"/>
      <c r="F12" s="4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8"/>
      <c r="B13" s="48"/>
      <c r="C13" s="48"/>
      <c r="D13" s="48"/>
      <c r="E13" s="48"/>
      <c r="F13" s="4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A14" s="47"/>
      <c r="B14" s="47"/>
      <c r="C14" s="47"/>
      <c r="D14" s="47"/>
      <c r="E14" s="47"/>
      <c r="F14" s="4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="14" customFormat="1" ht="17.4" spans="1:23">
      <c r="A16" s="6" t="s">
        <v>507</v>
      </c>
      <c r="B16" s="7"/>
      <c r="C16" s="7"/>
      <c r="D16" s="7"/>
      <c r="E16" s="8"/>
      <c r="F16" s="9"/>
      <c r="G16" s="11"/>
      <c r="H16" s="10"/>
      <c r="I16" s="10"/>
      <c r="J16" s="6" t="s">
        <v>508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8"/>
      <c r="V16" s="7"/>
      <c r="W16" s="12"/>
    </row>
    <row r="17" spans="1:23">
      <c r="A17" s="26" t="s">
        <v>509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6:E16"/>
    <mergeCell ref="F16:G16"/>
    <mergeCell ref="J16:U16"/>
    <mergeCell ref="A17:W17"/>
    <mergeCell ref="A2:A3"/>
    <mergeCell ref="A4:A7"/>
    <mergeCell ref="A9:A10"/>
    <mergeCell ref="A11:A12"/>
    <mergeCell ref="A13:A14"/>
    <mergeCell ref="B2:B3"/>
    <mergeCell ref="B4:B7"/>
    <mergeCell ref="B9:B10"/>
    <mergeCell ref="B11:B12"/>
    <mergeCell ref="B13:B14"/>
    <mergeCell ref="C2:C3"/>
    <mergeCell ref="C4:C7"/>
    <mergeCell ref="C9:C10"/>
    <mergeCell ref="C11:C12"/>
    <mergeCell ref="C13:C14"/>
    <mergeCell ref="D2:D3"/>
    <mergeCell ref="D4:D7"/>
    <mergeCell ref="D9:D10"/>
    <mergeCell ref="D11:D12"/>
    <mergeCell ref="D13:D14"/>
    <mergeCell ref="E2:E3"/>
    <mergeCell ref="E4:E7"/>
    <mergeCell ref="E9:E10"/>
    <mergeCell ref="E11:E12"/>
    <mergeCell ref="E13:E14"/>
    <mergeCell ref="F2:F3"/>
    <mergeCell ref="F4:F7"/>
    <mergeCell ref="F9:F10"/>
    <mergeCell ref="F11:F12"/>
    <mergeCell ref="F13:F14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156944444444444" right="0.118055555555556" top="0.354166666666667" bottom="1" header="0.275" footer="0.5"/>
  <pageSetup paperSize="9" scale="6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3" sqref="E3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15" t="s">
        <v>510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13" customFormat="1" spans="1:14">
      <c r="A2" s="31" t="s">
        <v>511</v>
      </c>
      <c r="B2" s="32" t="s">
        <v>386</v>
      </c>
      <c r="C2" s="32" t="s">
        <v>387</v>
      </c>
      <c r="D2" s="32" t="s">
        <v>388</v>
      </c>
      <c r="E2" s="32" t="s">
        <v>389</v>
      </c>
      <c r="F2" s="32" t="s">
        <v>390</v>
      </c>
      <c r="G2" s="31" t="s">
        <v>512</v>
      </c>
      <c r="H2" s="31" t="s">
        <v>513</v>
      </c>
      <c r="I2" s="31" t="s">
        <v>514</v>
      </c>
      <c r="J2" s="31" t="s">
        <v>513</v>
      </c>
      <c r="K2" s="31" t="s">
        <v>515</v>
      </c>
      <c r="L2" s="31" t="s">
        <v>513</v>
      </c>
      <c r="M2" s="32" t="s">
        <v>453</v>
      </c>
      <c r="N2" s="32" t="s">
        <v>399</v>
      </c>
    </row>
    <row r="3" ht="81.95" customHeight="1" spans="1:14">
      <c r="A3" s="4"/>
      <c r="B3" s="5"/>
      <c r="C3" s="5" t="s">
        <v>438</v>
      </c>
      <c r="D3" s="33" t="s">
        <v>458</v>
      </c>
      <c r="E3" s="20" t="s">
        <v>274</v>
      </c>
      <c r="F3" s="20" t="s">
        <v>456</v>
      </c>
      <c r="G3" s="5"/>
      <c r="H3" s="20" t="s">
        <v>516</v>
      </c>
      <c r="I3" s="5"/>
      <c r="J3" s="5"/>
      <c r="K3" s="5" t="s">
        <v>69</v>
      </c>
      <c r="L3" s="5"/>
      <c r="M3" s="5" t="s">
        <v>95</v>
      </c>
      <c r="N3" s="5" t="s">
        <v>440</v>
      </c>
    </row>
    <row r="4" ht="36.95" customHeight="1" spans="1:14">
      <c r="A4" s="34" t="s">
        <v>511</v>
      </c>
      <c r="B4" s="35" t="s">
        <v>517</v>
      </c>
      <c r="C4" s="35" t="s">
        <v>454</v>
      </c>
      <c r="D4" s="35" t="s">
        <v>388</v>
      </c>
      <c r="E4" s="32" t="s">
        <v>389</v>
      </c>
      <c r="F4" s="32" t="s">
        <v>390</v>
      </c>
      <c r="G4" s="31" t="s">
        <v>512</v>
      </c>
      <c r="H4" s="31" t="s">
        <v>513</v>
      </c>
      <c r="I4" s="31" t="s">
        <v>514</v>
      </c>
      <c r="J4" s="31" t="s">
        <v>513</v>
      </c>
      <c r="K4" s="31" t="s">
        <v>515</v>
      </c>
      <c r="L4" s="31" t="s">
        <v>513</v>
      </c>
      <c r="M4" s="32" t="s">
        <v>453</v>
      </c>
      <c r="N4" s="32" t="s">
        <v>399</v>
      </c>
    </row>
    <row r="5" ht="69.95" customHeight="1" spans="1:14">
      <c r="A5" s="4"/>
      <c r="B5" s="5"/>
      <c r="C5" s="5"/>
      <c r="D5" s="33"/>
      <c r="E5" s="5"/>
      <c r="F5" s="5"/>
      <c r="G5" s="5"/>
      <c r="H5" s="20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="14" customFormat="1" ht="17.4" spans="1:14">
      <c r="A11" s="6" t="s">
        <v>518</v>
      </c>
      <c r="B11" s="7"/>
      <c r="C11" s="7"/>
      <c r="D11" s="8"/>
      <c r="E11" s="9"/>
      <c r="F11" s="10"/>
      <c r="G11" s="11"/>
      <c r="H11" s="10"/>
      <c r="I11" s="6" t="s">
        <v>508</v>
      </c>
      <c r="J11" s="7"/>
      <c r="K11" s="7"/>
      <c r="L11" s="7"/>
      <c r="M11" s="7"/>
      <c r="N11" s="12"/>
    </row>
    <row r="12" spans="1:14">
      <c r="A12" s="26" t="s">
        <v>519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25" zoomScaleNormal="125" workbookViewId="0">
      <selection activeCell="E3" sqref="E3"/>
    </sheetView>
  </sheetViews>
  <sheetFormatPr defaultColWidth="9" defaultRowHeight="15.6"/>
  <cols>
    <col min="1" max="1" width="8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4" customWidth="1"/>
    <col min="9" max="9" width="12.25" customWidth="1"/>
    <col min="10" max="10" width="11.5" customWidth="1"/>
  </cols>
  <sheetData>
    <row r="1" ht="28.2" spans="1:10">
      <c r="A1" s="15" t="s">
        <v>520</v>
      </c>
      <c r="B1" s="15"/>
      <c r="C1" s="15"/>
      <c r="D1" s="15"/>
      <c r="E1" s="15"/>
      <c r="F1" s="15"/>
      <c r="G1" s="15"/>
      <c r="H1" s="15"/>
      <c r="I1" s="15"/>
      <c r="J1" s="15"/>
    </row>
    <row r="2" s="13" customFormat="1" spans="1:12">
      <c r="A2" s="16" t="s">
        <v>447</v>
      </c>
      <c r="B2" s="2" t="s">
        <v>390</v>
      </c>
      <c r="C2" s="2" t="s">
        <v>386</v>
      </c>
      <c r="D2" s="2" t="s">
        <v>387</v>
      </c>
      <c r="E2" s="2" t="s">
        <v>388</v>
      </c>
      <c r="F2" s="2" t="s">
        <v>389</v>
      </c>
      <c r="G2" s="16" t="s">
        <v>521</v>
      </c>
      <c r="H2" s="16" t="s">
        <v>522</v>
      </c>
      <c r="I2" s="16" t="s">
        <v>523</v>
      </c>
      <c r="J2" s="16" t="s">
        <v>524</v>
      </c>
      <c r="K2" s="2" t="s">
        <v>453</v>
      </c>
      <c r="L2" s="2" t="s">
        <v>399</v>
      </c>
    </row>
    <row r="3" ht="72" customHeight="1" spans="1:12">
      <c r="A3" s="4" t="s">
        <v>525</v>
      </c>
      <c r="B3" s="30" t="s">
        <v>526</v>
      </c>
      <c r="C3" s="5"/>
      <c r="D3" s="5" t="s">
        <v>438</v>
      </c>
      <c r="E3" s="21" t="s">
        <v>458</v>
      </c>
      <c r="F3" s="22" t="s">
        <v>274</v>
      </c>
      <c r="G3" s="20" t="s">
        <v>527</v>
      </c>
      <c r="H3" s="5" t="s">
        <v>528</v>
      </c>
      <c r="I3" s="5"/>
      <c r="J3" s="5"/>
      <c r="K3" s="5" t="s">
        <v>95</v>
      </c>
      <c r="L3" s="5" t="s">
        <v>440</v>
      </c>
    </row>
    <row r="4" ht="66" customHeight="1" spans="1:12">
      <c r="A4" s="4" t="s">
        <v>525</v>
      </c>
      <c r="B4" s="30" t="s">
        <v>526</v>
      </c>
      <c r="C4" s="5"/>
      <c r="D4" s="5"/>
      <c r="E4" s="21"/>
      <c r="F4" s="25"/>
      <c r="G4" s="20" t="s">
        <v>529</v>
      </c>
      <c r="H4" s="5"/>
      <c r="I4" s="5" t="s">
        <v>530</v>
      </c>
      <c r="J4" s="5"/>
      <c r="K4" s="5" t="s">
        <v>95</v>
      </c>
      <c r="L4" s="5" t="s">
        <v>440</v>
      </c>
    </row>
    <row r="5" ht="39" hidden="1" customHeight="1" spans="1:12">
      <c r="A5" s="4" t="s">
        <v>455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</row>
    <row r="6" ht="26.1" hidden="1" customHeight="1" spans="1:12">
      <c r="A6" s="4" t="s">
        <v>455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ht="26.1" hidden="1" customHeight="1" spans="1:12">
      <c r="A7" s="4" t="s">
        <v>455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ht="26.1" hidden="1" customHeight="1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ht="26.1" hidden="1" customHeight="1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6.1" hidden="1" customHeight="1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6.1" hidden="1" customHeight="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4.95" hidden="1" customHeight="1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4" customHeight="1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24.95" customHeight="1" spans="1:1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="14" customFormat="1" ht="17.4" spans="1:12">
      <c r="A15" s="6" t="s">
        <v>531</v>
      </c>
      <c r="B15" s="7"/>
      <c r="C15" s="7"/>
      <c r="D15" s="7"/>
      <c r="E15" s="8"/>
      <c r="F15" s="9"/>
      <c r="G15" s="11"/>
      <c r="H15" s="6" t="s">
        <v>508</v>
      </c>
      <c r="I15" s="7"/>
      <c r="J15" s="7"/>
      <c r="K15" s="7"/>
      <c r="L15" s="12"/>
    </row>
    <row r="16" spans="1:12">
      <c r="A16" s="26" t="s">
        <v>532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6">
    <mergeCell ref="A1:J1"/>
    <mergeCell ref="A15:E15"/>
    <mergeCell ref="F15:G15"/>
    <mergeCell ref="H15:J15"/>
    <mergeCell ref="A16:L16"/>
    <mergeCell ref="F3:F4"/>
  </mergeCells>
  <dataValidations count="1">
    <dataValidation type="list" allowBlank="1" showInputMessage="1" showErrorMessage="1" sqref="L3:L7 L8:L11 L12:L16">
      <formula1>"YES,NO"</formula1>
    </dataValidation>
  </dataValidations>
  <pageMargins left="0.118055555555556" right="0.118055555555556" top="0.590277777777778" bottom="0.550694444444444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K8" sqref="K8"/>
    </sheetView>
  </sheetViews>
  <sheetFormatPr defaultColWidth="9" defaultRowHeight="15.6"/>
  <cols>
    <col min="1" max="1" width="7" customWidth="1"/>
    <col min="2" max="2" width="13.87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15" t="s">
        <v>533</v>
      </c>
      <c r="B1" s="15"/>
      <c r="C1" s="15"/>
      <c r="D1" s="15"/>
      <c r="E1" s="15"/>
      <c r="F1" s="15"/>
      <c r="G1" s="15"/>
      <c r="H1" s="15"/>
      <c r="I1" s="15"/>
    </row>
    <row r="2" s="13" customFormat="1" spans="1:9">
      <c r="A2" s="16" t="s">
        <v>385</v>
      </c>
      <c r="B2" s="2" t="s">
        <v>390</v>
      </c>
      <c r="C2" s="2" t="s">
        <v>454</v>
      </c>
      <c r="D2" s="2" t="s">
        <v>388</v>
      </c>
      <c r="E2" s="2" t="s">
        <v>389</v>
      </c>
      <c r="F2" s="16" t="s">
        <v>534</v>
      </c>
      <c r="G2" s="16" t="s">
        <v>431</v>
      </c>
      <c r="H2" s="17" t="s">
        <v>432</v>
      </c>
      <c r="I2" s="28" t="s">
        <v>434</v>
      </c>
    </row>
    <row r="3" s="13" customFormat="1" spans="1:9">
      <c r="A3" s="16"/>
      <c r="B3" s="3"/>
      <c r="C3" s="3"/>
      <c r="D3" s="3"/>
      <c r="E3" s="3"/>
      <c r="F3" s="16" t="s">
        <v>535</v>
      </c>
      <c r="G3" s="16" t="s">
        <v>435</v>
      </c>
      <c r="H3" s="18"/>
      <c r="I3" s="29"/>
    </row>
    <row r="4" ht="62.1" customHeight="1" spans="1:9">
      <c r="A4" s="4"/>
      <c r="B4" s="19" t="s">
        <v>480</v>
      </c>
      <c r="C4" s="20" t="s">
        <v>479</v>
      </c>
      <c r="D4" s="21" t="s">
        <v>458</v>
      </c>
      <c r="E4" s="22" t="s">
        <v>274</v>
      </c>
      <c r="F4" s="23" t="s">
        <v>536</v>
      </c>
      <c r="G4" s="5"/>
      <c r="H4" s="5"/>
      <c r="I4" s="5" t="s">
        <v>440</v>
      </c>
    </row>
    <row r="5" ht="33.95" customHeight="1" spans="1:9">
      <c r="A5" s="4"/>
      <c r="B5" s="24" t="s">
        <v>506</v>
      </c>
      <c r="C5" s="20" t="s">
        <v>537</v>
      </c>
      <c r="D5" s="5" t="s">
        <v>538</v>
      </c>
      <c r="E5" s="25"/>
      <c r="F5" s="5" t="s">
        <v>539</v>
      </c>
      <c r="G5" s="5"/>
      <c r="H5" s="5"/>
      <c r="I5" s="5" t="s">
        <v>440</v>
      </c>
    </row>
    <row r="6" ht="24.95" customHeight="1" spans="1:12">
      <c r="A6" s="4"/>
      <c r="B6" s="4"/>
      <c r="C6" s="5"/>
      <c r="D6" s="5"/>
      <c r="E6" s="5"/>
      <c r="F6" s="5"/>
      <c r="G6" s="5"/>
      <c r="H6" s="5"/>
      <c r="I6" s="5"/>
      <c r="L6" t="s">
        <v>540</v>
      </c>
    </row>
    <row r="7" ht="24" customHeight="1" spans="1:9">
      <c r="A7" s="4"/>
      <c r="B7" s="4"/>
      <c r="C7" s="4"/>
      <c r="D7" s="4"/>
      <c r="E7" s="4"/>
      <c r="F7" s="4"/>
      <c r="G7" s="4"/>
      <c r="H7" s="4"/>
      <c r="I7" s="4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="14" customFormat="1" ht="17.4" spans="1:9">
      <c r="A11" s="6" t="s">
        <v>531</v>
      </c>
      <c r="B11" s="7"/>
      <c r="C11" s="7"/>
      <c r="D11" s="8"/>
      <c r="E11" s="9"/>
      <c r="F11" s="6" t="s">
        <v>508</v>
      </c>
      <c r="G11" s="7"/>
      <c r="H11" s="8"/>
      <c r="I11" s="12"/>
    </row>
    <row r="12" spans="1:9">
      <c r="A12" s="26" t="s">
        <v>541</v>
      </c>
      <c r="B12" s="26"/>
      <c r="C12" s="27"/>
      <c r="D12" s="27"/>
      <c r="E12" s="27"/>
      <c r="F12" s="27"/>
      <c r="G12" s="27"/>
      <c r="H12" s="27"/>
      <c r="I12" s="27"/>
    </row>
  </sheetData>
  <mergeCells count="12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E4:E5"/>
    <mergeCell ref="H2:H3"/>
    <mergeCell ref="I2:I3"/>
  </mergeCells>
  <dataValidations count="1">
    <dataValidation type="list" allowBlank="1" showInputMessage="1" showErrorMessage="1" sqref="I1:I4 I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29"/>
  <sheetViews>
    <sheetView view="pageBreakPreview" zoomScaleNormal="100" topLeftCell="A7" workbookViewId="0">
      <selection activeCell="T18" sqref="T18"/>
    </sheetView>
  </sheetViews>
  <sheetFormatPr defaultColWidth="9" defaultRowHeight="15.6"/>
  <cols>
    <col min="1" max="1" width="1.375" customWidth="1"/>
    <col min="17" max="17" width="16" customWidth="1"/>
  </cols>
  <sheetData>
    <row r="2" ht="17.4" spans="2:17">
      <c r="B2" s="1" t="s">
        <v>542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>
      <c r="B3" s="2" t="s">
        <v>386</v>
      </c>
      <c r="C3" s="2" t="s">
        <v>543</v>
      </c>
      <c r="D3" s="2" t="s">
        <v>544</v>
      </c>
      <c r="E3" s="2" t="s">
        <v>545</v>
      </c>
      <c r="F3" s="2" t="s">
        <v>546</v>
      </c>
      <c r="G3" s="2" t="s">
        <v>547</v>
      </c>
      <c r="H3" s="2" t="s">
        <v>548</v>
      </c>
      <c r="I3" s="2" t="s">
        <v>549</v>
      </c>
      <c r="J3" s="2" t="s">
        <v>550</v>
      </c>
      <c r="K3" s="2" t="s">
        <v>551</v>
      </c>
      <c r="L3" s="2" t="s">
        <v>552</v>
      </c>
      <c r="M3" s="2" t="s">
        <v>553</v>
      </c>
      <c r="N3" s="2" t="s">
        <v>554</v>
      </c>
      <c r="O3" s="2" t="s">
        <v>397</v>
      </c>
      <c r="P3" s="2" t="s">
        <v>555</v>
      </c>
      <c r="Q3" s="2" t="s">
        <v>399</v>
      </c>
    </row>
    <row r="4" spans="2:17">
      <c r="B4" s="3"/>
      <c r="C4" s="3"/>
      <c r="D4" s="3"/>
      <c r="E4" s="3"/>
      <c r="F4" s="3"/>
      <c r="G4" s="3"/>
      <c r="H4" s="3"/>
      <c r="I4" s="3"/>
      <c r="J4" s="3" t="s">
        <v>400</v>
      </c>
      <c r="K4" s="3"/>
      <c r="L4" s="3"/>
      <c r="M4" s="3" t="s">
        <v>400</v>
      </c>
      <c r="N4" s="3"/>
      <c r="O4" s="3" t="s">
        <v>400</v>
      </c>
      <c r="P4" s="3"/>
      <c r="Q4" s="3"/>
    </row>
    <row r="5" ht="20.1" customHeight="1" spans="2:17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20.1" customHeight="1" spans="2:17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ht="20.1" customHeight="1" spans="2:17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ht="20.1" customHeight="1" spans="2:17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ht="20.1" customHeight="1" spans="2:17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ht="20.1" customHeight="1" spans="2:17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ht="20.1" customHeight="1" spans="2:17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ht="20.1" customHeight="1" spans="2:17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ht="20.1" customHeight="1" spans="2:17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ht="20.1" customHeight="1" spans="2:17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ht="20.1" customHeight="1" spans="2:17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ht="20.1" customHeight="1" spans="2:17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ht="20.1" customHeight="1" spans="2:17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ht="20.1" customHeight="1" spans="2:17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ht="20.1" customHeight="1" spans="2:17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ht="20.1" customHeight="1" spans="2:17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ht="20.1" customHeight="1" spans="2:17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ht="20.1" customHeight="1" spans="2:17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ht="20.1" customHeight="1" spans="2:17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ht="20.1" customHeight="1" spans="2:17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ht="20.1" customHeight="1" spans="2:17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ht="20.1" customHeight="1" spans="2:17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ht="20.1" customHeight="1" spans="2:17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ht="20.1" customHeight="1" spans="2:17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ht="17.4" spans="2:17">
      <c r="B29" s="6" t="s">
        <v>426</v>
      </c>
      <c r="C29" s="7"/>
      <c r="D29" s="7"/>
      <c r="E29" s="8"/>
      <c r="F29" s="9"/>
      <c r="G29" s="10"/>
      <c r="H29" s="10"/>
      <c r="I29" s="10"/>
      <c r="J29" s="11"/>
      <c r="K29" s="6" t="s">
        <v>427</v>
      </c>
      <c r="L29" s="7"/>
      <c r="M29" s="7"/>
      <c r="N29" s="7"/>
      <c r="O29" s="8"/>
      <c r="P29" s="7"/>
      <c r="Q29" s="12"/>
    </row>
  </sheetData>
  <mergeCells count="20">
    <mergeCell ref="B2:Q2"/>
    <mergeCell ref="B29:E29"/>
    <mergeCell ref="F29:J29"/>
    <mergeCell ref="K29:O29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type="list" allowBlank="1" showInputMessage="1" showErrorMessage="1" sqref="Q2 Q15 Q4:Q7 Q8:Q12 Q13:Q14 Q16:Q23 Q24:Q29">
      <formula1>"YES,NO"</formula1>
    </dataValidation>
  </dataValidations>
  <pageMargins left="0.0784722222222222" right="0.118055555555556" top="0.236111111111111" bottom="0.118055555555556" header="0.196527777777778" footer="0.11805555555555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91" t="s">
        <v>36</v>
      </c>
      <c r="C2" s="392"/>
      <c r="D2" s="392"/>
      <c r="E2" s="392"/>
      <c r="F2" s="392"/>
      <c r="G2" s="392"/>
      <c r="H2" s="392"/>
      <c r="I2" s="406"/>
    </row>
    <row r="3" ht="27.95" customHeight="1" spans="2:9">
      <c r="B3" s="393"/>
      <c r="C3" s="394"/>
      <c r="D3" s="395" t="s">
        <v>37</v>
      </c>
      <c r="E3" s="396"/>
      <c r="F3" s="397" t="s">
        <v>38</v>
      </c>
      <c r="G3" s="398"/>
      <c r="H3" s="395" t="s">
        <v>39</v>
      </c>
      <c r="I3" s="407"/>
    </row>
    <row r="4" ht="27.95" customHeight="1" spans="2:9">
      <c r="B4" s="393" t="s">
        <v>40</v>
      </c>
      <c r="C4" s="394" t="s">
        <v>41</v>
      </c>
      <c r="D4" s="394" t="s">
        <v>42</v>
      </c>
      <c r="E4" s="394" t="s">
        <v>43</v>
      </c>
      <c r="F4" s="399" t="s">
        <v>42</v>
      </c>
      <c r="G4" s="399" t="s">
        <v>43</v>
      </c>
      <c r="H4" s="394" t="s">
        <v>42</v>
      </c>
      <c r="I4" s="408" t="s">
        <v>43</v>
      </c>
    </row>
    <row r="5" ht="27.95" customHeight="1" spans="2:9">
      <c r="B5" s="400" t="s">
        <v>44</v>
      </c>
      <c r="C5" s="4">
        <v>13</v>
      </c>
      <c r="D5" s="4">
        <v>0</v>
      </c>
      <c r="E5" s="4">
        <v>1</v>
      </c>
      <c r="F5" s="401">
        <v>0</v>
      </c>
      <c r="G5" s="401">
        <v>1</v>
      </c>
      <c r="H5" s="4">
        <v>1</v>
      </c>
      <c r="I5" s="409">
        <v>2</v>
      </c>
    </row>
    <row r="6" ht="27.95" customHeight="1" spans="2:9">
      <c r="B6" s="400" t="s">
        <v>45</v>
      </c>
      <c r="C6" s="4">
        <v>20</v>
      </c>
      <c r="D6" s="4">
        <v>0</v>
      </c>
      <c r="E6" s="4">
        <v>1</v>
      </c>
      <c r="F6" s="401">
        <v>1</v>
      </c>
      <c r="G6" s="401">
        <v>2</v>
      </c>
      <c r="H6" s="4">
        <v>2</v>
      </c>
      <c r="I6" s="409">
        <v>3</v>
      </c>
    </row>
    <row r="7" ht="27.95" customHeight="1" spans="2:9">
      <c r="B7" s="400" t="s">
        <v>46</v>
      </c>
      <c r="C7" s="4">
        <v>32</v>
      </c>
      <c r="D7" s="4">
        <v>0</v>
      </c>
      <c r="E7" s="4">
        <v>1</v>
      </c>
      <c r="F7" s="401">
        <v>2</v>
      </c>
      <c r="G7" s="401">
        <v>3</v>
      </c>
      <c r="H7" s="4">
        <v>3</v>
      </c>
      <c r="I7" s="409">
        <v>4</v>
      </c>
    </row>
    <row r="8" ht="27.95" customHeight="1" spans="2:9">
      <c r="B8" s="400" t="s">
        <v>47</v>
      </c>
      <c r="C8" s="4">
        <v>50</v>
      </c>
      <c r="D8" s="4">
        <v>1</v>
      </c>
      <c r="E8" s="4">
        <v>2</v>
      </c>
      <c r="F8" s="401">
        <v>3</v>
      </c>
      <c r="G8" s="401">
        <v>4</v>
      </c>
      <c r="H8" s="4">
        <v>5</v>
      </c>
      <c r="I8" s="409">
        <v>6</v>
      </c>
    </row>
    <row r="9" ht="27.95" customHeight="1" spans="2:9">
      <c r="B9" s="400" t="s">
        <v>48</v>
      </c>
      <c r="C9" s="4">
        <v>80</v>
      </c>
      <c r="D9" s="4">
        <v>2</v>
      </c>
      <c r="E9" s="4">
        <v>3</v>
      </c>
      <c r="F9" s="401">
        <v>5</v>
      </c>
      <c r="G9" s="401">
        <v>6</v>
      </c>
      <c r="H9" s="4">
        <v>7</v>
      </c>
      <c r="I9" s="409">
        <v>8</v>
      </c>
    </row>
    <row r="10" ht="27.95" customHeight="1" spans="2:9">
      <c r="B10" s="400" t="s">
        <v>49</v>
      </c>
      <c r="C10" s="4">
        <v>125</v>
      </c>
      <c r="D10" s="4">
        <v>3</v>
      </c>
      <c r="E10" s="4">
        <v>4</v>
      </c>
      <c r="F10" s="401">
        <v>7</v>
      </c>
      <c r="G10" s="401">
        <v>8</v>
      </c>
      <c r="H10" s="4">
        <v>10</v>
      </c>
      <c r="I10" s="409">
        <v>11</v>
      </c>
    </row>
    <row r="11" ht="27.95" customHeight="1" spans="2:9">
      <c r="B11" s="400" t="s">
        <v>50</v>
      </c>
      <c r="C11" s="4">
        <v>200</v>
      </c>
      <c r="D11" s="4">
        <v>5</v>
      </c>
      <c r="E11" s="4">
        <v>6</v>
      </c>
      <c r="F11" s="401">
        <v>10</v>
      </c>
      <c r="G11" s="401">
        <v>11</v>
      </c>
      <c r="H11" s="4">
        <v>14</v>
      </c>
      <c r="I11" s="409">
        <v>15</v>
      </c>
    </row>
    <row r="12" ht="27.95" customHeight="1" spans="2:9">
      <c r="B12" s="402" t="s">
        <v>51</v>
      </c>
      <c r="C12" s="403">
        <v>315</v>
      </c>
      <c r="D12" s="403">
        <v>7</v>
      </c>
      <c r="E12" s="403">
        <v>8</v>
      </c>
      <c r="F12" s="404">
        <v>14</v>
      </c>
      <c r="G12" s="404">
        <v>15</v>
      </c>
      <c r="H12" s="403">
        <v>21</v>
      </c>
      <c r="I12" s="410">
        <v>22</v>
      </c>
    </row>
    <row r="14" spans="2:4">
      <c r="B14" s="405" t="s">
        <v>52</v>
      </c>
      <c r="C14" s="405"/>
      <c r="D14" s="40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="125" zoomScaleNormal="125" topLeftCell="A33" workbookViewId="0">
      <selection activeCell="A36" sqref="A36:K43"/>
    </sheetView>
  </sheetViews>
  <sheetFormatPr defaultColWidth="10.375" defaultRowHeight="16.5" customHeight="1"/>
  <cols>
    <col min="1" max="9" width="10.375" style="208"/>
    <col min="10" max="10" width="8.875" style="208" customWidth="1"/>
    <col min="11" max="11" width="12" style="208" customWidth="1"/>
    <col min="12" max="16384" width="10.375" style="208"/>
  </cols>
  <sheetData>
    <row r="1" ht="21.15" spans="1:11">
      <c r="A1" s="324" t="s">
        <v>53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6.35" spans="1:11">
      <c r="A2" s="210" t="s">
        <v>54</v>
      </c>
      <c r="B2" s="211" t="s">
        <v>55</v>
      </c>
      <c r="C2" s="212"/>
      <c r="D2" s="213" t="s">
        <v>56</v>
      </c>
      <c r="E2" s="213"/>
      <c r="F2" s="211" t="s">
        <v>57</v>
      </c>
      <c r="G2" s="212"/>
      <c r="H2" s="214" t="s">
        <v>58</v>
      </c>
      <c r="I2" s="292" t="s">
        <v>59</v>
      </c>
      <c r="J2" s="292"/>
      <c r="K2" s="293"/>
    </row>
    <row r="3" ht="15.6" spans="1:11">
      <c r="A3" s="215" t="s">
        <v>60</v>
      </c>
      <c r="B3" s="216"/>
      <c r="C3" s="217"/>
      <c r="D3" s="218" t="s">
        <v>61</v>
      </c>
      <c r="E3" s="219"/>
      <c r="F3" s="219"/>
      <c r="G3" s="220"/>
      <c r="H3" s="218" t="s">
        <v>62</v>
      </c>
      <c r="I3" s="219"/>
      <c r="J3" s="219"/>
      <c r="K3" s="220"/>
    </row>
    <row r="4" ht="15.6" spans="1:11">
      <c r="A4" s="221" t="s">
        <v>63</v>
      </c>
      <c r="B4" s="222" t="s">
        <v>64</v>
      </c>
      <c r="C4" s="223"/>
      <c r="D4" s="221" t="s">
        <v>65</v>
      </c>
      <c r="E4" s="224"/>
      <c r="F4" s="225" t="s">
        <v>66</v>
      </c>
      <c r="G4" s="226"/>
      <c r="H4" s="221" t="s">
        <v>67</v>
      </c>
      <c r="I4" s="224"/>
      <c r="J4" s="251" t="s">
        <v>68</v>
      </c>
      <c r="K4" s="223" t="s">
        <v>69</v>
      </c>
    </row>
    <row r="5" ht="15.6" spans="1:11">
      <c r="A5" s="227" t="s">
        <v>70</v>
      </c>
      <c r="B5" s="222" t="s">
        <v>71</v>
      </c>
      <c r="C5" s="223"/>
      <c r="D5" s="221" t="s">
        <v>72</v>
      </c>
      <c r="E5" s="224"/>
      <c r="F5" s="325">
        <v>44687</v>
      </c>
      <c r="G5" s="226"/>
      <c r="H5" s="221" t="s">
        <v>73</v>
      </c>
      <c r="I5" s="224"/>
      <c r="J5" s="251" t="s">
        <v>68</v>
      </c>
      <c r="K5" s="223" t="s">
        <v>69</v>
      </c>
    </row>
    <row r="6" ht="15.6" spans="1:11">
      <c r="A6" s="221" t="s">
        <v>74</v>
      </c>
      <c r="B6" s="230">
        <v>5</v>
      </c>
      <c r="C6" s="231">
        <v>6</v>
      </c>
      <c r="D6" s="227" t="s">
        <v>75</v>
      </c>
      <c r="E6" s="253"/>
      <c r="F6" s="325">
        <v>44770</v>
      </c>
      <c r="G6" s="226"/>
      <c r="H6" s="221" t="s">
        <v>76</v>
      </c>
      <c r="I6" s="224"/>
      <c r="J6" s="251" t="s">
        <v>68</v>
      </c>
      <c r="K6" s="223" t="s">
        <v>69</v>
      </c>
    </row>
    <row r="7" ht="15.6" spans="1:11">
      <c r="A7" s="221" t="s">
        <v>77</v>
      </c>
      <c r="B7" s="233">
        <v>17133</v>
      </c>
      <c r="C7" s="234"/>
      <c r="D7" s="227" t="s">
        <v>78</v>
      </c>
      <c r="E7" s="252"/>
      <c r="F7" s="325">
        <v>44772</v>
      </c>
      <c r="G7" s="226"/>
      <c r="H7" s="221" t="s">
        <v>79</v>
      </c>
      <c r="I7" s="224"/>
      <c r="J7" s="251" t="s">
        <v>68</v>
      </c>
      <c r="K7" s="223" t="s">
        <v>69</v>
      </c>
    </row>
    <row r="8" ht="16.35" spans="1:11">
      <c r="A8" s="236"/>
      <c r="B8" s="237"/>
      <c r="C8" s="238"/>
      <c r="D8" s="239" t="s">
        <v>80</v>
      </c>
      <c r="E8" s="240"/>
      <c r="F8" s="241">
        <v>44773</v>
      </c>
      <c r="G8" s="242"/>
      <c r="H8" s="239" t="s">
        <v>81</v>
      </c>
      <c r="I8" s="240"/>
      <c r="J8" s="261" t="s">
        <v>68</v>
      </c>
      <c r="K8" s="295" t="s">
        <v>69</v>
      </c>
    </row>
    <row r="9" ht="16.35" spans="1:11">
      <c r="A9" s="326" t="s">
        <v>82</v>
      </c>
      <c r="B9" s="327"/>
      <c r="C9" s="327"/>
      <c r="D9" s="327"/>
      <c r="E9" s="327"/>
      <c r="F9" s="327"/>
      <c r="G9" s="327"/>
      <c r="H9" s="327"/>
      <c r="I9" s="327"/>
      <c r="J9" s="327"/>
      <c r="K9" s="373"/>
    </row>
    <row r="10" ht="16.35" spans="1:11">
      <c r="A10" s="328" t="s">
        <v>83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74"/>
    </row>
    <row r="11" ht="15.6" spans="1:11">
      <c r="A11" s="330" t="s">
        <v>84</v>
      </c>
      <c r="B11" s="331" t="s">
        <v>85</v>
      </c>
      <c r="C11" s="332" t="s">
        <v>86</v>
      </c>
      <c r="D11" s="333"/>
      <c r="E11" s="334" t="s">
        <v>87</v>
      </c>
      <c r="F11" s="331" t="s">
        <v>85</v>
      </c>
      <c r="G11" s="332" t="s">
        <v>86</v>
      </c>
      <c r="H11" s="332" t="s">
        <v>88</v>
      </c>
      <c r="I11" s="334" t="s">
        <v>89</v>
      </c>
      <c r="J11" s="331" t="s">
        <v>85</v>
      </c>
      <c r="K11" s="375" t="s">
        <v>86</v>
      </c>
    </row>
    <row r="12" ht="15.6" spans="1:11">
      <c r="A12" s="227" t="s">
        <v>90</v>
      </c>
      <c r="B12" s="250" t="s">
        <v>85</v>
      </c>
      <c r="C12" s="251" t="s">
        <v>86</v>
      </c>
      <c r="D12" s="252"/>
      <c r="E12" s="253" t="s">
        <v>91</v>
      </c>
      <c r="F12" s="250" t="s">
        <v>85</v>
      </c>
      <c r="G12" s="251" t="s">
        <v>86</v>
      </c>
      <c r="H12" s="251" t="s">
        <v>88</v>
      </c>
      <c r="I12" s="253" t="s">
        <v>92</v>
      </c>
      <c r="J12" s="250" t="s">
        <v>85</v>
      </c>
      <c r="K12" s="223" t="s">
        <v>86</v>
      </c>
    </row>
    <row r="13" ht="15.6" spans="1:11">
      <c r="A13" s="227" t="s">
        <v>93</v>
      </c>
      <c r="B13" s="250" t="s">
        <v>85</v>
      </c>
      <c r="C13" s="251" t="s">
        <v>86</v>
      </c>
      <c r="D13" s="252"/>
      <c r="E13" s="253" t="s">
        <v>94</v>
      </c>
      <c r="F13" s="251" t="s">
        <v>95</v>
      </c>
      <c r="G13" s="251" t="s">
        <v>96</v>
      </c>
      <c r="H13" s="251" t="s">
        <v>88</v>
      </c>
      <c r="I13" s="253" t="s">
        <v>97</v>
      </c>
      <c r="J13" s="250" t="s">
        <v>85</v>
      </c>
      <c r="K13" s="223" t="s">
        <v>86</v>
      </c>
    </row>
    <row r="14" ht="16.35" spans="1:11">
      <c r="A14" s="239" t="s">
        <v>98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97"/>
    </row>
    <row r="15" ht="16.35" spans="1:11">
      <c r="A15" s="328" t="s">
        <v>99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74"/>
    </row>
    <row r="16" ht="15.6" spans="1:11">
      <c r="A16" s="335" t="s">
        <v>100</v>
      </c>
      <c r="B16" s="332" t="s">
        <v>95</v>
      </c>
      <c r="C16" s="332" t="s">
        <v>96</v>
      </c>
      <c r="D16" s="336"/>
      <c r="E16" s="337" t="s">
        <v>101</v>
      </c>
      <c r="F16" s="332" t="s">
        <v>95</v>
      </c>
      <c r="G16" s="332" t="s">
        <v>96</v>
      </c>
      <c r="H16" s="338"/>
      <c r="I16" s="337" t="s">
        <v>102</v>
      </c>
      <c r="J16" s="332" t="s">
        <v>95</v>
      </c>
      <c r="K16" s="375" t="s">
        <v>96</v>
      </c>
    </row>
    <row r="17" customHeight="1" spans="1:22">
      <c r="A17" s="232" t="s">
        <v>103</v>
      </c>
      <c r="B17" s="251" t="s">
        <v>95</v>
      </c>
      <c r="C17" s="251" t="s">
        <v>96</v>
      </c>
      <c r="D17" s="228"/>
      <c r="E17" s="267" t="s">
        <v>104</v>
      </c>
      <c r="F17" s="251" t="s">
        <v>95</v>
      </c>
      <c r="G17" s="251" t="s">
        <v>96</v>
      </c>
      <c r="H17" s="339"/>
      <c r="I17" s="267" t="s">
        <v>105</v>
      </c>
      <c r="J17" s="251" t="s">
        <v>95</v>
      </c>
      <c r="K17" s="223" t="s">
        <v>96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11">
      <c r="A18" s="340" t="s">
        <v>106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77"/>
    </row>
    <row r="19" s="323" customFormat="1" ht="18" customHeight="1" spans="1:11">
      <c r="A19" s="328" t="s">
        <v>107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74"/>
    </row>
    <row r="20" customHeight="1" spans="1:11">
      <c r="A20" s="342" t="s">
        <v>108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78"/>
    </row>
    <row r="21" ht="21.75" customHeight="1" spans="1:11">
      <c r="A21" s="344" t="s">
        <v>109</v>
      </c>
      <c r="B21" s="267" t="s">
        <v>110</v>
      </c>
      <c r="C21" s="267" t="s">
        <v>111</v>
      </c>
      <c r="D21" s="267" t="s">
        <v>112</v>
      </c>
      <c r="E21" s="267" t="s">
        <v>113</v>
      </c>
      <c r="F21" s="267" t="s">
        <v>114</v>
      </c>
      <c r="G21" s="267" t="s">
        <v>115</v>
      </c>
      <c r="H21" s="267" t="s">
        <v>116</v>
      </c>
      <c r="I21" s="267" t="s">
        <v>117</v>
      </c>
      <c r="J21" s="267" t="s">
        <v>118</v>
      </c>
      <c r="K21" s="305" t="s">
        <v>119</v>
      </c>
    </row>
    <row r="22" customHeight="1" spans="1:11">
      <c r="A22" s="345" t="s">
        <v>120</v>
      </c>
      <c r="B22" s="346"/>
      <c r="C22" s="347" t="s">
        <v>121</v>
      </c>
      <c r="D22" s="347" t="s">
        <v>121</v>
      </c>
      <c r="E22" s="347" t="s">
        <v>121</v>
      </c>
      <c r="F22" s="347" t="s">
        <v>121</v>
      </c>
      <c r="G22" s="347" t="s">
        <v>121</v>
      </c>
      <c r="H22" s="347" t="s">
        <v>121</v>
      </c>
      <c r="I22" s="349"/>
      <c r="J22" s="349"/>
      <c r="K22" s="379" t="s">
        <v>122</v>
      </c>
    </row>
    <row r="23" customHeight="1" spans="1:11">
      <c r="A23" s="345" t="s">
        <v>123</v>
      </c>
      <c r="B23" s="346"/>
      <c r="C23" s="347" t="s">
        <v>121</v>
      </c>
      <c r="D23" s="347" t="s">
        <v>121</v>
      </c>
      <c r="E23" s="347" t="s">
        <v>121</v>
      </c>
      <c r="F23" s="347" t="s">
        <v>121</v>
      </c>
      <c r="G23" s="347" t="s">
        <v>121</v>
      </c>
      <c r="H23" s="347" t="s">
        <v>121</v>
      </c>
      <c r="I23" s="349"/>
      <c r="J23" s="349"/>
      <c r="K23" s="379" t="s">
        <v>122</v>
      </c>
    </row>
    <row r="24" customHeight="1" spans="1:11">
      <c r="A24" s="345" t="s">
        <v>124</v>
      </c>
      <c r="B24" s="346"/>
      <c r="C24" s="347" t="s">
        <v>121</v>
      </c>
      <c r="D24" s="347" t="s">
        <v>121</v>
      </c>
      <c r="E24" s="347" t="s">
        <v>121</v>
      </c>
      <c r="F24" s="347" t="s">
        <v>121</v>
      </c>
      <c r="G24" s="347" t="s">
        <v>121</v>
      </c>
      <c r="H24" s="347" t="s">
        <v>121</v>
      </c>
      <c r="I24" s="349"/>
      <c r="J24" s="349"/>
      <c r="K24" s="379" t="s">
        <v>122</v>
      </c>
    </row>
    <row r="25" customHeight="1" spans="1:11">
      <c r="A25" s="345" t="s">
        <v>125</v>
      </c>
      <c r="B25" s="346"/>
      <c r="C25" s="347" t="s">
        <v>121</v>
      </c>
      <c r="D25" s="347" t="s">
        <v>121</v>
      </c>
      <c r="E25" s="347" t="s">
        <v>121</v>
      </c>
      <c r="F25" s="347" t="s">
        <v>121</v>
      </c>
      <c r="G25" s="347" t="s">
        <v>121</v>
      </c>
      <c r="H25" s="347" t="s">
        <v>121</v>
      </c>
      <c r="I25" s="349"/>
      <c r="J25" s="349"/>
      <c r="K25" s="379" t="s">
        <v>122</v>
      </c>
    </row>
    <row r="26" customHeight="1" spans="1:11">
      <c r="A26" s="345" t="s">
        <v>126</v>
      </c>
      <c r="B26" s="346"/>
      <c r="C26" s="347" t="s">
        <v>121</v>
      </c>
      <c r="D26" s="347" t="s">
        <v>121</v>
      </c>
      <c r="E26" s="347" t="s">
        <v>121</v>
      </c>
      <c r="F26" s="347" t="s">
        <v>121</v>
      </c>
      <c r="G26" s="347" t="s">
        <v>121</v>
      </c>
      <c r="H26" s="347" t="s">
        <v>121</v>
      </c>
      <c r="I26" s="349"/>
      <c r="J26" s="349"/>
      <c r="K26" s="379" t="s">
        <v>122</v>
      </c>
    </row>
    <row r="27" customHeight="1" spans="1:11">
      <c r="A27" s="348"/>
      <c r="B27" s="349"/>
      <c r="C27" s="349"/>
      <c r="D27" s="349"/>
      <c r="E27" s="349"/>
      <c r="F27" s="349"/>
      <c r="G27" s="349"/>
      <c r="H27" s="349"/>
      <c r="I27" s="349"/>
      <c r="J27" s="349"/>
      <c r="K27" s="380"/>
    </row>
    <row r="28" customHeight="1" spans="1:11">
      <c r="A28" s="235"/>
      <c r="B28" s="349"/>
      <c r="C28" s="349"/>
      <c r="D28" s="349"/>
      <c r="E28" s="349"/>
      <c r="F28" s="349"/>
      <c r="G28" s="349"/>
      <c r="H28" s="349"/>
      <c r="I28" s="349"/>
      <c r="J28" s="349"/>
      <c r="K28" s="380"/>
    </row>
    <row r="29" ht="18" customHeight="1" spans="1:11">
      <c r="A29" s="350" t="s">
        <v>127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81"/>
    </row>
    <row r="30" ht="18.75" customHeight="1" spans="1:11">
      <c r="A30" s="352" t="s">
        <v>128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82"/>
    </row>
    <row r="31" ht="18.75" customHeight="1" spans="1:11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83"/>
    </row>
    <row r="32" ht="18" customHeight="1" spans="1:11">
      <c r="A32" s="350" t="s">
        <v>129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81"/>
    </row>
    <row r="33" ht="15.6" spans="1:11">
      <c r="A33" s="356" t="s">
        <v>130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84"/>
    </row>
    <row r="34" ht="16.35" spans="1:11">
      <c r="A34" s="141" t="s">
        <v>131</v>
      </c>
      <c r="B34" s="143"/>
      <c r="C34" s="251" t="s">
        <v>68</v>
      </c>
      <c r="D34" s="251" t="s">
        <v>69</v>
      </c>
      <c r="E34" s="358" t="s">
        <v>132</v>
      </c>
      <c r="F34" s="359"/>
      <c r="G34" s="359"/>
      <c r="H34" s="359"/>
      <c r="I34" s="359"/>
      <c r="J34" s="359"/>
      <c r="K34" s="385"/>
    </row>
    <row r="35" ht="16.35" spans="1:11">
      <c r="A35" s="360" t="s">
        <v>133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60"/>
    </row>
    <row r="36" ht="15.6" spans="1:11">
      <c r="A36" s="272" t="s">
        <v>134</v>
      </c>
      <c r="B36" s="273"/>
      <c r="C36" s="273"/>
      <c r="D36" s="273"/>
      <c r="E36" s="273"/>
      <c r="F36" s="273"/>
      <c r="G36" s="273"/>
      <c r="H36" s="273"/>
      <c r="I36" s="273"/>
      <c r="J36" s="273"/>
      <c r="K36" s="307"/>
    </row>
    <row r="37" ht="15.6" spans="1:11">
      <c r="A37" s="274" t="s">
        <v>135</v>
      </c>
      <c r="B37" s="275"/>
      <c r="C37" s="275"/>
      <c r="D37" s="275"/>
      <c r="E37" s="275"/>
      <c r="F37" s="275"/>
      <c r="G37" s="275"/>
      <c r="H37" s="275"/>
      <c r="I37" s="275"/>
      <c r="J37" s="275"/>
      <c r="K37" s="308"/>
    </row>
    <row r="38" ht="15.6" spans="1:11">
      <c r="A38" s="274" t="s">
        <v>136</v>
      </c>
      <c r="B38" s="275"/>
      <c r="C38" s="275"/>
      <c r="D38" s="275"/>
      <c r="E38" s="275"/>
      <c r="F38" s="275"/>
      <c r="G38" s="275"/>
      <c r="H38" s="275"/>
      <c r="I38" s="275"/>
      <c r="J38" s="275"/>
      <c r="K38" s="308"/>
    </row>
    <row r="39" ht="15.6" spans="1:11">
      <c r="A39" s="274" t="s">
        <v>137</v>
      </c>
      <c r="B39" s="275"/>
      <c r="C39" s="275"/>
      <c r="D39" s="275"/>
      <c r="E39" s="275"/>
      <c r="F39" s="275"/>
      <c r="G39" s="275"/>
      <c r="H39" s="275"/>
      <c r="I39" s="275"/>
      <c r="J39" s="275"/>
      <c r="K39" s="308"/>
    </row>
    <row r="40" ht="15.6" spans="1:11">
      <c r="A40" s="274" t="s">
        <v>138</v>
      </c>
      <c r="B40" s="275"/>
      <c r="C40" s="275"/>
      <c r="D40" s="275"/>
      <c r="E40" s="275"/>
      <c r="F40" s="275"/>
      <c r="G40" s="275"/>
      <c r="H40" s="275"/>
      <c r="I40" s="275"/>
      <c r="J40" s="275"/>
      <c r="K40" s="308"/>
    </row>
    <row r="41" ht="15.6" spans="1:11">
      <c r="A41" s="274" t="s">
        <v>139</v>
      </c>
      <c r="B41" s="275"/>
      <c r="C41" s="275"/>
      <c r="D41" s="275"/>
      <c r="E41" s="275"/>
      <c r="F41" s="275"/>
      <c r="G41" s="275"/>
      <c r="H41" s="275"/>
      <c r="I41" s="275"/>
      <c r="J41" s="275"/>
      <c r="K41" s="308"/>
    </row>
    <row r="42" ht="15.6" spans="1:11">
      <c r="A42" s="274" t="s">
        <v>140</v>
      </c>
      <c r="B42" s="275"/>
      <c r="C42" s="275"/>
      <c r="D42" s="275"/>
      <c r="E42" s="275"/>
      <c r="F42" s="361" t="s">
        <v>141</v>
      </c>
      <c r="G42" s="275"/>
      <c r="H42" s="275"/>
      <c r="I42" s="275"/>
      <c r="J42" s="275"/>
      <c r="K42" s="308"/>
    </row>
    <row r="43" ht="15.6" spans="1:11">
      <c r="A43" s="274" t="s">
        <v>142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08"/>
    </row>
    <row r="44" ht="16.35" spans="1:11">
      <c r="A44" s="269" t="s">
        <v>143</v>
      </c>
      <c r="B44" s="270"/>
      <c r="C44" s="270"/>
      <c r="D44" s="270"/>
      <c r="E44" s="270"/>
      <c r="F44" s="270"/>
      <c r="G44" s="270"/>
      <c r="H44" s="270"/>
      <c r="I44" s="270"/>
      <c r="J44" s="270"/>
      <c r="K44" s="306"/>
    </row>
    <row r="45" ht="16.35" spans="1:11">
      <c r="A45" s="328" t="s">
        <v>144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74"/>
    </row>
    <row r="46" ht="15.6" spans="1:11">
      <c r="A46" s="335" t="s">
        <v>145</v>
      </c>
      <c r="B46" s="332" t="s">
        <v>95</v>
      </c>
      <c r="C46" s="332" t="s">
        <v>96</v>
      </c>
      <c r="D46" s="332" t="s">
        <v>88</v>
      </c>
      <c r="E46" s="337" t="s">
        <v>146</v>
      </c>
      <c r="F46" s="332" t="s">
        <v>95</v>
      </c>
      <c r="G46" s="332" t="s">
        <v>96</v>
      </c>
      <c r="H46" s="332" t="s">
        <v>88</v>
      </c>
      <c r="I46" s="337" t="s">
        <v>147</v>
      </c>
      <c r="J46" s="332" t="s">
        <v>95</v>
      </c>
      <c r="K46" s="375" t="s">
        <v>96</v>
      </c>
    </row>
    <row r="47" ht="15.6" spans="1:11">
      <c r="A47" s="232" t="s">
        <v>87</v>
      </c>
      <c r="B47" s="251" t="s">
        <v>95</v>
      </c>
      <c r="C47" s="251" t="s">
        <v>96</v>
      </c>
      <c r="D47" s="251" t="s">
        <v>88</v>
      </c>
      <c r="E47" s="267" t="s">
        <v>94</v>
      </c>
      <c r="F47" s="251" t="s">
        <v>95</v>
      </c>
      <c r="G47" s="251" t="s">
        <v>96</v>
      </c>
      <c r="H47" s="251" t="s">
        <v>88</v>
      </c>
      <c r="I47" s="267" t="s">
        <v>105</v>
      </c>
      <c r="J47" s="251" t="s">
        <v>95</v>
      </c>
      <c r="K47" s="223" t="s">
        <v>96</v>
      </c>
    </row>
    <row r="48" ht="16.35" spans="1:11">
      <c r="A48" s="239" t="s">
        <v>98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97"/>
    </row>
    <row r="49" ht="16.35" spans="1:11">
      <c r="A49" s="360" t="s">
        <v>148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60"/>
    </row>
    <row r="50" ht="16.35" spans="1:11">
      <c r="A50" s="362"/>
      <c r="B50" s="273"/>
      <c r="C50" s="273"/>
      <c r="D50" s="273"/>
      <c r="E50" s="273"/>
      <c r="F50" s="273"/>
      <c r="G50" s="273"/>
      <c r="H50" s="273"/>
      <c r="I50" s="273"/>
      <c r="J50" s="273"/>
      <c r="K50" s="307"/>
    </row>
    <row r="51" ht="16.35" spans="1:11">
      <c r="A51" s="363" t="s">
        <v>149</v>
      </c>
      <c r="B51" s="364" t="s">
        <v>150</v>
      </c>
      <c r="C51" s="364"/>
      <c r="D51" s="365" t="s">
        <v>151</v>
      </c>
      <c r="E51" s="366"/>
      <c r="F51" s="367" t="s">
        <v>152</v>
      </c>
      <c r="G51" s="368"/>
      <c r="H51" s="369" t="s">
        <v>153</v>
      </c>
      <c r="I51" s="386"/>
      <c r="J51" s="387"/>
      <c r="K51" s="388"/>
    </row>
    <row r="52" ht="16.35" spans="1:11">
      <c r="A52" s="360" t="s">
        <v>154</v>
      </c>
      <c r="B52" s="360"/>
      <c r="C52" s="360"/>
      <c r="D52" s="360"/>
      <c r="E52" s="360"/>
      <c r="F52" s="360"/>
      <c r="G52" s="360"/>
      <c r="H52" s="360"/>
      <c r="I52" s="360"/>
      <c r="J52" s="360"/>
      <c r="K52" s="360"/>
    </row>
    <row r="53" ht="16.35" spans="1:11">
      <c r="A53" s="370"/>
      <c r="B53" s="371"/>
      <c r="C53" s="371"/>
      <c r="D53" s="371"/>
      <c r="E53" s="371"/>
      <c r="F53" s="371"/>
      <c r="G53" s="371"/>
      <c r="H53" s="371"/>
      <c r="I53" s="371"/>
      <c r="J53" s="371"/>
      <c r="K53" s="389"/>
    </row>
    <row r="54" ht="16.35" spans="1:11">
      <c r="A54" s="363" t="s">
        <v>149</v>
      </c>
      <c r="B54" s="364" t="s">
        <v>150</v>
      </c>
      <c r="C54" s="364"/>
      <c r="D54" s="365" t="s">
        <v>151</v>
      </c>
      <c r="E54" s="372" t="s">
        <v>155</v>
      </c>
      <c r="F54" s="367" t="s">
        <v>156</v>
      </c>
      <c r="G54" s="368">
        <v>44700</v>
      </c>
      <c r="H54" s="369" t="s">
        <v>153</v>
      </c>
      <c r="I54" s="386"/>
      <c r="J54" s="390" t="s">
        <v>157</v>
      </c>
      <c r="K54" s="3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136525</xdr:colOff>
                    <xdr:row>11</xdr:row>
                    <xdr:rowOff>0</xdr:rowOff>
                  </from>
                  <to>
                    <xdr:col>2</xdr:col>
                    <xdr:colOff>457200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243840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160020</xdr:colOff>
                    <xdr:row>10</xdr:row>
                    <xdr:rowOff>99060</xdr:rowOff>
                  </from>
                  <to>
                    <xdr:col>6</xdr:col>
                    <xdr:colOff>472440</xdr:colOff>
                    <xdr:row>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136525</xdr:colOff>
                    <xdr:row>11</xdr:row>
                    <xdr:rowOff>0</xdr:rowOff>
                  </from>
                  <to>
                    <xdr:col>1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160020</xdr:colOff>
                    <xdr:row>10</xdr:row>
                    <xdr:rowOff>99060</xdr:rowOff>
                  </from>
                  <to>
                    <xdr:col>10</xdr:col>
                    <xdr:colOff>472440</xdr:colOff>
                    <xdr:row>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136525</xdr:colOff>
                    <xdr:row>10</xdr:row>
                    <xdr:rowOff>0</xdr:rowOff>
                  </from>
                  <to>
                    <xdr:col>2</xdr:col>
                    <xdr:colOff>457200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312420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167640</xdr:colOff>
                    <xdr:row>10</xdr:row>
                    <xdr:rowOff>0</xdr:rowOff>
                  </from>
                  <to>
                    <xdr:col>5</xdr:col>
                    <xdr:colOff>487680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160020</xdr:colOff>
                    <xdr:row>9</xdr:row>
                    <xdr:rowOff>136525</xdr:rowOff>
                  </from>
                  <to>
                    <xdr:col>6</xdr:col>
                    <xdr:colOff>472440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160020</xdr:colOff>
                    <xdr:row>11</xdr:row>
                    <xdr:rowOff>0</xdr:rowOff>
                  </from>
                  <to>
                    <xdr:col>5</xdr:col>
                    <xdr:colOff>472440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136525</xdr:colOff>
                    <xdr:row>10</xdr:row>
                    <xdr:rowOff>0</xdr:rowOff>
                  </from>
                  <to>
                    <xdr:col>1</xdr:col>
                    <xdr:colOff>457200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136525</xdr:colOff>
                    <xdr:row>10</xdr:row>
                    <xdr:rowOff>0</xdr:rowOff>
                  </from>
                  <to>
                    <xdr:col>9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152400</xdr:colOff>
                    <xdr:row>9</xdr:row>
                    <xdr:rowOff>91440</xdr:rowOff>
                  </from>
                  <to>
                    <xdr:col>10</xdr:col>
                    <xdr:colOff>464185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152400</xdr:colOff>
                    <xdr:row>11</xdr:row>
                    <xdr:rowOff>0</xdr:rowOff>
                  </from>
                  <to>
                    <xdr:col>9</xdr:col>
                    <xdr:colOff>464185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160020</xdr:colOff>
                    <xdr:row>15</xdr:row>
                    <xdr:rowOff>7620</xdr:rowOff>
                  </from>
                  <to>
                    <xdr:col>1</xdr:col>
                    <xdr:colOff>472440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160020</xdr:colOff>
                    <xdr:row>16</xdr:row>
                    <xdr:rowOff>7620</xdr:rowOff>
                  </from>
                  <to>
                    <xdr:col>1</xdr:col>
                    <xdr:colOff>472440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152400</xdr:colOff>
                    <xdr:row>16</xdr:row>
                    <xdr:rowOff>0</xdr:rowOff>
                  </from>
                  <to>
                    <xdr:col>2</xdr:col>
                    <xdr:colOff>464185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160020</xdr:colOff>
                    <xdr:row>15</xdr:row>
                    <xdr:rowOff>0</xdr:rowOff>
                  </from>
                  <to>
                    <xdr:col>2</xdr:col>
                    <xdr:colOff>472440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152400</xdr:colOff>
                    <xdr:row>16</xdr:row>
                    <xdr:rowOff>0</xdr:rowOff>
                  </from>
                  <to>
                    <xdr:col>5</xdr:col>
                    <xdr:colOff>464185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136525</xdr:colOff>
                    <xdr:row>15</xdr:row>
                    <xdr:rowOff>0</xdr:rowOff>
                  </from>
                  <to>
                    <xdr:col>5</xdr:col>
                    <xdr:colOff>457200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160020</xdr:colOff>
                    <xdr:row>16</xdr:row>
                    <xdr:rowOff>0</xdr:rowOff>
                  </from>
                  <to>
                    <xdr:col>6</xdr:col>
                    <xdr:colOff>472440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160020</xdr:colOff>
                    <xdr:row>15</xdr:row>
                    <xdr:rowOff>0</xdr:rowOff>
                  </from>
                  <to>
                    <xdr:col>6</xdr:col>
                    <xdr:colOff>472440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160020</xdr:colOff>
                    <xdr:row>16</xdr:row>
                    <xdr:rowOff>0</xdr:rowOff>
                  </from>
                  <to>
                    <xdr:col>9</xdr:col>
                    <xdr:colOff>472440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167640</xdr:colOff>
                    <xdr:row>16</xdr:row>
                    <xdr:rowOff>0</xdr:rowOff>
                  </from>
                  <to>
                    <xdr:col>10</xdr:col>
                    <xdr:colOff>487680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160020</xdr:colOff>
                    <xdr:row>15</xdr:row>
                    <xdr:rowOff>0</xdr:rowOff>
                  </from>
                  <to>
                    <xdr:col>9</xdr:col>
                    <xdr:colOff>472440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167640</xdr:colOff>
                    <xdr:row>15</xdr:row>
                    <xdr:rowOff>0</xdr:rowOff>
                  </from>
                  <to>
                    <xdr:col>10</xdr:col>
                    <xdr:colOff>487680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190500</xdr:colOff>
                    <xdr:row>6</xdr:row>
                    <xdr:rowOff>0</xdr:rowOff>
                  </from>
                  <to>
                    <xdr:col>9</xdr:col>
                    <xdr:colOff>502920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190500</xdr:colOff>
                    <xdr:row>7</xdr:row>
                    <xdr:rowOff>0</xdr:rowOff>
                  </from>
                  <to>
                    <xdr:col>9</xdr:col>
                    <xdr:colOff>502920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190500</xdr:colOff>
                    <xdr:row>5</xdr:row>
                    <xdr:rowOff>0</xdr:rowOff>
                  </from>
                  <to>
                    <xdr:col>9</xdr:col>
                    <xdr:colOff>502920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182880</xdr:colOff>
                    <xdr:row>3</xdr:row>
                    <xdr:rowOff>129540</xdr:rowOff>
                  </from>
                  <to>
                    <xdr:col>9</xdr:col>
                    <xdr:colOff>495300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167640</xdr:colOff>
                    <xdr:row>2</xdr:row>
                    <xdr:rowOff>136525</xdr:rowOff>
                  </from>
                  <to>
                    <xdr:col>9</xdr:col>
                    <xdr:colOff>487680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152400</xdr:colOff>
                    <xdr:row>2</xdr:row>
                    <xdr:rowOff>106680</xdr:rowOff>
                  </from>
                  <to>
                    <xdr:col>10</xdr:col>
                    <xdr:colOff>464185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160020</xdr:colOff>
                    <xdr:row>3</xdr:row>
                    <xdr:rowOff>121920</xdr:rowOff>
                  </from>
                  <to>
                    <xdr:col>10</xdr:col>
                    <xdr:colOff>472440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167640</xdr:colOff>
                    <xdr:row>5</xdr:row>
                    <xdr:rowOff>0</xdr:rowOff>
                  </from>
                  <to>
                    <xdr:col>10</xdr:col>
                    <xdr:colOff>487680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167640</xdr:colOff>
                    <xdr:row>6</xdr:row>
                    <xdr:rowOff>0</xdr:rowOff>
                  </from>
                  <to>
                    <xdr:col>10</xdr:col>
                    <xdr:colOff>487680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167640</xdr:colOff>
                    <xdr:row>7</xdr:row>
                    <xdr:rowOff>0</xdr:rowOff>
                  </from>
                  <to>
                    <xdr:col>10</xdr:col>
                    <xdr:colOff>487680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136525</xdr:colOff>
                    <xdr:row>12</xdr:row>
                    <xdr:rowOff>0</xdr:rowOff>
                  </from>
                  <to>
                    <xdr:col>2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136525</xdr:colOff>
                    <xdr:row>12</xdr:row>
                    <xdr:rowOff>0</xdr:rowOff>
                  </from>
                  <to>
                    <xdr:col>1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167640</xdr:colOff>
                    <xdr:row>12</xdr:row>
                    <xdr:rowOff>0</xdr:rowOff>
                  </from>
                  <to>
                    <xdr:col>5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160020</xdr:colOff>
                    <xdr:row>12</xdr:row>
                    <xdr:rowOff>0</xdr:rowOff>
                  </from>
                  <to>
                    <xdr:col>6</xdr:col>
                    <xdr:colOff>472440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464185</xdr:colOff>
                    <xdr:row>12</xdr:row>
                    <xdr:rowOff>0</xdr:rowOff>
                  </from>
                  <to>
                    <xdr:col>8</xdr:col>
                    <xdr:colOff>152400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160020</xdr:colOff>
                    <xdr:row>45</xdr:row>
                    <xdr:rowOff>7620</xdr:rowOff>
                  </from>
                  <to>
                    <xdr:col>1</xdr:col>
                    <xdr:colOff>472440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160020</xdr:colOff>
                    <xdr:row>46</xdr:row>
                    <xdr:rowOff>0</xdr:rowOff>
                  </from>
                  <to>
                    <xdr:col>1</xdr:col>
                    <xdr:colOff>472440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160020</xdr:colOff>
                    <xdr:row>46</xdr:row>
                    <xdr:rowOff>0</xdr:rowOff>
                  </from>
                  <to>
                    <xdr:col>2</xdr:col>
                    <xdr:colOff>472440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160020</xdr:colOff>
                    <xdr:row>45</xdr:row>
                    <xdr:rowOff>0</xdr:rowOff>
                  </from>
                  <to>
                    <xdr:col>2</xdr:col>
                    <xdr:colOff>472440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190500</xdr:colOff>
                    <xdr:row>46</xdr:row>
                    <xdr:rowOff>0</xdr:rowOff>
                  </from>
                  <to>
                    <xdr:col>5</xdr:col>
                    <xdr:colOff>502920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182880</xdr:colOff>
                    <xdr:row>45</xdr:row>
                    <xdr:rowOff>0</xdr:rowOff>
                  </from>
                  <to>
                    <xdr:col>5</xdr:col>
                    <xdr:colOff>495300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136525</xdr:colOff>
                    <xdr:row>46</xdr:row>
                    <xdr:rowOff>0</xdr:rowOff>
                  </from>
                  <to>
                    <xdr:col>6</xdr:col>
                    <xdr:colOff>457200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136525</xdr:colOff>
                    <xdr:row>45</xdr:row>
                    <xdr:rowOff>0</xdr:rowOff>
                  </from>
                  <to>
                    <xdr:col>6</xdr:col>
                    <xdr:colOff>457200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160020</xdr:colOff>
                    <xdr:row>46</xdr:row>
                    <xdr:rowOff>0</xdr:rowOff>
                  </from>
                  <to>
                    <xdr:col>9</xdr:col>
                    <xdr:colOff>472440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167640</xdr:colOff>
                    <xdr:row>46</xdr:row>
                    <xdr:rowOff>0</xdr:rowOff>
                  </from>
                  <to>
                    <xdr:col>10</xdr:col>
                    <xdr:colOff>487680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152400</xdr:colOff>
                    <xdr:row>45</xdr:row>
                    <xdr:rowOff>0</xdr:rowOff>
                  </from>
                  <to>
                    <xdr:col>9</xdr:col>
                    <xdr:colOff>464185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167640</xdr:colOff>
                    <xdr:row>45</xdr:row>
                    <xdr:rowOff>0</xdr:rowOff>
                  </from>
                  <to>
                    <xdr:col>10</xdr:col>
                    <xdr:colOff>487680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464185</xdr:colOff>
                    <xdr:row>46</xdr:row>
                    <xdr:rowOff>0</xdr:rowOff>
                  </from>
                  <to>
                    <xdr:col>8</xdr:col>
                    <xdr:colOff>152400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464185</xdr:colOff>
                    <xdr:row>45</xdr:row>
                    <xdr:rowOff>0</xdr:rowOff>
                  </from>
                  <to>
                    <xdr:col>8</xdr:col>
                    <xdr:colOff>152400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464185</xdr:colOff>
                    <xdr:row>46</xdr:row>
                    <xdr:rowOff>0</xdr:rowOff>
                  </from>
                  <to>
                    <xdr:col>4</xdr:col>
                    <xdr:colOff>152400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464185</xdr:colOff>
                    <xdr:row>45</xdr:row>
                    <xdr:rowOff>0</xdr:rowOff>
                  </from>
                  <to>
                    <xdr:col>4</xdr:col>
                    <xdr:colOff>152400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160020</xdr:colOff>
                    <xdr:row>11</xdr:row>
                    <xdr:rowOff>106680</xdr:rowOff>
                  </from>
                  <to>
                    <xdr:col>10</xdr:col>
                    <xdr:colOff>472440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136525</xdr:colOff>
                    <xdr:row>12</xdr:row>
                    <xdr:rowOff>0</xdr:rowOff>
                  </from>
                  <to>
                    <xdr:col>9</xdr:col>
                    <xdr:colOff>457200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464185</xdr:colOff>
                    <xdr:row>11</xdr:row>
                    <xdr:rowOff>0</xdr:rowOff>
                  </from>
                  <to>
                    <xdr:col>8</xdr:col>
                    <xdr:colOff>152400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464185</xdr:colOff>
                    <xdr:row>10</xdr:row>
                    <xdr:rowOff>0</xdr:rowOff>
                  </from>
                  <to>
                    <xdr:col>8</xdr:col>
                    <xdr:colOff>152400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464185</xdr:colOff>
                    <xdr:row>46</xdr:row>
                    <xdr:rowOff>0</xdr:rowOff>
                  </from>
                  <to>
                    <xdr:col>8</xdr:col>
                    <xdr:colOff>152400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160020</xdr:colOff>
                    <xdr:row>33</xdr:row>
                    <xdr:rowOff>0</xdr:rowOff>
                  </from>
                  <to>
                    <xdr:col>2</xdr:col>
                    <xdr:colOff>472440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160020</xdr:colOff>
                    <xdr:row>33</xdr:row>
                    <xdr:rowOff>0</xdr:rowOff>
                  </from>
                  <to>
                    <xdr:col>3</xdr:col>
                    <xdr:colOff>472440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workbookViewId="0">
      <selection activeCell="J6" sqref="J6"/>
    </sheetView>
  </sheetViews>
  <sheetFormatPr defaultColWidth="9" defaultRowHeight="26.1" customHeight="1"/>
  <cols>
    <col min="1" max="1" width="17.125" style="69" customWidth="1"/>
    <col min="2" max="8" width="9.37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30" customHeight="1" spans="1:15">
      <c r="A1" s="70" t="s">
        <v>158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63</v>
      </c>
      <c r="B2" s="73" t="s">
        <v>159</v>
      </c>
      <c r="C2" s="74"/>
      <c r="D2" s="74"/>
      <c r="E2" s="75" t="s">
        <v>70</v>
      </c>
      <c r="F2" s="73" t="s">
        <v>160</v>
      </c>
      <c r="G2" s="74"/>
      <c r="H2" s="74"/>
      <c r="I2" s="98"/>
      <c r="J2" s="99" t="s">
        <v>58</v>
      </c>
      <c r="K2" s="73" t="s">
        <v>59</v>
      </c>
      <c r="L2" s="74"/>
      <c r="M2" s="74"/>
      <c r="N2" s="74"/>
      <c r="O2" s="100"/>
    </row>
    <row r="3" ht="29.1" customHeight="1" spans="1:15">
      <c r="A3" s="76" t="s">
        <v>161</v>
      </c>
      <c r="B3" s="77" t="s">
        <v>162</v>
      </c>
      <c r="C3" s="77"/>
      <c r="D3" s="77"/>
      <c r="E3" s="77"/>
      <c r="F3" s="77"/>
      <c r="G3" s="77"/>
      <c r="H3" s="77"/>
      <c r="I3" s="101"/>
      <c r="J3" s="102" t="s">
        <v>163</v>
      </c>
      <c r="K3" s="102"/>
      <c r="L3" s="102"/>
      <c r="M3" s="102"/>
      <c r="N3" s="102"/>
      <c r="O3" s="103"/>
    </row>
    <row r="4" ht="29.1" customHeight="1" spans="1:15">
      <c r="A4" s="78"/>
      <c r="B4" s="79" t="s">
        <v>111</v>
      </c>
      <c r="C4" s="79" t="s">
        <v>112</v>
      </c>
      <c r="D4" s="80" t="s">
        <v>113</v>
      </c>
      <c r="E4" s="81" t="s">
        <v>114</v>
      </c>
      <c r="F4" s="80" t="s">
        <v>115</v>
      </c>
      <c r="G4" s="80" t="s">
        <v>116</v>
      </c>
      <c r="H4" s="80" t="s">
        <v>117</v>
      </c>
      <c r="I4" s="101"/>
      <c r="J4" s="79" t="s">
        <v>111</v>
      </c>
      <c r="K4" s="79" t="s">
        <v>112</v>
      </c>
      <c r="L4" s="80" t="s">
        <v>113</v>
      </c>
      <c r="M4" s="81" t="s">
        <v>114</v>
      </c>
      <c r="N4" s="80" t="s">
        <v>115</v>
      </c>
      <c r="O4" s="80" t="s">
        <v>116</v>
      </c>
    </row>
    <row r="5" ht="29.1" customHeight="1" spans="1:15">
      <c r="A5" s="78"/>
      <c r="B5" s="82"/>
      <c r="C5" s="82"/>
      <c r="D5" s="82"/>
      <c r="E5" s="81"/>
      <c r="F5" s="82"/>
      <c r="G5" s="82"/>
      <c r="H5" s="82"/>
      <c r="I5" s="101"/>
      <c r="J5" s="316"/>
      <c r="K5" s="316"/>
      <c r="L5" s="104" t="s">
        <v>125</v>
      </c>
      <c r="M5" s="316"/>
      <c r="N5" s="316"/>
      <c r="O5" s="317"/>
    </row>
    <row r="6" ht="29.1" customHeight="1" spans="1:15">
      <c r="A6" s="83" t="s">
        <v>164</v>
      </c>
      <c r="B6" s="84">
        <f>D6-1</f>
        <v>72.5</v>
      </c>
      <c r="C6" s="84">
        <f>D6-2</f>
        <v>71.5</v>
      </c>
      <c r="D6" s="85" t="s">
        <v>165</v>
      </c>
      <c r="E6" s="84">
        <f t="shared" ref="E6:F6" si="0">D6+2</f>
        <v>75.5</v>
      </c>
      <c r="F6" s="84">
        <f t="shared" si="0"/>
        <v>77.5</v>
      </c>
      <c r="G6" s="84">
        <f t="shared" ref="G6" si="1">F6+1</f>
        <v>78.5</v>
      </c>
      <c r="H6" s="84"/>
      <c r="I6" s="101"/>
      <c r="J6" s="316"/>
      <c r="K6" s="316"/>
      <c r="L6" s="316">
        <v>0</v>
      </c>
      <c r="M6" s="316"/>
      <c r="N6" s="316"/>
      <c r="O6" s="318"/>
    </row>
    <row r="7" ht="29.1" customHeight="1" spans="1:15">
      <c r="A7" s="83" t="s">
        <v>166</v>
      </c>
      <c r="B7" s="84">
        <f t="shared" ref="B7:C9" si="2">C7-4</f>
        <v>102</v>
      </c>
      <c r="C7" s="84">
        <f t="shared" si="2"/>
        <v>106</v>
      </c>
      <c r="D7" s="85" t="s">
        <v>167</v>
      </c>
      <c r="E7" s="84">
        <f>D7+4</f>
        <v>114</v>
      </c>
      <c r="F7" s="84">
        <f>E7+4</f>
        <v>118</v>
      </c>
      <c r="G7" s="84">
        <f>F7+6</f>
        <v>124</v>
      </c>
      <c r="H7" s="82"/>
      <c r="I7" s="101"/>
      <c r="J7" s="316"/>
      <c r="K7" s="316"/>
      <c r="L7" s="316">
        <v>-0.5</v>
      </c>
      <c r="M7" s="316"/>
      <c r="N7" s="316"/>
      <c r="O7" s="318"/>
    </row>
    <row r="8" ht="29.1" customHeight="1" spans="1:15">
      <c r="A8" s="83" t="s">
        <v>168</v>
      </c>
      <c r="B8" s="84">
        <f t="shared" si="2"/>
        <v>104</v>
      </c>
      <c r="C8" s="84">
        <f t="shared" si="2"/>
        <v>108</v>
      </c>
      <c r="D8" s="85" t="s">
        <v>169</v>
      </c>
      <c r="E8" s="84">
        <f>D8+4</f>
        <v>116</v>
      </c>
      <c r="F8" s="84">
        <f>E8+5</f>
        <v>121</v>
      </c>
      <c r="G8" s="84">
        <f>F8+6</f>
        <v>127</v>
      </c>
      <c r="H8" s="82"/>
      <c r="I8" s="101"/>
      <c r="J8" s="316"/>
      <c r="K8" s="316"/>
      <c r="L8" s="316">
        <v>-1</v>
      </c>
      <c r="M8" s="316"/>
      <c r="N8" s="316"/>
      <c r="O8" s="318"/>
    </row>
    <row r="9" ht="29.1" customHeight="1" spans="1:15">
      <c r="A9" s="83" t="s">
        <v>170</v>
      </c>
      <c r="B9" s="84">
        <f t="shared" si="2"/>
        <v>108</v>
      </c>
      <c r="C9" s="84">
        <f t="shared" si="2"/>
        <v>112</v>
      </c>
      <c r="D9" s="85" t="s">
        <v>171</v>
      </c>
      <c r="E9" s="84">
        <f>D9+4</f>
        <v>120</v>
      </c>
      <c r="F9" s="84">
        <f>E9+5</f>
        <v>125</v>
      </c>
      <c r="G9" s="84">
        <f>F9+6</f>
        <v>131</v>
      </c>
      <c r="H9" s="82"/>
      <c r="I9" s="101"/>
      <c r="J9" s="316"/>
      <c r="K9" s="316"/>
      <c r="L9" s="316">
        <v>0</v>
      </c>
      <c r="M9" s="316"/>
      <c r="N9" s="316"/>
      <c r="O9" s="318"/>
    </row>
    <row r="10" ht="29.1" customHeight="1" spans="1:15">
      <c r="A10" s="83" t="s">
        <v>172</v>
      </c>
      <c r="B10" s="84">
        <f t="shared" ref="B10:C11" si="3">C10-1</f>
        <v>39</v>
      </c>
      <c r="C10" s="84">
        <f t="shared" si="3"/>
        <v>40</v>
      </c>
      <c r="D10" s="86" t="s">
        <v>173</v>
      </c>
      <c r="E10" s="84">
        <f t="shared" ref="E10:F12" si="4">D10+1</f>
        <v>42</v>
      </c>
      <c r="F10" s="84">
        <f t="shared" si="4"/>
        <v>43</v>
      </c>
      <c r="G10" s="84">
        <f t="shared" ref="G10" si="5">F10+1.2</f>
        <v>44.2</v>
      </c>
      <c r="H10" s="82"/>
      <c r="I10" s="101"/>
      <c r="J10" s="316"/>
      <c r="K10" s="316"/>
      <c r="L10" s="106" t="s">
        <v>174</v>
      </c>
      <c r="M10" s="316"/>
      <c r="N10" s="316"/>
      <c r="O10" s="318"/>
    </row>
    <row r="11" ht="29.1" customHeight="1" spans="1:15">
      <c r="A11" s="83" t="s">
        <v>175</v>
      </c>
      <c r="B11" s="84">
        <f t="shared" si="3"/>
        <v>52</v>
      </c>
      <c r="C11" s="84">
        <f t="shared" si="3"/>
        <v>53</v>
      </c>
      <c r="D11" s="85" t="s">
        <v>176</v>
      </c>
      <c r="E11" s="84">
        <f t="shared" si="4"/>
        <v>55</v>
      </c>
      <c r="F11" s="84">
        <f t="shared" si="4"/>
        <v>56</v>
      </c>
      <c r="G11" s="84">
        <f>F11+1.5</f>
        <v>57.5</v>
      </c>
      <c r="H11" s="82"/>
      <c r="I11" s="101"/>
      <c r="J11" s="316"/>
      <c r="K11" s="316"/>
      <c r="L11" s="319">
        <v>0</v>
      </c>
      <c r="M11" s="316"/>
      <c r="N11" s="316"/>
      <c r="O11" s="318"/>
    </row>
    <row r="12" ht="29.1" customHeight="1" spans="1:15">
      <c r="A12" s="83" t="s">
        <v>177</v>
      </c>
      <c r="B12" s="84">
        <f>C12-0.5</f>
        <v>60.5</v>
      </c>
      <c r="C12" s="84">
        <f>D12-1</f>
        <v>61</v>
      </c>
      <c r="D12" s="86" t="s">
        <v>178</v>
      </c>
      <c r="E12" s="84">
        <f>D12+1</f>
        <v>63</v>
      </c>
      <c r="F12" s="84">
        <f t="shared" si="4"/>
        <v>64</v>
      </c>
      <c r="G12" s="84">
        <f>F12+0.5</f>
        <v>64.5</v>
      </c>
      <c r="H12" s="82"/>
      <c r="I12" s="101"/>
      <c r="J12" s="316"/>
      <c r="K12" s="316"/>
      <c r="L12" s="319">
        <v>0</v>
      </c>
      <c r="M12" s="316"/>
      <c r="N12" s="316"/>
      <c r="O12" s="318"/>
    </row>
    <row r="13" ht="29.1" customHeight="1" spans="1:15">
      <c r="A13" s="83" t="s">
        <v>179</v>
      </c>
      <c r="B13" s="87">
        <f>C13-0.8</f>
        <v>20.9</v>
      </c>
      <c r="C13" s="87">
        <f>D13-0.8</f>
        <v>21.7</v>
      </c>
      <c r="D13" s="86" t="s">
        <v>180</v>
      </c>
      <c r="E13" s="87">
        <f>D13+0.8</f>
        <v>23.3</v>
      </c>
      <c r="F13" s="87">
        <f>E13+0.8</f>
        <v>24.1</v>
      </c>
      <c r="G13" s="87">
        <f>F13+1.3</f>
        <v>25.4</v>
      </c>
      <c r="H13" s="82"/>
      <c r="I13" s="101"/>
      <c r="J13" s="319"/>
      <c r="K13" s="319"/>
      <c r="L13" s="106" t="s">
        <v>181</v>
      </c>
      <c r="M13" s="319"/>
      <c r="N13" s="319"/>
      <c r="O13" s="320"/>
    </row>
    <row r="14" ht="29.1" customHeight="1" spans="1:15">
      <c r="A14" s="83" t="s">
        <v>182</v>
      </c>
      <c r="B14" s="84">
        <f>C14-0.7</f>
        <v>17.1</v>
      </c>
      <c r="C14" s="84">
        <f>D14-0.7</f>
        <v>17.8</v>
      </c>
      <c r="D14" s="85" t="s">
        <v>183</v>
      </c>
      <c r="E14" s="87">
        <f>D14+0.7</f>
        <v>19.2</v>
      </c>
      <c r="F14" s="87">
        <f>E14+0.7</f>
        <v>19.9</v>
      </c>
      <c r="G14" s="87">
        <f>F14+0.9</f>
        <v>20.8</v>
      </c>
      <c r="H14" s="82"/>
      <c r="I14" s="101"/>
      <c r="J14" s="115"/>
      <c r="K14" s="115"/>
      <c r="L14" s="109" t="s">
        <v>181</v>
      </c>
      <c r="M14" s="115"/>
      <c r="N14" s="115"/>
      <c r="O14" s="321"/>
    </row>
    <row r="15" ht="29.1" customHeight="1" spans="1:15">
      <c r="A15" s="83" t="s">
        <v>184</v>
      </c>
      <c r="B15" s="87">
        <f t="shared" ref="B15:C15" si="6">C15-0.5</f>
        <v>13</v>
      </c>
      <c r="C15" s="87">
        <f t="shared" si="6"/>
        <v>13.5</v>
      </c>
      <c r="D15" s="85" t="s">
        <v>185</v>
      </c>
      <c r="E15" s="87">
        <f t="shared" ref="E15:F15" si="7">D15+0.5</f>
        <v>14.5</v>
      </c>
      <c r="F15" s="87">
        <f t="shared" si="7"/>
        <v>15</v>
      </c>
      <c r="G15" s="87">
        <f>F15+0.7</f>
        <v>15.7</v>
      </c>
      <c r="H15" s="82"/>
      <c r="I15" s="101"/>
      <c r="J15" s="319"/>
      <c r="K15" s="319"/>
      <c r="L15" s="106" t="s">
        <v>181</v>
      </c>
      <c r="M15" s="319"/>
      <c r="N15" s="319"/>
      <c r="O15" s="322"/>
    </row>
    <row r="16" ht="29.1" customHeight="1" spans="1:15">
      <c r="A16" s="76" t="s">
        <v>186</v>
      </c>
      <c r="B16" s="79" t="s">
        <v>111</v>
      </c>
      <c r="C16" s="79" t="s">
        <v>112</v>
      </c>
      <c r="D16" s="80" t="s">
        <v>113</v>
      </c>
      <c r="E16" s="81" t="s">
        <v>114</v>
      </c>
      <c r="F16" s="80" t="s">
        <v>115</v>
      </c>
      <c r="G16" s="80" t="s">
        <v>116</v>
      </c>
      <c r="H16" s="80" t="s">
        <v>117</v>
      </c>
      <c r="I16" s="101"/>
      <c r="J16" s="79" t="s">
        <v>111</v>
      </c>
      <c r="K16" s="79" t="s">
        <v>112</v>
      </c>
      <c r="L16" s="113" t="s">
        <v>113</v>
      </c>
      <c r="M16" s="81" t="s">
        <v>114</v>
      </c>
      <c r="N16" s="80" t="s">
        <v>115</v>
      </c>
      <c r="O16" s="80" t="s">
        <v>116</v>
      </c>
    </row>
    <row r="17" ht="29.1" customHeight="1" spans="1:15">
      <c r="A17" s="78"/>
      <c r="B17" s="82"/>
      <c r="C17" s="82"/>
      <c r="D17" s="82"/>
      <c r="E17" s="81"/>
      <c r="F17" s="82"/>
      <c r="G17" s="82"/>
      <c r="H17" s="82"/>
      <c r="I17" s="101"/>
      <c r="J17" s="319"/>
      <c r="K17" s="319"/>
      <c r="L17" s="106" t="s">
        <v>125</v>
      </c>
      <c r="M17" s="319"/>
      <c r="N17" s="106" t="s">
        <v>125</v>
      </c>
      <c r="O17" s="322"/>
    </row>
    <row r="18" ht="29.1" customHeight="1" spans="1:15">
      <c r="A18" s="83" t="s">
        <v>164</v>
      </c>
      <c r="B18" s="84">
        <f>C18-1</f>
        <v>59</v>
      </c>
      <c r="C18" s="84">
        <f>D18-2</f>
        <v>60</v>
      </c>
      <c r="D18" s="86" t="s">
        <v>178</v>
      </c>
      <c r="E18" s="84">
        <f t="shared" ref="E18:F18" si="8">D18+2</f>
        <v>64</v>
      </c>
      <c r="F18" s="84">
        <f t="shared" si="8"/>
        <v>66</v>
      </c>
      <c r="G18" s="84">
        <f t="shared" ref="G18" si="9">F18+1</f>
        <v>67</v>
      </c>
      <c r="H18" s="82"/>
      <c r="I18" s="101"/>
      <c r="J18" s="319"/>
      <c r="K18" s="319"/>
      <c r="L18" s="106" t="s">
        <v>187</v>
      </c>
      <c r="M18" s="319"/>
      <c r="N18" s="106" t="s">
        <v>188</v>
      </c>
      <c r="O18" s="322"/>
    </row>
    <row r="19" ht="29.1" customHeight="1" spans="1:15">
      <c r="A19" s="83" t="s">
        <v>189</v>
      </c>
      <c r="B19" s="84">
        <f t="shared" ref="B19:C21" si="10">C19-4</f>
        <v>90</v>
      </c>
      <c r="C19" s="84">
        <f t="shared" si="10"/>
        <v>94</v>
      </c>
      <c r="D19" s="86" t="s">
        <v>190</v>
      </c>
      <c r="E19" s="84">
        <f>D19+4</f>
        <v>102</v>
      </c>
      <c r="F19" s="84">
        <f>E19+4</f>
        <v>106</v>
      </c>
      <c r="G19" s="84">
        <f>F19+6</f>
        <v>112</v>
      </c>
      <c r="H19" s="82"/>
      <c r="I19" s="101"/>
      <c r="J19" s="319"/>
      <c r="K19" s="319"/>
      <c r="L19" s="106" t="s">
        <v>181</v>
      </c>
      <c r="M19" s="319"/>
      <c r="N19" s="106" t="s">
        <v>191</v>
      </c>
      <c r="O19" s="322"/>
    </row>
    <row r="20" ht="29.1" customHeight="1" spans="1:15">
      <c r="A20" s="83" t="s">
        <v>192</v>
      </c>
      <c r="B20" s="84">
        <f t="shared" si="10"/>
        <v>84</v>
      </c>
      <c r="C20" s="84">
        <f t="shared" si="10"/>
        <v>88</v>
      </c>
      <c r="D20" s="86" t="s">
        <v>193</v>
      </c>
      <c r="E20" s="84">
        <f>D20+4</f>
        <v>96</v>
      </c>
      <c r="F20" s="84">
        <f>E20+5</f>
        <v>101</v>
      </c>
      <c r="G20" s="84">
        <f>F20+6</f>
        <v>107</v>
      </c>
      <c r="H20" s="82"/>
      <c r="I20" s="101"/>
      <c r="J20" s="319"/>
      <c r="K20" s="319"/>
      <c r="L20" s="106" t="s">
        <v>188</v>
      </c>
      <c r="M20" s="319"/>
      <c r="N20" s="106" t="s">
        <v>194</v>
      </c>
      <c r="O20" s="322"/>
    </row>
    <row r="21" ht="29.1" customHeight="1" spans="1:15">
      <c r="A21" s="83" t="s">
        <v>170</v>
      </c>
      <c r="B21" s="84">
        <f t="shared" si="10"/>
        <v>94</v>
      </c>
      <c r="C21" s="84">
        <f t="shared" si="10"/>
        <v>98</v>
      </c>
      <c r="D21" s="86" t="s">
        <v>195</v>
      </c>
      <c r="E21" s="84">
        <f>D21+4</f>
        <v>106</v>
      </c>
      <c r="F21" s="84">
        <f>E21+5</f>
        <v>111</v>
      </c>
      <c r="G21" s="84">
        <f>F21+6</f>
        <v>117</v>
      </c>
      <c r="H21" s="82"/>
      <c r="I21" s="101"/>
      <c r="J21" s="319"/>
      <c r="K21" s="319"/>
      <c r="L21" s="106" t="s">
        <v>196</v>
      </c>
      <c r="M21" s="319"/>
      <c r="N21" s="106" t="s">
        <v>181</v>
      </c>
      <c r="O21" s="322"/>
    </row>
    <row r="22" ht="29.1" customHeight="1" spans="1:15">
      <c r="A22" s="83" t="s">
        <v>172</v>
      </c>
      <c r="B22" s="84">
        <f t="shared" ref="B22:C23" si="11">C22-1</f>
        <v>37</v>
      </c>
      <c r="C22" s="84">
        <f t="shared" si="11"/>
        <v>38</v>
      </c>
      <c r="D22" s="86" t="s">
        <v>197</v>
      </c>
      <c r="E22" s="84">
        <f t="shared" ref="E22:F24" si="12">D22+1</f>
        <v>40</v>
      </c>
      <c r="F22" s="84">
        <f t="shared" si="12"/>
        <v>41</v>
      </c>
      <c r="G22" s="84">
        <f t="shared" ref="G22" si="13">F22+1.2</f>
        <v>42.2</v>
      </c>
      <c r="H22" s="82"/>
      <c r="I22" s="101"/>
      <c r="J22" s="319"/>
      <c r="K22" s="319"/>
      <c r="L22" s="106" t="s">
        <v>181</v>
      </c>
      <c r="M22" s="319"/>
      <c r="N22" s="106" t="s">
        <v>181</v>
      </c>
      <c r="O22" s="322"/>
    </row>
    <row r="23" ht="29.1" customHeight="1" spans="1:15">
      <c r="A23" s="83" t="s">
        <v>198</v>
      </c>
      <c r="B23" s="84">
        <f t="shared" si="11"/>
        <v>42</v>
      </c>
      <c r="C23" s="84">
        <f t="shared" si="11"/>
        <v>43</v>
      </c>
      <c r="D23" s="86" t="s">
        <v>199</v>
      </c>
      <c r="E23" s="84">
        <f t="shared" si="12"/>
        <v>45</v>
      </c>
      <c r="F23" s="84">
        <f t="shared" si="12"/>
        <v>46</v>
      </c>
      <c r="G23" s="84">
        <f>F23+1.5</f>
        <v>47.5</v>
      </c>
      <c r="H23" s="82"/>
      <c r="I23" s="101"/>
      <c r="J23" s="319"/>
      <c r="K23" s="319"/>
      <c r="L23" s="106" t="s">
        <v>200</v>
      </c>
      <c r="M23" s="319"/>
      <c r="N23" s="106" t="s">
        <v>181</v>
      </c>
      <c r="O23" s="322"/>
    </row>
    <row r="24" ht="29.1" customHeight="1" spans="1:15">
      <c r="A24" s="83" t="s">
        <v>177</v>
      </c>
      <c r="B24" s="84">
        <f>C24-0.5</f>
        <v>57.5</v>
      </c>
      <c r="C24" s="84">
        <f>D24-1</f>
        <v>58</v>
      </c>
      <c r="D24" s="86" t="s">
        <v>201</v>
      </c>
      <c r="E24" s="84">
        <f>D24+1</f>
        <v>60</v>
      </c>
      <c r="F24" s="84">
        <f t="shared" si="12"/>
        <v>61</v>
      </c>
      <c r="G24" s="84">
        <f>F24+0.5</f>
        <v>61.5</v>
      </c>
      <c r="H24" s="82"/>
      <c r="I24" s="101"/>
      <c r="J24" s="319"/>
      <c r="K24" s="319"/>
      <c r="L24" s="106" t="s">
        <v>181</v>
      </c>
      <c r="M24" s="319"/>
      <c r="N24" s="106" t="s">
        <v>200</v>
      </c>
      <c r="O24" s="322"/>
    </row>
    <row r="25" ht="29.1" customHeight="1" spans="1:15">
      <c r="A25" s="83" t="s">
        <v>202</v>
      </c>
      <c r="B25" s="87">
        <f>C25-0.8</f>
        <v>16.4</v>
      </c>
      <c r="C25" s="87">
        <f>D25-0.8</f>
        <v>17.2</v>
      </c>
      <c r="D25" s="86" t="s">
        <v>203</v>
      </c>
      <c r="E25" s="87">
        <f>D25+0.8</f>
        <v>18.8</v>
      </c>
      <c r="F25" s="87">
        <f>E25+0.8</f>
        <v>19.6</v>
      </c>
      <c r="G25" s="87">
        <f>F25+1.3</f>
        <v>20.9</v>
      </c>
      <c r="H25" s="82"/>
      <c r="I25" s="101"/>
      <c r="J25" s="319"/>
      <c r="K25" s="319"/>
      <c r="L25" s="106" t="s">
        <v>200</v>
      </c>
      <c r="M25" s="319"/>
      <c r="N25" s="106" t="s">
        <v>181</v>
      </c>
      <c r="O25" s="322"/>
    </row>
    <row r="26" ht="29.1" customHeight="1" spans="1:15">
      <c r="A26" s="83" t="s">
        <v>204</v>
      </c>
      <c r="B26" s="84">
        <f>C26-0.7</f>
        <v>15.1</v>
      </c>
      <c r="C26" s="84">
        <f>D26-0.7</f>
        <v>15.8</v>
      </c>
      <c r="D26" s="86" t="s">
        <v>205</v>
      </c>
      <c r="E26" s="87">
        <f>D26+0.7</f>
        <v>17.2</v>
      </c>
      <c r="F26" s="87">
        <f>E26+0.7</f>
        <v>17.9</v>
      </c>
      <c r="G26" s="87">
        <f>F26+0.9</f>
        <v>18.8</v>
      </c>
      <c r="H26" s="82"/>
      <c r="I26" s="101"/>
      <c r="J26" s="319"/>
      <c r="K26" s="319"/>
      <c r="L26" s="106" t="s">
        <v>181</v>
      </c>
      <c r="M26" s="319"/>
      <c r="N26" s="106" t="s">
        <v>206</v>
      </c>
      <c r="O26" s="322"/>
    </row>
    <row r="27" ht="29.1" customHeight="1" spans="1:15">
      <c r="A27" s="83" t="s">
        <v>207</v>
      </c>
      <c r="B27" s="87">
        <f t="shared" ref="B27:C27" si="14">C27-0.5</f>
        <v>9</v>
      </c>
      <c r="C27" s="87">
        <f t="shared" si="14"/>
        <v>9.5</v>
      </c>
      <c r="D27" s="88" t="s">
        <v>208</v>
      </c>
      <c r="E27" s="87">
        <f t="shared" ref="E27:F27" si="15">D27+0.5</f>
        <v>10.5</v>
      </c>
      <c r="F27" s="87">
        <f t="shared" si="15"/>
        <v>11</v>
      </c>
      <c r="G27" s="87">
        <f>F27+0.7</f>
        <v>11.7</v>
      </c>
      <c r="H27" s="82"/>
      <c r="I27" s="101"/>
      <c r="J27" s="115"/>
      <c r="K27" s="115"/>
      <c r="L27" s="109" t="s">
        <v>181</v>
      </c>
      <c r="M27" s="115"/>
      <c r="N27" s="109" t="s">
        <v>181</v>
      </c>
      <c r="O27" s="116"/>
    </row>
    <row r="28" ht="29.1" customHeight="1" spans="1:15">
      <c r="A28" s="89"/>
      <c r="B28" s="82"/>
      <c r="C28" s="82"/>
      <c r="D28" s="82"/>
      <c r="E28" s="90"/>
      <c r="F28" s="82"/>
      <c r="G28" s="82"/>
      <c r="H28" s="82"/>
      <c r="I28" s="101"/>
      <c r="J28" s="115"/>
      <c r="K28" s="115"/>
      <c r="L28" s="115"/>
      <c r="M28" s="115"/>
      <c r="N28" s="115"/>
      <c r="O28" s="116"/>
    </row>
    <row r="29" ht="29.1" customHeight="1" spans="1:15">
      <c r="A29" s="91"/>
      <c r="B29" s="92"/>
      <c r="C29" s="92"/>
      <c r="D29" s="93"/>
      <c r="E29" s="93"/>
      <c r="F29" s="94"/>
      <c r="G29" s="94"/>
      <c r="H29" s="95"/>
      <c r="I29" s="117"/>
      <c r="J29" s="118"/>
      <c r="K29" s="119"/>
      <c r="L29" s="120"/>
      <c r="M29" s="119"/>
      <c r="N29" s="119"/>
      <c r="O29" s="121"/>
    </row>
    <row r="30" ht="16.35" spans="1:15">
      <c r="A30" s="96" t="s">
        <v>132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</row>
    <row r="31" ht="15.6" spans="1:15">
      <c r="A31" s="69" t="s">
        <v>209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</row>
    <row r="32" ht="15.6" spans="1:15">
      <c r="A32" s="97"/>
      <c r="B32" s="97"/>
      <c r="C32" s="97"/>
      <c r="D32" s="97"/>
      <c r="E32" s="97"/>
      <c r="F32" s="97"/>
      <c r="G32" s="97"/>
      <c r="H32" s="97"/>
      <c r="I32" s="97"/>
      <c r="J32" s="122" t="s">
        <v>210</v>
      </c>
      <c r="K32" s="123"/>
      <c r="L32" s="122" t="s">
        <v>211</v>
      </c>
      <c r="M32" s="96"/>
      <c r="N32" s="96" t="s">
        <v>212</v>
      </c>
      <c r="O32" s="124" t="s">
        <v>157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A16:A17"/>
    <mergeCell ref="I2:I29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topLeftCell="A17" workbookViewId="0">
      <selection activeCell="A9" sqref="A9:K9"/>
    </sheetView>
  </sheetViews>
  <sheetFormatPr defaultColWidth="10" defaultRowHeight="16.5" customHeight="1"/>
  <cols>
    <col min="1" max="16384" width="10" style="208"/>
  </cols>
  <sheetData>
    <row r="1" ht="22.5" customHeight="1" spans="1:11">
      <c r="A1" s="209" t="s">
        <v>213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7.25" customHeight="1" spans="1:11">
      <c r="A2" s="210" t="s">
        <v>54</v>
      </c>
      <c r="B2" s="211" t="s">
        <v>55</v>
      </c>
      <c r="C2" s="212"/>
      <c r="D2" s="213" t="s">
        <v>56</v>
      </c>
      <c r="E2" s="213"/>
      <c r="F2" s="211" t="s">
        <v>57</v>
      </c>
      <c r="G2" s="212"/>
      <c r="H2" s="214" t="s">
        <v>58</v>
      </c>
      <c r="I2" s="292" t="s">
        <v>59</v>
      </c>
      <c r="J2" s="292"/>
      <c r="K2" s="293"/>
    </row>
    <row r="3" customHeight="1" spans="1:11">
      <c r="A3" s="215" t="s">
        <v>60</v>
      </c>
      <c r="B3" s="216"/>
      <c r="C3" s="217"/>
      <c r="D3" s="218" t="s">
        <v>61</v>
      </c>
      <c r="E3" s="219"/>
      <c r="F3" s="219"/>
      <c r="G3" s="220"/>
      <c r="H3" s="218" t="s">
        <v>62</v>
      </c>
      <c r="I3" s="219"/>
      <c r="J3" s="219"/>
      <c r="K3" s="220"/>
    </row>
    <row r="4" customHeight="1" spans="1:11">
      <c r="A4" s="221" t="s">
        <v>63</v>
      </c>
      <c r="B4" s="222" t="s">
        <v>64</v>
      </c>
      <c r="C4" s="223"/>
      <c r="D4" s="221" t="s">
        <v>65</v>
      </c>
      <c r="E4" s="224"/>
      <c r="F4" s="225" t="s">
        <v>66</v>
      </c>
      <c r="G4" s="226"/>
      <c r="H4" s="221" t="s">
        <v>214</v>
      </c>
      <c r="I4" s="224"/>
      <c r="J4" s="251" t="s">
        <v>68</v>
      </c>
      <c r="K4" s="223" t="s">
        <v>69</v>
      </c>
    </row>
    <row r="5" customHeight="1" spans="1:11">
      <c r="A5" s="227" t="s">
        <v>70</v>
      </c>
      <c r="B5" s="222" t="s">
        <v>71</v>
      </c>
      <c r="C5" s="223"/>
      <c r="D5" s="221" t="s">
        <v>215</v>
      </c>
      <c r="E5" s="224"/>
      <c r="F5" s="228">
        <v>13000</v>
      </c>
      <c r="G5" s="229"/>
      <c r="H5" s="221" t="s">
        <v>216</v>
      </c>
      <c r="I5" s="224"/>
      <c r="J5" s="251" t="s">
        <v>68</v>
      </c>
      <c r="K5" s="223" t="s">
        <v>69</v>
      </c>
    </row>
    <row r="6" customHeight="1" spans="1:11">
      <c r="A6" s="221" t="s">
        <v>74</v>
      </c>
      <c r="B6" s="230">
        <v>5</v>
      </c>
      <c r="C6" s="231">
        <v>6</v>
      </c>
      <c r="D6" s="221" t="s">
        <v>217</v>
      </c>
      <c r="E6" s="224"/>
      <c r="F6" s="228">
        <v>10000</v>
      </c>
      <c r="G6" s="229"/>
      <c r="H6" s="232" t="s">
        <v>218</v>
      </c>
      <c r="I6" s="267"/>
      <c r="J6" s="267"/>
      <c r="K6" s="294"/>
    </row>
    <row r="7" customHeight="1" spans="1:11">
      <c r="A7" s="221" t="s">
        <v>77</v>
      </c>
      <c r="B7" s="233">
        <v>17133</v>
      </c>
      <c r="C7" s="234"/>
      <c r="D7" s="221" t="s">
        <v>219</v>
      </c>
      <c r="E7" s="224"/>
      <c r="F7" s="228">
        <v>8953</v>
      </c>
      <c r="G7" s="229"/>
      <c r="H7" s="235"/>
      <c r="I7" s="251"/>
      <c r="J7" s="251"/>
      <c r="K7" s="223"/>
    </row>
    <row r="8" customHeight="1" spans="1:11">
      <c r="A8" s="236"/>
      <c r="B8" s="237"/>
      <c r="C8" s="238"/>
      <c r="D8" s="239" t="s">
        <v>80</v>
      </c>
      <c r="E8" s="240"/>
      <c r="F8" s="241">
        <v>44773</v>
      </c>
      <c r="G8" s="242"/>
      <c r="H8" s="243"/>
      <c r="I8" s="261"/>
      <c r="J8" s="261"/>
      <c r="K8" s="295"/>
    </row>
    <row r="9" customHeight="1" spans="1:11">
      <c r="A9" s="244" t="s">
        <v>220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84</v>
      </c>
      <c r="B10" s="246" t="s">
        <v>85</v>
      </c>
      <c r="C10" s="247" t="s">
        <v>86</v>
      </c>
      <c r="D10" s="248"/>
      <c r="E10" s="249" t="s">
        <v>89</v>
      </c>
      <c r="F10" s="246" t="s">
        <v>85</v>
      </c>
      <c r="G10" s="247" t="s">
        <v>86</v>
      </c>
      <c r="H10" s="246"/>
      <c r="I10" s="249" t="s">
        <v>87</v>
      </c>
      <c r="J10" s="246" t="s">
        <v>85</v>
      </c>
      <c r="K10" s="296" t="s">
        <v>86</v>
      </c>
    </row>
    <row r="11" customHeight="1" spans="1:11">
      <c r="A11" s="227" t="s">
        <v>90</v>
      </c>
      <c r="B11" s="250" t="s">
        <v>85</v>
      </c>
      <c r="C11" s="251" t="s">
        <v>86</v>
      </c>
      <c r="D11" s="252"/>
      <c r="E11" s="253" t="s">
        <v>92</v>
      </c>
      <c r="F11" s="250" t="s">
        <v>85</v>
      </c>
      <c r="G11" s="251" t="s">
        <v>86</v>
      </c>
      <c r="H11" s="250"/>
      <c r="I11" s="253" t="s">
        <v>97</v>
      </c>
      <c r="J11" s="250" t="s">
        <v>85</v>
      </c>
      <c r="K11" s="223" t="s">
        <v>86</v>
      </c>
    </row>
    <row r="12" customHeight="1" spans="1:11">
      <c r="A12" s="239" t="s">
        <v>132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97"/>
    </row>
    <row r="13" customHeight="1" spans="1:11">
      <c r="A13" s="254" t="s">
        <v>221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customHeight="1" spans="1:11">
      <c r="A14" s="255" t="s">
        <v>222</v>
      </c>
      <c r="B14" s="256"/>
      <c r="C14" s="256"/>
      <c r="D14" s="256"/>
      <c r="E14" s="256"/>
      <c r="F14" s="256"/>
      <c r="G14" s="256"/>
      <c r="H14" s="256"/>
      <c r="I14" s="298"/>
      <c r="J14" s="298"/>
      <c r="K14" s="299"/>
    </row>
    <row r="15" customHeight="1" spans="1:11">
      <c r="A15" s="257"/>
      <c r="B15" s="258"/>
      <c r="C15" s="258"/>
      <c r="D15" s="259"/>
      <c r="E15" s="260"/>
      <c r="F15" s="258"/>
      <c r="G15" s="258"/>
      <c r="H15" s="259"/>
      <c r="I15" s="300"/>
      <c r="J15" s="301"/>
      <c r="K15" s="302"/>
    </row>
    <row r="16" customHeight="1" spans="1:11">
      <c r="A16" s="243"/>
      <c r="B16" s="261"/>
      <c r="C16" s="261"/>
      <c r="D16" s="261"/>
      <c r="E16" s="261"/>
      <c r="F16" s="261"/>
      <c r="G16" s="261"/>
      <c r="H16" s="261"/>
      <c r="I16" s="261"/>
      <c r="J16" s="261"/>
      <c r="K16" s="295"/>
    </row>
    <row r="17" customHeight="1" spans="1:11">
      <c r="A17" s="254" t="s">
        <v>223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customHeight="1" spans="1:11">
      <c r="A18" s="255"/>
      <c r="B18" s="256"/>
      <c r="C18" s="256"/>
      <c r="D18" s="256"/>
      <c r="E18" s="256"/>
      <c r="F18" s="256"/>
      <c r="G18" s="256"/>
      <c r="H18" s="256"/>
      <c r="I18" s="298"/>
      <c r="J18" s="298"/>
      <c r="K18" s="299"/>
    </row>
    <row r="19" customHeight="1" spans="1:11">
      <c r="A19" s="257"/>
      <c r="B19" s="258"/>
      <c r="C19" s="258"/>
      <c r="D19" s="259"/>
      <c r="E19" s="260"/>
      <c r="F19" s="258"/>
      <c r="G19" s="258"/>
      <c r="H19" s="259"/>
      <c r="I19" s="300"/>
      <c r="J19" s="301"/>
      <c r="K19" s="302"/>
    </row>
    <row r="20" customHeight="1" spans="1:11">
      <c r="A20" s="243"/>
      <c r="B20" s="261"/>
      <c r="C20" s="261"/>
      <c r="D20" s="261"/>
      <c r="E20" s="261"/>
      <c r="F20" s="261"/>
      <c r="G20" s="261"/>
      <c r="H20" s="261"/>
      <c r="I20" s="261"/>
      <c r="J20" s="261"/>
      <c r="K20" s="295"/>
    </row>
    <row r="21" customHeight="1" spans="1:11">
      <c r="A21" s="262" t="s">
        <v>129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129" t="s">
        <v>130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96"/>
    </row>
    <row r="23" customHeight="1" spans="1:11">
      <c r="A23" s="141" t="s">
        <v>131</v>
      </c>
      <c r="B23" s="143"/>
      <c r="C23" s="251" t="s">
        <v>68</v>
      </c>
      <c r="D23" s="251" t="s">
        <v>69</v>
      </c>
      <c r="E23" s="168"/>
      <c r="F23" s="168"/>
      <c r="G23" s="168"/>
      <c r="H23" s="168"/>
      <c r="I23" s="168"/>
      <c r="J23" s="168"/>
      <c r="K23" s="187"/>
    </row>
    <row r="24" customHeight="1" spans="1:11">
      <c r="A24" s="263" t="s">
        <v>224</v>
      </c>
      <c r="B24" s="264"/>
      <c r="C24" s="264"/>
      <c r="D24" s="264"/>
      <c r="E24" s="264"/>
      <c r="F24" s="264"/>
      <c r="G24" s="264"/>
      <c r="H24" s="264"/>
      <c r="I24" s="264"/>
      <c r="J24" s="264"/>
      <c r="K24" s="303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304"/>
    </row>
    <row r="26" customHeight="1" spans="1:11">
      <c r="A26" s="244" t="s">
        <v>144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customHeight="1" spans="1:11">
      <c r="A27" s="215" t="s">
        <v>145</v>
      </c>
      <c r="B27" s="247" t="s">
        <v>95</v>
      </c>
      <c r="C27" s="247" t="s">
        <v>96</v>
      </c>
      <c r="D27" s="247" t="s">
        <v>88</v>
      </c>
      <c r="E27" s="216" t="s">
        <v>146</v>
      </c>
      <c r="F27" s="247" t="s">
        <v>95</v>
      </c>
      <c r="G27" s="247" t="s">
        <v>96</v>
      </c>
      <c r="H27" s="247" t="s">
        <v>88</v>
      </c>
      <c r="I27" s="216" t="s">
        <v>147</v>
      </c>
      <c r="J27" s="247" t="s">
        <v>95</v>
      </c>
      <c r="K27" s="296" t="s">
        <v>96</v>
      </c>
    </row>
    <row r="28" customHeight="1" spans="1:11">
      <c r="A28" s="232" t="s">
        <v>87</v>
      </c>
      <c r="B28" s="251" t="s">
        <v>95</v>
      </c>
      <c r="C28" s="251" t="s">
        <v>96</v>
      </c>
      <c r="D28" s="251" t="s">
        <v>88</v>
      </c>
      <c r="E28" s="267" t="s">
        <v>94</v>
      </c>
      <c r="F28" s="251" t="s">
        <v>95</v>
      </c>
      <c r="G28" s="251" t="s">
        <v>96</v>
      </c>
      <c r="H28" s="251" t="s">
        <v>88</v>
      </c>
      <c r="I28" s="267" t="s">
        <v>105</v>
      </c>
      <c r="J28" s="251" t="s">
        <v>95</v>
      </c>
      <c r="K28" s="223" t="s">
        <v>96</v>
      </c>
    </row>
    <row r="29" customHeight="1" spans="1:11">
      <c r="A29" s="221" t="s">
        <v>98</v>
      </c>
      <c r="B29" s="268"/>
      <c r="C29" s="268"/>
      <c r="D29" s="268"/>
      <c r="E29" s="268"/>
      <c r="F29" s="268"/>
      <c r="G29" s="268"/>
      <c r="H29" s="268"/>
      <c r="I29" s="268"/>
      <c r="J29" s="268"/>
      <c r="K29" s="305"/>
    </row>
    <row r="30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306"/>
    </row>
    <row r="31" customHeight="1" spans="1:11">
      <c r="A31" s="271" t="s">
        <v>225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ht="17.25" customHeight="1" spans="1:11">
      <c r="A32" s="272" t="s">
        <v>226</v>
      </c>
      <c r="B32" s="273"/>
      <c r="C32" s="273"/>
      <c r="D32" s="273"/>
      <c r="E32" s="273"/>
      <c r="F32" s="273"/>
      <c r="G32" s="273"/>
      <c r="H32" s="273"/>
      <c r="I32" s="273"/>
      <c r="J32" s="273"/>
      <c r="K32" s="307"/>
    </row>
    <row r="33" ht="17.25" customHeight="1" spans="1:11">
      <c r="A33" s="274" t="s">
        <v>227</v>
      </c>
      <c r="B33" s="275"/>
      <c r="C33" s="275"/>
      <c r="D33" s="275"/>
      <c r="E33" s="275"/>
      <c r="F33" s="275"/>
      <c r="G33" s="275"/>
      <c r="H33" s="275"/>
      <c r="I33" s="275"/>
      <c r="J33" s="275"/>
      <c r="K33" s="308"/>
    </row>
    <row r="34" ht="17.25" customHeight="1" spans="1:11">
      <c r="A34" s="274" t="s">
        <v>228</v>
      </c>
      <c r="B34" s="275"/>
      <c r="C34" s="275"/>
      <c r="D34" s="275"/>
      <c r="E34" s="275"/>
      <c r="F34" s="275"/>
      <c r="G34" s="275"/>
      <c r="H34" s="275"/>
      <c r="I34" s="275"/>
      <c r="J34" s="275"/>
      <c r="K34" s="308"/>
    </row>
    <row r="35" ht="17.25" customHeight="1" spans="1:11">
      <c r="A35" s="274" t="s">
        <v>229</v>
      </c>
      <c r="B35" s="275"/>
      <c r="C35" s="275"/>
      <c r="D35" s="275"/>
      <c r="E35" s="275"/>
      <c r="F35" s="275"/>
      <c r="G35" s="275"/>
      <c r="H35" s="275"/>
      <c r="I35" s="275"/>
      <c r="J35" s="275"/>
      <c r="K35" s="308"/>
    </row>
    <row r="36" ht="17.25" customHeight="1" spans="1:11">
      <c r="A36" s="274" t="s">
        <v>230</v>
      </c>
      <c r="B36" s="275"/>
      <c r="C36" s="275"/>
      <c r="D36" s="275"/>
      <c r="E36" s="275"/>
      <c r="F36" s="275"/>
      <c r="G36" s="275"/>
      <c r="H36" s="275"/>
      <c r="I36" s="275"/>
      <c r="J36" s="275"/>
      <c r="K36" s="308"/>
    </row>
    <row r="37" ht="17.25" customHeight="1" spans="1:11">
      <c r="A37" s="276"/>
      <c r="B37" s="275"/>
      <c r="C37" s="275"/>
      <c r="D37" s="275"/>
      <c r="E37" s="275"/>
      <c r="F37" s="275"/>
      <c r="G37" s="275"/>
      <c r="H37" s="275"/>
      <c r="I37" s="275"/>
      <c r="J37" s="275"/>
      <c r="K37" s="308"/>
    </row>
    <row r="38" ht="17.25" customHeight="1" spans="1:11">
      <c r="A38" s="276"/>
      <c r="B38" s="275"/>
      <c r="C38" s="275"/>
      <c r="D38" s="275"/>
      <c r="E38" s="275"/>
      <c r="F38" s="275"/>
      <c r="G38" s="275"/>
      <c r="H38" s="275"/>
      <c r="I38" s="275"/>
      <c r="J38" s="275"/>
      <c r="K38" s="308"/>
    </row>
    <row r="39" ht="17.25" customHeight="1" spans="1:11">
      <c r="A39" s="276"/>
      <c r="B39" s="275"/>
      <c r="C39" s="275"/>
      <c r="D39" s="275"/>
      <c r="E39" s="275"/>
      <c r="F39" s="275"/>
      <c r="G39" s="275"/>
      <c r="H39" s="275"/>
      <c r="I39" s="275"/>
      <c r="J39" s="275"/>
      <c r="K39" s="308"/>
    </row>
    <row r="40" ht="17.25" customHeight="1" spans="1:11">
      <c r="A40" s="269" t="s">
        <v>143</v>
      </c>
      <c r="B40" s="270"/>
      <c r="C40" s="270"/>
      <c r="D40" s="270"/>
      <c r="E40" s="270"/>
      <c r="F40" s="270"/>
      <c r="G40" s="270"/>
      <c r="H40" s="270"/>
      <c r="I40" s="270"/>
      <c r="J40" s="270"/>
      <c r="K40" s="306"/>
    </row>
    <row r="41" customHeight="1" spans="1:11">
      <c r="A41" s="271" t="s">
        <v>231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</row>
    <row r="42" ht="18" customHeight="1" spans="1:11">
      <c r="A42" s="277" t="s">
        <v>132</v>
      </c>
      <c r="B42" s="278"/>
      <c r="C42" s="278"/>
      <c r="D42" s="278"/>
      <c r="E42" s="278"/>
      <c r="F42" s="278"/>
      <c r="G42" s="278"/>
      <c r="H42" s="278"/>
      <c r="I42" s="278"/>
      <c r="J42" s="278"/>
      <c r="K42" s="309"/>
    </row>
    <row r="43" ht="18" customHeight="1" spans="1:11">
      <c r="A43" s="277"/>
      <c r="B43" s="278"/>
      <c r="C43" s="278"/>
      <c r="D43" s="278"/>
      <c r="E43" s="278"/>
      <c r="F43" s="278"/>
      <c r="G43" s="278"/>
      <c r="H43" s="278"/>
      <c r="I43" s="278"/>
      <c r="J43" s="278"/>
      <c r="K43" s="309"/>
    </row>
    <row r="44" ht="18" customHeight="1" spans="1:11">
      <c r="A44" s="265"/>
      <c r="B44" s="266"/>
      <c r="C44" s="266"/>
      <c r="D44" s="266"/>
      <c r="E44" s="266"/>
      <c r="F44" s="266"/>
      <c r="G44" s="266"/>
      <c r="H44" s="266"/>
      <c r="I44" s="266"/>
      <c r="J44" s="266"/>
      <c r="K44" s="304"/>
    </row>
    <row r="45" ht="21" customHeight="1" spans="1:11">
      <c r="A45" s="279" t="s">
        <v>149</v>
      </c>
      <c r="B45" s="280" t="s">
        <v>150</v>
      </c>
      <c r="C45" s="280"/>
      <c r="D45" s="281" t="s">
        <v>151</v>
      </c>
      <c r="E45" s="282"/>
      <c r="F45" s="281" t="s">
        <v>152</v>
      </c>
      <c r="G45" s="283"/>
      <c r="H45" s="284" t="s">
        <v>153</v>
      </c>
      <c r="I45" s="284"/>
      <c r="J45" s="280"/>
      <c r="K45" s="310"/>
    </row>
    <row r="46" customHeight="1" spans="1:11">
      <c r="A46" s="285" t="s">
        <v>154</v>
      </c>
      <c r="B46" s="286"/>
      <c r="C46" s="286"/>
      <c r="D46" s="286"/>
      <c r="E46" s="286"/>
      <c r="F46" s="286"/>
      <c r="G46" s="286"/>
      <c r="H46" s="286"/>
      <c r="I46" s="286"/>
      <c r="J46" s="286"/>
      <c r="K46" s="311"/>
    </row>
    <row r="47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12"/>
    </row>
    <row r="48" customHeight="1" spans="1:11">
      <c r="A48" s="289"/>
      <c r="B48" s="290"/>
      <c r="C48" s="290"/>
      <c r="D48" s="290"/>
      <c r="E48" s="290"/>
      <c r="F48" s="290"/>
      <c r="G48" s="290"/>
      <c r="H48" s="290"/>
      <c r="I48" s="290"/>
      <c r="J48" s="290"/>
      <c r="K48" s="313"/>
    </row>
    <row r="49" ht="21" customHeight="1" spans="1:11">
      <c r="A49" s="279" t="s">
        <v>149</v>
      </c>
      <c r="B49" s="280" t="s">
        <v>150</v>
      </c>
      <c r="C49" s="280"/>
      <c r="D49" s="281" t="s">
        <v>151</v>
      </c>
      <c r="E49" s="281" t="s">
        <v>155</v>
      </c>
      <c r="F49" s="281" t="s">
        <v>152</v>
      </c>
      <c r="G49" s="291">
        <v>44764</v>
      </c>
      <c r="H49" s="284" t="s">
        <v>153</v>
      </c>
      <c r="I49" s="284"/>
      <c r="J49" s="314" t="s">
        <v>157</v>
      </c>
      <c r="K49" s="315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243840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152400</xdr:colOff>
                    <xdr:row>9</xdr:row>
                    <xdr:rowOff>106680</xdr:rowOff>
                  </from>
                  <to>
                    <xdr:col>6</xdr:col>
                    <xdr:colOff>464185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160020</xdr:colOff>
                    <xdr:row>8</xdr:row>
                    <xdr:rowOff>136525</xdr:rowOff>
                  </from>
                  <to>
                    <xdr:col>2</xdr:col>
                    <xdr:colOff>472440</xdr:colOff>
                    <xdr:row>9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312420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152400</xdr:colOff>
                    <xdr:row>9</xdr:row>
                    <xdr:rowOff>152400</xdr:rowOff>
                  </from>
                  <to>
                    <xdr:col>2</xdr:col>
                    <xdr:colOff>464185</xdr:colOff>
                    <xdr:row>10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160020</xdr:colOff>
                    <xdr:row>9</xdr:row>
                    <xdr:rowOff>0</xdr:rowOff>
                  </from>
                  <to>
                    <xdr:col>5</xdr:col>
                    <xdr:colOff>472440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136525</xdr:colOff>
                    <xdr:row>8</xdr:row>
                    <xdr:rowOff>121920</xdr:rowOff>
                  </from>
                  <to>
                    <xdr:col>6</xdr:col>
                    <xdr:colOff>457200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167640</xdr:colOff>
                    <xdr:row>10</xdr:row>
                    <xdr:rowOff>0</xdr:rowOff>
                  </from>
                  <to>
                    <xdr:col>5</xdr:col>
                    <xdr:colOff>487680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136525</xdr:colOff>
                    <xdr:row>8</xdr:row>
                    <xdr:rowOff>152400</xdr:rowOff>
                  </from>
                  <to>
                    <xdr:col>1</xdr:col>
                    <xdr:colOff>457200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129540</xdr:colOff>
                    <xdr:row>10</xdr:row>
                    <xdr:rowOff>0</xdr:rowOff>
                  </from>
                  <to>
                    <xdr:col>1</xdr:col>
                    <xdr:colOff>441960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129540</xdr:colOff>
                    <xdr:row>9</xdr:row>
                    <xdr:rowOff>0</xdr:rowOff>
                  </from>
                  <to>
                    <xdr:col>9</xdr:col>
                    <xdr:colOff>441960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129540</xdr:colOff>
                    <xdr:row>8</xdr:row>
                    <xdr:rowOff>106680</xdr:rowOff>
                  </from>
                  <to>
                    <xdr:col>10</xdr:col>
                    <xdr:colOff>441960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136525</xdr:colOff>
                    <xdr:row>10</xdr:row>
                    <xdr:rowOff>0</xdr:rowOff>
                  </from>
                  <to>
                    <xdr:col>9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129540</xdr:colOff>
                    <xdr:row>9</xdr:row>
                    <xdr:rowOff>106680</xdr:rowOff>
                  </from>
                  <to>
                    <xdr:col>10</xdr:col>
                    <xdr:colOff>441960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136525</xdr:colOff>
                    <xdr:row>2</xdr:row>
                    <xdr:rowOff>129540</xdr:rowOff>
                  </from>
                  <to>
                    <xdr:col>9</xdr:col>
                    <xdr:colOff>457200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136525</xdr:colOff>
                    <xdr:row>2</xdr:row>
                    <xdr:rowOff>106680</xdr:rowOff>
                  </from>
                  <to>
                    <xdr:col>10</xdr:col>
                    <xdr:colOff>457200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152400</xdr:colOff>
                    <xdr:row>3</xdr:row>
                    <xdr:rowOff>129540</xdr:rowOff>
                  </from>
                  <to>
                    <xdr:col>9</xdr:col>
                    <xdr:colOff>464185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152400</xdr:colOff>
                    <xdr:row>3</xdr:row>
                    <xdr:rowOff>129540</xdr:rowOff>
                  </from>
                  <to>
                    <xdr:col>10</xdr:col>
                    <xdr:colOff>464185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152400</xdr:colOff>
                    <xdr:row>21</xdr:row>
                    <xdr:rowOff>136525</xdr:rowOff>
                  </from>
                  <to>
                    <xdr:col>2</xdr:col>
                    <xdr:colOff>464185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152400</xdr:colOff>
                    <xdr:row>21</xdr:row>
                    <xdr:rowOff>136525</xdr:rowOff>
                  </from>
                  <to>
                    <xdr:col>3</xdr:col>
                    <xdr:colOff>464185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160020</xdr:colOff>
                    <xdr:row>26</xdr:row>
                    <xdr:rowOff>7620</xdr:rowOff>
                  </from>
                  <to>
                    <xdr:col>1</xdr:col>
                    <xdr:colOff>472440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152400</xdr:colOff>
                    <xdr:row>27</xdr:row>
                    <xdr:rowOff>0</xdr:rowOff>
                  </from>
                  <to>
                    <xdr:col>1</xdr:col>
                    <xdr:colOff>464185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136525</xdr:colOff>
                    <xdr:row>27</xdr:row>
                    <xdr:rowOff>0</xdr:rowOff>
                  </from>
                  <to>
                    <xdr:col>2</xdr:col>
                    <xdr:colOff>457200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136525</xdr:colOff>
                    <xdr:row>26</xdr:row>
                    <xdr:rowOff>7620</xdr:rowOff>
                  </from>
                  <to>
                    <xdr:col>2</xdr:col>
                    <xdr:colOff>457200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160020</xdr:colOff>
                    <xdr:row>26</xdr:row>
                    <xdr:rowOff>152400</xdr:rowOff>
                  </from>
                  <to>
                    <xdr:col>5</xdr:col>
                    <xdr:colOff>472440</xdr:colOff>
                    <xdr:row>27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160020</xdr:colOff>
                    <xdr:row>26</xdr:row>
                    <xdr:rowOff>0</xdr:rowOff>
                  </from>
                  <to>
                    <xdr:col>5</xdr:col>
                    <xdr:colOff>472440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160020</xdr:colOff>
                    <xdr:row>27</xdr:row>
                    <xdr:rowOff>0</xdr:rowOff>
                  </from>
                  <to>
                    <xdr:col>6</xdr:col>
                    <xdr:colOff>472440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152400</xdr:colOff>
                    <xdr:row>26</xdr:row>
                    <xdr:rowOff>0</xdr:rowOff>
                  </from>
                  <to>
                    <xdr:col>6</xdr:col>
                    <xdr:colOff>464185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167640</xdr:colOff>
                    <xdr:row>27</xdr:row>
                    <xdr:rowOff>0</xdr:rowOff>
                  </from>
                  <to>
                    <xdr:col>9</xdr:col>
                    <xdr:colOff>487680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160020</xdr:colOff>
                    <xdr:row>27</xdr:row>
                    <xdr:rowOff>7620</xdr:rowOff>
                  </from>
                  <to>
                    <xdr:col>10</xdr:col>
                    <xdr:colOff>472440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160020</xdr:colOff>
                    <xdr:row>26</xdr:row>
                    <xdr:rowOff>0</xdr:rowOff>
                  </from>
                  <to>
                    <xdr:col>9</xdr:col>
                    <xdr:colOff>472440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160020</xdr:colOff>
                    <xdr:row>26</xdr:row>
                    <xdr:rowOff>0</xdr:rowOff>
                  </from>
                  <to>
                    <xdr:col>10</xdr:col>
                    <xdr:colOff>472440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472440</xdr:colOff>
                    <xdr:row>27</xdr:row>
                    <xdr:rowOff>0</xdr:rowOff>
                  </from>
                  <to>
                    <xdr:col>8</xdr:col>
                    <xdr:colOff>182880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472440</xdr:colOff>
                    <xdr:row>26</xdr:row>
                    <xdr:rowOff>0</xdr:rowOff>
                  </from>
                  <to>
                    <xdr:col>8</xdr:col>
                    <xdr:colOff>182880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472440</xdr:colOff>
                    <xdr:row>27</xdr:row>
                    <xdr:rowOff>0</xdr:rowOff>
                  </from>
                  <to>
                    <xdr:col>4</xdr:col>
                    <xdr:colOff>182880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472440</xdr:colOff>
                    <xdr:row>26</xdr:row>
                    <xdr:rowOff>0</xdr:rowOff>
                  </from>
                  <to>
                    <xdr:col>4</xdr:col>
                    <xdr:colOff>182880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472440</xdr:colOff>
                    <xdr:row>27</xdr:row>
                    <xdr:rowOff>0</xdr:rowOff>
                  </from>
                  <to>
                    <xdr:col>8</xdr:col>
                    <xdr:colOff>182880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opLeftCell="C1" workbookViewId="0">
      <selection activeCell="O18" sqref="O18"/>
    </sheetView>
  </sheetViews>
  <sheetFormatPr defaultColWidth="9" defaultRowHeight="26.1" customHeight="1"/>
  <cols>
    <col min="1" max="1" width="17.125" style="69" customWidth="1"/>
    <col min="2" max="8" width="9.37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30" customHeight="1" spans="1:15">
      <c r="A1" s="70" t="s">
        <v>158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63</v>
      </c>
      <c r="B2" s="73" t="s">
        <v>159</v>
      </c>
      <c r="C2" s="74"/>
      <c r="D2" s="74"/>
      <c r="E2" s="75" t="s">
        <v>70</v>
      </c>
      <c r="F2" s="73" t="s">
        <v>160</v>
      </c>
      <c r="G2" s="74"/>
      <c r="H2" s="74"/>
      <c r="I2" s="98"/>
      <c r="J2" s="99" t="s">
        <v>58</v>
      </c>
      <c r="K2" s="73" t="s">
        <v>59</v>
      </c>
      <c r="L2" s="74"/>
      <c r="M2" s="74"/>
      <c r="N2" s="74"/>
      <c r="O2" s="100"/>
    </row>
    <row r="3" ht="29.1" customHeight="1" spans="1:15">
      <c r="A3" s="76" t="s">
        <v>161</v>
      </c>
      <c r="B3" s="77" t="s">
        <v>162</v>
      </c>
      <c r="C3" s="77"/>
      <c r="D3" s="77"/>
      <c r="E3" s="77"/>
      <c r="F3" s="77"/>
      <c r="G3" s="77"/>
      <c r="H3" s="77"/>
      <c r="I3" s="101"/>
      <c r="J3" s="102" t="s">
        <v>163</v>
      </c>
      <c r="K3" s="102"/>
      <c r="L3" s="102"/>
      <c r="M3" s="102"/>
      <c r="N3" s="102"/>
      <c r="O3" s="103"/>
    </row>
    <row r="4" ht="29.1" customHeight="1" spans="1:15">
      <c r="A4" s="78"/>
      <c r="B4" s="79" t="s">
        <v>111</v>
      </c>
      <c r="C4" s="79" t="s">
        <v>112</v>
      </c>
      <c r="D4" s="80" t="s">
        <v>113</v>
      </c>
      <c r="E4" s="81" t="s">
        <v>114</v>
      </c>
      <c r="F4" s="80" t="s">
        <v>115</v>
      </c>
      <c r="G4" s="80" t="s">
        <v>116</v>
      </c>
      <c r="H4" s="80" t="s">
        <v>117</v>
      </c>
      <c r="I4" s="101"/>
      <c r="J4" s="79" t="s">
        <v>111</v>
      </c>
      <c r="K4" s="79" t="s">
        <v>112</v>
      </c>
      <c r="L4" s="80" t="s">
        <v>113</v>
      </c>
      <c r="M4" s="81" t="s">
        <v>114</v>
      </c>
      <c r="N4" s="80" t="s">
        <v>115</v>
      </c>
      <c r="O4" s="80" t="s">
        <v>116</v>
      </c>
    </row>
    <row r="5" ht="29.1" customHeight="1" spans="1:15">
      <c r="A5" s="78"/>
      <c r="B5" s="82"/>
      <c r="C5" s="82"/>
      <c r="D5" s="82"/>
      <c r="E5" s="81"/>
      <c r="F5" s="82"/>
      <c r="G5" s="82"/>
      <c r="H5" s="82"/>
      <c r="I5" s="101"/>
      <c r="J5" s="104" t="s">
        <v>126</v>
      </c>
      <c r="K5" s="104" t="s">
        <v>125</v>
      </c>
      <c r="L5" s="104" t="s">
        <v>232</v>
      </c>
      <c r="M5" s="105" t="s">
        <v>120</v>
      </c>
      <c r="N5" s="104" t="s">
        <v>125</v>
      </c>
      <c r="O5" s="207" t="s">
        <v>124</v>
      </c>
    </row>
    <row r="6" ht="29.1" customHeight="1" spans="1:15">
      <c r="A6" s="83" t="s">
        <v>164</v>
      </c>
      <c r="B6" s="84">
        <f>D6-1</f>
        <v>72.5</v>
      </c>
      <c r="C6" s="84">
        <f>D6-2</f>
        <v>71.5</v>
      </c>
      <c r="D6" s="85" t="s">
        <v>165</v>
      </c>
      <c r="E6" s="84">
        <f t="shared" ref="E6:F6" si="0">D6+2</f>
        <v>75.5</v>
      </c>
      <c r="F6" s="84">
        <f t="shared" si="0"/>
        <v>77.5</v>
      </c>
      <c r="G6" s="84">
        <f t="shared" ref="G6" si="1">F6+1</f>
        <v>78.5</v>
      </c>
      <c r="H6" s="84"/>
      <c r="I6" s="101"/>
      <c r="J6" s="104" t="s">
        <v>233</v>
      </c>
      <c r="K6" s="106" t="s">
        <v>234</v>
      </c>
      <c r="L6" s="108" t="s">
        <v>235</v>
      </c>
      <c r="M6" s="105" t="s">
        <v>236</v>
      </c>
      <c r="N6" s="106" t="s">
        <v>235</v>
      </c>
      <c r="O6" s="104" t="s">
        <v>233</v>
      </c>
    </row>
    <row r="7" ht="29.1" customHeight="1" spans="1:15">
      <c r="A7" s="83" t="s">
        <v>166</v>
      </c>
      <c r="B7" s="84">
        <f t="shared" ref="B7:C9" si="2">C7-4</f>
        <v>102</v>
      </c>
      <c r="C7" s="84">
        <f t="shared" si="2"/>
        <v>106</v>
      </c>
      <c r="D7" s="85" t="s">
        <v>167</v>
      </c>
      <c r="E7" s="84">
        <f>D7+4</f>
        <v>114</v>
      </c>
      <c r="F7" s="84">
        <f>E7+4</f>
        <v>118</v>
      </c>
      <c r="G7" s="84">
        <f>F7+6</f>
        <v>124</v>
      </c>
      <c r="H7" s="82"/>
      <c r="I7" s="101"/>
      <c r="J7" s="106" t="s">
        <v>235</v>
      </c>
      <c r="K7" s="106" t="s">
        <v>233</v>
      </c>
      <c r="L7" s="108" t="s">
        <v>233</v>
      </c>
      <c r="M7" s="105" t="s">
        <v>237</v>
      </c>
      <c r="N7" s="106" t="s">
        <v>238</v>
      </c>
      <c r="O7" s="106" t="s">
        <v>233</v>
      </c>
    </row>
    <row r="8" ht="29.1" customHeight="1" spans="1:15">
      <c r="A8" s="83" t="s">
        <v>168</v>
      </c>
      <c r="B8" s="84">
        <f t="shared" si="2"/>
        <v>104</v>
      </c>
      <c r="C8" s="84">
        <f t="shared" si="2"/>
        <v>108</v>
      </c>
      <c r="D8" s="85" t="s">
        <v>169</v>
      </c>
      <c r="E8" s="84">
        <f>D8+4</f>
        <v>116</v>
      </c>
      <c r="F8" s="84">
        <f>E8+5</f>
        <v>121</v>
      </c>
      <c r="G8" s="84">
        <f>F8+6</f>
        <v>127</v>
      </c>
      <c r="H8" s="82"/>
      <c r="I8" s="101"/>
      <c r="J8" s="106" t="s">
        <v>233</v>
      </c>
      <c r="K8" s="106" t="s">
        <v>237</v>
      </c>
      <c r="L8" s="108" t="s">
        <v>238</v>
      </c>
      <c r="M8" s="105" t="s">
        <v>239</v>
      </c>
      <c r="N8" s="106" t="s">
        <v>238</v>
      </c>
      <c r="O8" s="106" t="s">
        <v>233</v>
      </c>
    </row>
    <row r="9" ht="29.1" customHeight="1" spans="1:15">
      <c r="A9" s="83" t="s">
        <v>170</v>
      </c>
      <c r="B9" s="84">
        <f t="shared" si="2"/>
        <v>108</v>
      </c>
      <c r="C9" s="84">
        <f t="shared" si="2"/>
        <v>112</v>
      </c>
      <c r="D9" s="85" t="s">
        <v>171</v>
      </c>
      <c r="E9" s="84">
        <f>D9+4</f>
        <v>120</v>
      </c>
      <c r="F9" s="84">
        <f>E9+5</f>
        <v>125</v>
      </c>
      <c r="G9" s="84">
        <f>F9+6</f>
        <v>131</v>
      </c>
      <c r="H9" s="82"/>
      <c r="I9" s="101"/>
      <c r="J9" s="106" t="s">
        <v>237</v>
      </c>
      <c r="K9" s="106" t="s">
        <v>240</v>
      </c>
      <c r="L9" s="108" t="s">
        <v>239</v>
      </c>
      <c r="M9" s="105" t="s">
        <v>234</v>
      </c>
      <c r="N9" s="106" t="s">
        <v>234</v>
      </c>
      <c r="O9" s="106" t="s">
        <v>241</v>
      </c>
    </row>
    <row r="10" ht="29.1" customHeight="1" spans="1:15">
      <c r="A10" s="83" t="s">
        <v>172</v>
      </c>
      <c r="B10" s="84">
        <f t="shared" ref="B10:C11" si="3">C10-1</f>
        <v>39</v>
      </c>
      <c r="C10" s="84">
        <f t="shared" si="3"/>
        <v>40</v>
      </c>
      <c r="D10" s="86" t="s">
        <v>173</v>
      </c>
      <c r="E10" s="84">
        <f t="shared" ref="E10:F12" si="4">D10+1</f>
        <v>42</v>
      </c>
      <c r="F10" s="84">
        <f t="shared" si="4"/>
        <v>43</v>
      </c>
      <c r="G10" s="84">
        <f t="shared" ref="G10" si="5">F10+1.2</f>
        <v>44.2</v>
      </c>
      <c r="H10" s="82"/>
      <c r="I10" s="101"/>
      <c r="J10" s="106" t="s">
        <v>242</v>
      </c>
      <c r="K10" s="106" t="s">
        <v>243</v>
      </c>
      <c r="L10" s="108" t="s">
        <v>234</v>
      </c>
      <c r="M10" s="105" t="s">
        <v>244</v>
      </c>
      <c r="N10" s="106" t="s">
        <v>245</v>
      </c>
      <c r="O10" s="106" t="s">
        <v>246</v>
      </c>
    </row>
    <row r="11" ht="29.1" customHeight="1" spans="1:15">
      <c r="A11" s="83" t="s">
        <v>175</v>
      </c>
      <c r="B11" s="84">
        <f t="shared" si="3"/>
        <v>52</v>
      </c>
      <c r="C11" s="84">
        <f t="shared" si="3"/>
        <v>53</v>
      </c>
      <c r="D11" s="85" t="s">
        <v>176</v>
      </c>
      <c r="E11" s="84">
        <f t="shared" si="4"/>
        <v>55</v>
      </c>
      <c r="F11" s="84">
        <f t="shared" si="4"/>
        <v>56</v>
      </c>
      <c r="G11" s="84">
        <f>F11+1.5</f>
        <v>57.5</v>
      </c>
      <c r="H11" s="82"/>
      <c r="I11" s="101"/>
      <c r="J11" s="106" t="s">
        <v>234</v>
      </c>
      <c r="K11" s="106" t="s">
        <v>234</v>
      </c>
      <c r="L11" s="108" t="s">
        <v>234</v>
      </c>
      <c r="M11" s="105" t="s">
        <v>247</v>
      </c>
      <c r="N11" s="106" t="s">
        <v>234</v>
      </c>
      <c r="O11" s="106" t="s">
        <v>234</v>
      </c>
    </row>
    <row r="12" ht="29.1" customHeight="1" spans="1:15">
      <c r="A12" s="83" t="s">
        <v>177</v>
      </c>
      <c r="B12" s="84">
        <f>C12-0.5</f>
        <v>60.5</v>
      </c>
      <c r="C12" s="84">
        <f>D12-1</f>
        <v>61</v>
      </c>
      <c r="D12" s="86" t="s">
        <v>178</v>
      </c>
      <c r="E12" s="84">
        <f>D12+1</f>
        <v>63</v>
      </c>
      <c r="F12" s="84">
        <f t="shared" si="4"/>
        <v>64</v>
      </c>
      <c r="G12" s="84">
        <f>F12+0.5</f>
        <v>64.5</v>
      </c>
      <c r="H12" s="82"/>
      <c r="I12" s="101"/>
      <c r="J12" s="106" t="s">
        <v>245</v>
      </c>
      <c r="K12" s="106" t="s">
        <v>234</v>
      </c>
      <c r="L12" s="108" t="s">
        <v>248</v>
      </c>
      <c r="M12" s="105" t="s">
        <v>249</v>
      </c>
      <c r="N12" s="106" t="s">
        <v>248</v>
      </c>
      <c r="O12" s="106" t="s">
        <v>234</v>
      </c>
    </row>
    <row r="13" ht="29.1" customHeight="1" spans="1:15">
      <c r="A13" s="83" t="s">
        <v>179</v>
      </c>
      <c r="B13" s="87">
        <f>C13-0.8</f>
        <v>20.9</v>
      </c>
      <c r="C13" s="87">
        <f>D13-0.8</f>
        <v>21.7</v>
      </c>
      <c r="D13" s="86" t="s">
        <v>180</v>
      </c>
      <c r="E13" s="87">
        <f>D13+0.8</f>
        <v>23.3</v>
      </c>
      <c r="F13" s="87">
        <f>E13+0.8</f>
        <v>24.1</v>
      </c>
      <c r="G13" s="87">
        <f>F13+1.3</f>
        <v>25.4</v>
      </c>
      <c r="H13" s="82"/>
      <c r="I13" s="101"/>
      <c r="J13" s="106" t="s">
        <v>246</v>
      </c>
      <c r="K13" s="106" t="s">
        <v>243</v>
      </c>
      <c r="L13" s="108" t="s">
        <v>250</v>
      </c>
      <c r="M13" s="105" t="s">
        <v>251</v>
      </c>
      <c r="N13" s="106" t="s">
        <v>234</v>
      </c>
      <c r="O13" s="106" t="s">
        <v>234</v>
      </c>
    </row>
    <row r="14" ht="29.1" customHeight="1" spans="1:15">
      <c r="A14" s="83" t="s">
        <v>182</v>
      </c>
      <c r="B14" s="84">
        <f>C14-0.7</f>
        <v>17.1</v>
      </c>
      <c r="C14" s="84">
        <f>D14-0.7</f>
        <v>17.8</v>
      </c>
      <c r="D14" s="85" t="s">
        <v>183</v>
      </c>
      <c r="E14" s="87">
        <f>D14+0.7</f>
        <v>19.2</v>
      </c>
      <c r="F14" s="87">
        <f>E14+0.7</f>
        <v>19.9</v>
      </c>
      <c r="G14" s="87">
        <f>F14+0.9</f>
        <v>20.8</v>
      </c>
      <c r="H14" s="82"/>
      <c r="I14" s="101"/>
      <c r="J14" s="109" t="s">
        <v>246</v>
      </c>
      <c r="K14" s="109" t="s">
        <v>252</v>
      </c>
      <c r="L14" s="110" t="s">
        <v>252</v>
      </c>
      <c r="M14" s="105" t="s">
        <v>235</v>
      </c>
      <c r="N14" s="109" t="s">
        <v>253</v>
      </c>
      <c r="O14" s="109" t="s">
        <v>245</v>
      </c>
    </row>
    <row r="15" ht="29.1" customHeight="1" spans="1:15">
      <c r="A15" s="83" t="s">
        <v>184</v>
      </c>
      <c r="B15" s="87">
        <f t="shared" ref="B15:C15" si="6">C15-0.5</f>
        <v>13</v>
      </c>
      <c r="C15" s="87">
        <f t="shared" si="6"/>
        <v>13.5</v>
      </c>
      <c r="D15" s="85" t="s">
        <v>185</v>
      </c>
      <c r="E15" s="87">
        <f t="shared" ref="E15:F15" si="7">D15+0.5</f>
        <v>14.5</v>
      </c>
      <c r="F15" s="87">
        <f t="shared" si="7"/>
        <v>15</v>
      </c>
      <c r="G15" s="87">
        <f>F15+0.7</f>
        <v>15.7</v>
      </c>
      <c r="H15" s="82"/>
      <c r="I15" s="101"/>
      <c r="J15" s="106" t="s">
        <v>234</v>
      </c>
      <c r="K15" s="106" t="s">
        <v>234</v>
      </c>
      <c r="L15" s="105" t="s">
        <v>234</v>
      </c>
      <c r="M15" s="111" t="s">
        <v>254</v>
      </c>
      <c r="N15" s="106" t="s">
        <v>255</v>
      </c>
      <c r="O15" s="106" t="s">
        <v>234</v>
      </c>
    </row>
    <row r="16" ht="29.1" customHeight="1" spans="1:15">
      <c r="A16" s="76" t="s">
        <v>186</v>
      </c>
      <c r="B16" s="79" t="s">
        <v>111</v>
      </c>
      <c r="C16" s="79" t="s">
        <v>112</v>
      </c>
      <c r="D16" s="80" t="s">
        <v>113</v>
      </c>
      <c r="E16" s="81" t="s">
        <v>114</v>
      </c>
      <c r="F16" s="80" t="s">
        <v>115</v>
      </c>
      <c r="G16" s="80" t="s">
        <v>116</v>
      </c>
      <c r="H16" s="80" t="s">
        <v>117</v>
      </c>
      <c r="I16" s="101"/>
      <c r="J16" s="113" t="s">
        <v>113</v>
      </c>
      <c r="K16" s="114" t="s">
        <v>114</v>
      </c>
      <c r="L16" s="113" t="s">
        <v>115</v>
      </c>
      <c r="M16" s="113" t="s">
        <v>116</v>
      </c>
      <c r="N16" s="112" t="s">
        <v>112</v>
      </c>
      <c r="O16" s="113" t="s">
        <v>113</v>
      </c>
    </row>
    <row r="17" ht="29.1" customHeight="1" spans="1:15">
      <c r="A17" s="78"/>
      <c r="B17" s="82"/>
      <c r="C17" s="82"/>
      <c r="D17" s="82"/>
      <c r="E17" s="81"/>
      <c r="F17" s="82"/>
      <c r="G17" s="82"/>
      <c r="H17" s="82"/>
      <c r="I17" s="101"/>
      <c r="J17" s="104" t="s">
        <v>126</v>
      </c>
      <c r="K17" s="104" t="s">
        <v>125</v>
      </c>
      <c r="L17" s="104" t="s">
        <v>232</v>
      </c>
      <c r="M17" s="105" t="s">
        <v>120</v>
      </c>
      <c r="N17" s="104" t="s">
        <v>124</v>
      </c>
      <c r="O17" s="104" t="s">
        <v>126</v>
      </c>
    </row>
    <row r="18" ht="29.1" customHeight="1" spans="1:15">
      <c r="A18" s="83" t="s">
        <v>164</v>
      </c>
      <c r="B18" s="84">
        <f>C18-1</f>
        <v>59</v>
      </c>
      <c r="C18" s="84">
        <f>D18-2</f>
        <v>60</v>
      </c>
      <c r="D18" s="86" t="s">
        <v>178</v>
      </c>
      <c r="E18" s="84">
        <f t="shared" ref="E18:F18" si="8">D18+2</f>
        <v>64</v>
      </c>
      <c r="F18" s="84">
        <f t="shared" si="8"/>
        <v>66</v>
      </c>
      <c r="G18" s="84">
        <f t="shared" ref="G18" si="9">F18+1</f>
        <v>67</v>
      </c>
      <c r="H18" s="82"/>
      <c r="I18" s="101"/>
      <c r="J18" s="106" t="s">
        <v>241</v>
      </c>
      <c r="K18" s="106" t="s">
        <v>256</v>
      </c>
      <c r="L18" s="106" t="s">
        <v>257</v>
      </c>
      <c r="M18" s="105" t="s">
        <v>258</v>
      </c>
      <c r="N18" s="106" t="s">
        <v>259</v>
      </c>
      <c r="O18" s="106" t="s">
        <v>235</v>
      </c>
    </row>
    <row r="19" ht="29.1" customHeight="1" spans="1:15">
      <c r="A19" s="83" t="s">
        <v>189</v>
      </c>
      <c r="B19" s="84">
        <f t="shared" ref="B19:C21" si="10">C19-4</f>
        <v>90</v>
      </c>
      <c r="C19" s="84">
        <f t="shared" si="10"/>
        <v>94</v>
      </c>
      <c r="D19" s="86" t="s">
        <v>190</v>
      </c>
      <c r="E19" s="84">
        <f>D19+4</f>
        <v>102</v>
      </c>
      <c r="F19" s="84">
        <f>E19+4</f>
        <v>106</v>
      </c>
      <c r="G19" s="84">
        <f>F19+6</f>
        <v>112</v>
      </c>
      <c r="H19" s="82"/>
      <c r="I19" s="101"/>
      <c r="J19" s="106" t="s">
        <v>260</v>
      </c>
      <c r="K19" s="106" t="s">
        <v>261</v>
      </c>
      <c r="L19" s="106" t="s">
        <v>241</v>
      </c>
      <c r="M19" s="106" t="s">
        <v>262</v>
      </c>
      <c r="N19" s="106" t="s">
        <v>260</v>
      </c>
      <c r="O19" s="106" t="s">
        <v>260</v>
      </c>
    </row>
    <row r="20" ht="29.1" customHeight="1" spans="1:15">
      <c r="A20" s="83" t="s">
        <v>192</v>
      </c>
      <c r="B20" s="84">
        <f t="shared" si="10"/>
        <v>84</v>
      </c>
      <c r="C20" s="84">
        <f t="shared" si="10"/>
        <v>88</v>
      </c>
      <c r="D20" s="86" t="s">
        <v>193</v>
      </c>
      <c r="E20" s="84">
        <f>D20+4</f>
        <v>96</v>
      </c>
      <c r="F20" s="84">
        <f>E20+5</f>
        <v>101</v>
      </c>
      <c r="G20" s="84">
        <f>F20+6</f>
        <v>107</v>
      </c>
      <c r="H20" s="82"/>
      <c r="I20" s="101"/>
      <c r="J20" s="106" t="s">
        <v>237</v>
      </c>
      <c r="K20" s="106" t="s">
        <v>244</v>
      </c>
      <c r="L20" s="106" t="s">
        <v>237</v>
      </c>
      <c r="M20" s="105" t="s">
        <v>258</v>
      </c>
      <c r="N20" s="106" t="s">
        <v>263</v>
      </c>
      <c r="O20" s="106" t="s">
        <v>237</v>
      </c>
    </row>
    <row r="21" ht="29.1" customHeight="1" spans="1:15">
      <c r="A21" s="83" t="s">
        <v>170</v>
      </c>
      <c r="B21" s="84">
        <f t="shared" si="10"/>
        <v>94</v>
      </c>
      <c r="C21" s="84">
        <f t="shared" si="10"/>
        <v>98</v>
      </c>
      <c r="D21" s="86" t="s">
        <v>195</v>
      </c>
      <c r="E21" s="84">
        <f>D21+4</f>
        <v>106</v>
      </c>
      <c r="F21" s="84">
        <f>E21+5</f>
        <v>111</v>
      </c>
      <c r="G21" s="84">
        <f>F21+6</f>
        <v>117</v>
      </c>
      <c r="H21" s="82"/>
      <c r="I21" s="101"/>
      <c r="J21" s="106" t="s">
        <v>241</v>
      </c>
      <c r="K21" s="106" t="s">
        <v>234</v>
      </c>
      <c r="L21" s="106" t="s">
        <v>236</v>
      </c>
      <c r="M21" s="105" t="s">
        <v>241</v>
      </c>
      <c r="N21" s="106" t="s">
        <v>237</v>
      </c>
      <c r="O21" s="106" t="s">
        <v>237</v>
      </c>
    </row>
    <row r="22" ht="29.1" customHeight="1" spans="1:15">
      <c r="A22" s="83" t="s">
        <v>172</v>
      </c>
      <c r="B22" s="84">
        <f t="shared" ref="B22:C23" si="11">C22-1</f>
        <v>37</v>
      </c>
      <c r="C22" s="84">
        <f t="shared" si="11"/>
        <v>38</v>
      </c>
      <c r="D22" s="86" t="s">
        <v>197</v>
      </c>
      <c r="E22" s="84">
        <f t="shared" ref="E22:F24" si="12">D22+1</f>
        <v>40</v>
      </c>
      <c r="F22" s="84">
        <f t="shared" si="12"/>
        <v>41</v>
      </c>
      <c r="G22" s="84">
        <f t="shared" ref="G22" si="13">F22+1.2</f>
        <v>42.2</v>
      </c>
      <c r="H22" s="82"/>
      <c r="I22" s="101"/>
      <c r="J22" s="106" t="s">
        <v>264</v>
      </c>
      <c r="K22" s="106" t="s">
        <v>265</v>
      </c>
      <c r="L22" s="106" t="s">
        <v>235</v>
      </c>
      <c r="M22" s="105" t="s">
        <v>234</v>
      </c>
      <c r="N22" s="106" t="s">
        <v>266</v>
      </c>
      <c r="O22" s="106" t="s">
        <v>251</v>
      </c>
    </row>
    <row r="23" ht="29.1" customHeight="1" spans="1:15">
      <c r="A23" s="83" t="s">
        <v>198</v>
      </c>
      <c r="B23" s="84">
        <f t="shared" si="11"/>
        <v>42</v>
      </c>
      <c r="C23" s="84">
        <f t="shared" si="11"/>
        <v>43</v>
      </c>
      <c r="D23" s="86" t="s">
        <v>199</v>
      </c>
      <c r="E23" s="84">
        <f t="shared" si="12"/>
        <v>45</v>
      </c>
      <c r="F23" s="84">
        <f t="shared" si="12"/>
        <v>46</v>
      </c>
      <c r="G23" s="84">
        <f>F23+1.5</f>
        <v>47.5</v>
      </c>
      <c r="H23" s="82"/>
      <c r="I23" s="101"/>
      <c r="J23" s="106" t="s">
        <v>235</v>
      </c>
      <c r="K23" s="106" t="s">
        <v>234</v>
      </c>
      <c r="L23" s="106" t="s">
        <v>266</v>
      </c>
      <c r="M23" s="105" t="s">
        <v>245</v>
      </c>
      <c r="N23" s="106" t="s">
        <v>267</v>
      </c>
      <c r="O23" s="106" t="s">
        <v>255</v>
      </c>
    </row>
    <row r="24" ht="29.1" customHeight="1" spans="1:15">
      <c r="A24" s="83" t="s">
        <v>177</v>
      </c>
      <c r="B24" s="84">
        <f>C24-0.5</f>
        <v>57.5</v>
      </c>
      <c r="C24" s="84">
        <f>D24-1</f>
        <v>58</v>
      </c>
      <c r="D24" s="86" t="s">
        <v>201</v>
      </c>
      <c r="E24" s="84">
        <f>D24+1</f>
        <v>60</v>
      </c>
      <c r="F24" s="84">
        <f t="shared" si="12"/>
        <v>61</v>
      </c>
      <c r="G24" s="84">
        <f>F24+0.5</f>
        <v>61.5</v>
      </c>
      <c r="H24" s="82"/>
      <c r="I24" s="101"/>
      <c r="J24" s="106" t="s">
        <v>268</v>
      </c>
      <c r="K24" s="106" t="s">
        <v>249</v>
      </c>
      <c r="L24" s="106" t="s">
        <v>269</v>
      </c>
      <c r="M24" s="105" t="s">
        <v>270</v>
      </c>
      <c r="N24" s="106" t="s">
        <v>234</v>
      </c>
      <c r="O24" s="106" t="s">
        <v>257</v>
      </c>
    </row>
    <row r="25" ht="29.1" customHeight="1" spans="1:15">
      <c r="A25" s="83" t="s">
        <v>202</v>
      </c>
      <c r="B25" s="87">
        <f>C25-0.8</f>
        <v>16.4</v>
      </c>
      <c r="C25" s="87">
        <f>D25-0.8</f>
        <v>17.2</v>
      </c>
      <c r="D25" s="86" t="s">
        <v>203</v>
      </c>
      <c r="E25" s="87">
        <f>D25+0.8</f>
        <v>18.8</v>
      </c>
      <c r="F25" s="87">
        <f>E25+0.8</f>
        <v>19.6</v>
      </c>
      <c r="G25" s="87">
        <f>F25+1.3</f>
        <v>20.9</v>
      </c>
      <c r="H25" s="82"/>
      <c r="I25" s="101"/>
      <c r="J25" s="106" t="s">
        <v>235</v>
      </c>
      <c r="K25" s="106" t="s">
        <v>271</v>
      </c>
      <c r="L25" s="106" t="s">
        <v>243</v>
      </c>
      <c r="M25" s="105" t="s">
        <v>234</v>
      </c>
      <c r="N25" s="106" t="s">
        <v>235</v>
      </c>
      <c r="O25" s="106" t="s">
        <v>235</v>
      </c>
    </row>
    <row r="26" ht="29.1" customHeight="1" spans="1:15">
      <c r="A26" s="83" t="s">
        <v>204</v>
      </c>
      <c r="B26" s="84">
        <f>C26-0.7</f>
        <v>15.1</v>
      </c>
      <c r="C26" s="84">
        <f>D26-0.7</f>
        <v>15.8</v>
      </c>
      <c r="D26" s="86" t="s">
        <v>205</v>
      </c>
      <c r="E26" s="87">
        <f>D26+0.7</f>
        <v>17.2</v>
      </c>
      <c r="F26" s="87">
        <f>E26+0.7</f>
        <v>17.9</v>
      </c>
      <c r="G26" s="87">
        <f>F26+0.9</f>
        <v>18.8</v>
      </c>
      <c r="H26" s="82"/>
      <c r="I26" s="101"/>
      <c r="J26" s="106" t="s">
        <v>235</v>
      </c>
      <c r="K26" s="106" t="s">
        <v>245</v>
      </c>
      <c r="L26" s="106" t="s">
        <v>254</v>
      </c>
      <c r="M26" s="105" t="s">
        <v>234</v>
      </c>
      <c r="N26" s="106" t="s">
        <v>234</v>
      </c>
      <c r="O26" s="106" t="s">
        <v>235</v>
      </c>
    </row>
    <row r="27" ht="29.1" customHeight="1" spans="1:15">
      <c r="A27" s="83" t="s">
        <v>207</v>
      </c>
      <c r="B27" s="87">
        <f t="shared" ref="B27:C27" si="14">C27-0.5</f>
        <v>9</v>
      </c>
      <c r="C27" s="87">
        <f t="shared" si="14"/>
        <v>9.5</v>
      </c>
      <c r="D27" s="88" t="s">
        <v>208</v>
      </c>
      <c r="E27" s="87">
        <f t="shared" ref="E27:F27" si="15">D27+0.5</f>
        <v>10.5</v>
      </c>
      <c r="F27" s="87">
        <f t="shared" si="15"/>
        <v>11</v>
      </c>
      <c r="G27" s="87">
        <f>F27+0.7</f>
        <v>11.7</v>
      </c>
      <c r="H27" s="82"/>
      <c r="I27" s="101"/>
      <c r="J27" s="109" t="s">
        <v>235</v>
      </c>
      <c r="K27" s="109" t="s">
        <v>252</v>
      </c>
      <c r="L27" s="109" t="s">
        <v>235</v>
      </c>
      <c r="M27" s="111" t="s">
        <v>255</v>
      </c>
      <c r="N27" s="109" t="s">
        <v>252</v>
      </c>
      <c r="O27" s="109" t="s">
        <v>235</v>
      </c>
    </row>
    <row r="28" ht="29.1" customHeight="1" spans="1:15">
      <c r="A28" s="89"/>
      <c r="B28" s="82"/>
      <c r="C28" s="82"/>
      <c r="D28" s="82"/>
      <c r="E28" s="90"/>
      <c r="F28" s="82"/>
      <c r="G28" s="82"/>
      <c r="H28" s="82"/>
      <c r="I28" s="101"/>
      <c r="J28" s="115"/>
      <c r="K28" s="115"/>
      <c r="L28" s="115"/>
      <c r="M28" s="115"/>
      <c r="N28" s="115"/>
      <c r="O28" s="116"/>
    </row>
    <row r="29" ht="29.1" customHeight="1" spans="1:15">
      <c r="A29" s="91"/>
      <c r="B29" s="92"/>
      <c r="C29" s="92"/>
      <c r="D29" s="93"/>
      <c r="E29" s="93"/>
      <c r="F29" s="94"/>
      <c r="G29" s="94"/>
      <c r="H29" s="95"/>
      <c r="I29" s="117"/>
      <c r="J29" s="118"/>
      <c r="K29" s="119"/>
      <c r="L29" s="120"/>
      <c r="M29" s="119"/>
      <c r="N29" s="119"/>
      <c r="O29" s="121"/>
    </row>
    <row r="30" ht="16.35" spans="1:15">
      <c r="A30" s="96" t="s">
        <v>132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</row>
    <row r="31" ht="15.6" spans="1:15">
      <c r="A31" s="69" t="s">
        <v>209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</row>
    <row r="32" ht="15.6" spans="1:15">
      <c r="A32" s="97"/>
      <c r="B32" s="97"/>
      <c r="C32" s="97"/>
      <c r="D32" s="97"/>
      <c r="E32" s="97"/>
      <c r="F32" s="97"/>
      <c r="G32" s="97"/>
      <c r="H32" s="97"/>
      <c r="I32" s="97"/>
      <c r="J32" s="122" t="s">
        <v>272</v>
      </c>
      <c r="K32" s="123"/>
      <c r="L32" s="122" t="s">
        <v>211</v>
      </c>
      <c r="M32" s="96"/>
      <c r="N32" s="96" t="s">
        <v>212</v>
      </c>
      <c r="O32" s="124" t="s">
        <v>157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A16:A17"/>
    <mergeCell ref="I2:I29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zoomScale="125" zoomScaleNormal="125" workbookViewId="0">
      <selection activeCell="M11" sqref="M11"/>
    </sheetView>
  </sheetViews>
  <sheetFormatPr defaultColWidth="10.125" defaultRowHeight="15.6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6" width="9.125" style="127" customWidth="1"/>
    <col min="7" max="7" width="9.275" style="127" customWidth="1"/>
    <col min="8" max="8" width="9.5" style="127" customWidth="1"/>
    <col min="9" max="9" width="9.125" style="127" customWidth="1"/>
    <col min="10" max="10" width="8.125" style="127" customWidth="1"/>
    <col min="11" max="11" width="10.5" style="127" customWidth="1"/>
    <col min="12" max="12" width="12.125" style="127" customWidth="1"/>
    <col min="13" max="16384" width="10.125" style="127"/>
  </cols>
  <sheetData>
    <row r="1" ht="26.55" spans="1:12">
      <c r="A1" s="128" t="s">
        <v>273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>
      <c r="A2" s="129" t="s">
        <v>54</v>
      </c>
      <c r="B2" s="130" t="s">
        <v>55</v>
      </c>
      <c r="C2" s="131"/>
      <c r="D2" s="132" t="s">
        <v>63</v>
      </c>
      <c r="E2" s="133" t="s">
        <v>274</v>
      </c>
      <c r="F2" s="133"/>
      <c r="G2" s="134" t="s">
        <v>275</v>
      </c>
      <c r="H2" s="135" t="s">
        <v>160</v>
      </c>
      <c r="I2" s="135"/>
      <c r="J2" s="162" t="s">
        <v>58</v>
      </c>
      <c r="K2" s="135" t="s">
        <v>59</v>
      </c>
      <c r="L2" s="186"/>
    </row>
    <row r="3" spans="1:12">
      <c r="A3" s="136" t="s">
        <v>77</v>
      </c>
      <c r="B3" s="137">
        <v>17133</v>
      </c>
      <c r="C3" s="137"/>
      <c r="D3" s="138" t="s">
        <v>276</v>
      </c>
      <c r="E3" s="139" t="s">
        <v>277</v>
      </c>
      <c r="F3" s="139"/>
      <c r="G3" s="140"/>
      <c r="H3" s="140"/>
      <c r="I3" s="168" t="s">
        <v>278</v>
      </c>
      <c r="J3" s="168"/>
      <c r="K3" s="168"/>
      <c r="L3" s="187"/>
    </row>
    <row r="4" spans="1:12">
      <c r="A4" s="141" t="s">
        <v>74</v>
      </c>
      <c r="B4" s="142">
        <v>5</v>
      </c>
      <c r="C4" s="142">
        <v>6</v>
      </c>
      <c r="D4" s="143" t="s">
        <v>279</v>
      </c>
      <c r="E4" s="140" t="s">
        <v>280</v>
      </c>
      <c r="F4" s="140"/>
      <c r="G4" s="140"/>
      <c r="H4" s="140"/>
      <c r="I4" s="143" t="s">
        <v>281</v>
      </c>
      <c r="J4" s="143"/>
      <c r="K4" s="155" t="s">
        <v>68</v>
      </c>
      <c r="L4" s="188" t="s">
        <v>69</v>
      </c>
    </row>
    <row r="5" spans="1:12">
      <c r="A5" s="141" t="s">
        <v>282</v>
      </c>
      <c r="B5" s="137">
        <v>1</v>
      </c>
      <c r="C5" s="137"/>
      <c r="D5" s="138" t="s">
        <v>283</v>
      </c>
      <c r="E5" s="138" t="s">
        <v>284</v>
      </c>
      <c r="F5" s="138"/>
      <c r="G5" s="138" t="s">
        <v>284</v>
      </c>
      <c r="H5" s="138" t="s">
        <v>285</v>
      </c>
      <c r="I5" s="143" t="s">
        <v>286</v>
      </c>
      <c r="J5" s="143"/>
      <c r="K5" s="155" t="s">
        <v>68</v>
      </c>
      <c r="L5" s="188" t="s">
        <v>69</v>
      </c>
    </row>
    <row r="6" spans="1:12">
      <c r="A6" s="144" t="s">
        <v>287</v>
      </c>
      <c r="B6" s="145">
        <v>304</v>
      </c>
      <c r="C6" s="145"/>
      <c r="D6" s="146" t="s">
        <v>288</v>
      </c>
      <c r="E6" s="147">
        <v>545</v>
      </c>
      <c r="F6" s="147">
        <v>1000</v>
      </c>
      <c r="G6" s="148">
        <v>6001</v>
      </c>
      <c r="H6" s="146">
        <v>1000</v>
      </c>
      <c r="I6" s="189" t="s">
        <v>289</v>
      </c>
      <c r="J6" s="189"/>
      <c r="K6" s="148" t="s">
        <v>68</v>
      </c>
      <c r="L6" s="190" t="s">
        <v>69</v>
      </c>
    </row>
    <row r="7" spans="1:12">
      <c r="A7" s="149" t="s">
        <v>290</v>
      </c>
      <c r="B7" s="149"/>
      <c r="C7" s="149"/>
      <c r="D7" s="149"/>
      <c r="E7" s="150"/>
      <c r="F7" s="151"/>
      <c r="G7" s="152"/>
      <c r="H7" s="153"/>
      <c r="I7" s="152"/>
      <c r="J7" s="150"/>
      <c r="K7" s="150"/>
      <c r="L7" s="150"/>
    </row>
    <row r="8" spans="1:12">
      <c r="A8" s="154" t="s">
        <v>291</v>
      </c>
      <c r="B8" s="134" t="s">
        <v>292</v>
      </c>
      <c r="C8" s="155" t="s">
        <v>293</v>
      </c>
      <c r="D8" s="134" t="s">
        <v>294</v>
      </c>
      <c r="E8" s="134" t="s">
        <v>295</v>
      </c>
      <c r="F8" s="134"/>
      <c r="G8" s="134" t="s">
        <v>296</v>
      </c>
      <c r="H8" s="156"/>
      <c r="I8" s="191"/>
      <c r="J8" s="191"/>
      <c r="K8" s="191"/>
      <c r="L8" s="192"/>
    </row>
    <row r="9" spans="1:12">
      <c r="A9" s="141" t="s">
        <v>297</v>
      </c>
      <c r="B9" s="143"/>
      <c r="C9" s="155" t="s">
        <v>68</v>
      </c>
      <c r="D9" s="155" t="s">
        <v>69</v>
      </c>
      <c r="E9" s="138" t="s">
        <v>298</v>
      </c>
      <c r="F9" s="138"/>
      <c r="G9" s="157"/>
      <c r="H9" s="158"/>
      <c r="I9" s="193"/>
      <c r="J9" s="193"/>
      <c r="K9" s="193"/>
      <c r="L9" s="194"/>
    </row>
    <row r="10" spans="1:12">
      <c r="A10" s="141" t="s">
        <v>299</v>
      </c>
      <c r="B10" s="143"/>
      <c r="C10" s="155" t="s">
        <v>68</v>
      </c>
      <c r="D10" s="155" t="s">
        <v>69</v>
      </c>
      <c r="E10" s="138" t="s">
        <v>300</v>
      </c>
      <c r="F10" s="138"/>
      <c r="G10" s="157"/>
      <c r="H10" s="158"/>
      <c r="I10" s="193"/>
      <c r="J10" s="193"/>
      <c r="K10" s="193"/>
      <c r="L10" s="194"/>
    </row>
    <row r="11" spans="1:12">
      <c r="A11" s="159" t="s">
        <v>220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95"/>
    </row>
    <row r="12" spans="1:12">
      <c r="A12" s="136" t="s">
        <v>89</v>
      </c>
      <c r="B12" s="155" t="s">
        <v>85</v>
      </c>
      <c r="C12" s="155" t="s">
        <v>86</v>
      </c>
      <c r="D12" s="157"/>
      <c r="E12" s="138" t="s">
        <v>87</v>
      </c>
      <c r="F12" s="138"/>
      <c r="G12" s="155" t="s">
        <v>85</v>
      </c>
      <c r="H12" s="155" t="s">
        <v>86</v>
      </c>
      <c r="I12" s="155"/>
      <c r="J12" s="138" t="s">
        <v>301</v>
      </c>
      <c r="K12" s="155" t="s">
        <v>85</v>
      </c>
      <c r="L12" s="188" t="s">
        <v>86</v>
      </c>
    </row>
    <row r="13" spans="1:12">
      <c r="A13" s="136" t="s">
        <v>92</v>
      </c>
      <c r="B13" s="155" t="s">
        <v>85</v>
      </c>
      <c r="C13" s="155" t="s">
        <v>86</v>
      </c>
      <c r="D13" s="157"/>
      <c r="E13" s="138" t="s">
        <v>97</v>
      </c>
      <c r="F13" s="138"/>
      <c r="G13" s="155" t="s">
        <v>85</v>
      </c>
      <c r="H13" s="155" t="s">
        <v>86</v>
      </c>
      <c r="I13" s="155"/>
      <c r="J13" s="138" t="s">
        <v>302</v>
      </c>
      <c r="K13" s="155" t="s">
        <v>85</v>
      </c>
      <c r="L13" s="188" t="s">
        <v>86</v>
      </c>
    </row>
    <row r="14" spans="1:12">
      <c r="A14" s="144" t="s">
        <v>303</v>
      </c>
      <c r="B14" s="148" t="s">
        <v>85</v>
      </c>
      <c r="C14" s="148" t="s">
        <v>86</v>
      </c>
      <c r="D14" s="147"/>
      <c r="E14" s="146" t="s">
        <v>304</v>
      </c>
      <c r="F14" s="146"/>
      <c r="G14" s="148" t="s">
        <v>85</v>
      </c>
      <c r="H14" s="148" t="s">
        <v>86</v>
      </c>
      <c r="I14" s="148"/>
      <c r="J14" s="146" t="s">
        <v>305</v>
      </c>
      <c r="K14" s="148" t="s">
        <v>85</v>
      </c>
      <c r="L14" s="190" t="s">
        <v>86</v>
      </c>
    </row>
    <row r="15" spans="1:12">
      <c r="A15" s="153"/>
      <c r="B15" s="161"/>
      <c r="C15" s="161"/>
      <c r="D15" s="150"/>
      <c r="E15" s="153"/>
      <c r="F15" s="153"/>
      <c r="G15" s="161"/>
      <c r="H15" s="161"/>
      <c r="I15" s="161"/>
      <c r="J15" s="153"/>
      <c r="K15" s="161"/>
      <c r="L15" s="161"/>
    </row>
    <row r="16" s="125" customFormat="1" spans="1:12">
      <c r="A16" s="129" t="s">
        <v>306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96"/>
    </row>
    <row r="17" spans="1:12">
      <c r="A17" s="141" t="s">
        <v>307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97"/>
    </row>
    <row r="18" spans="1:12">
      <c r="A18" s="141" t="s">
        <v>308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97"/>
    </row>
    <row r="19" spans="1:12">
      <c r="A19" s="163" t="s">
        <v>309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88"/>
    </row>
    <row r="20" spans="1:12">
      <c r="A20" s="164" t="s">
        <v>310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98"/>
    </row>
    <row r="21" spans="1:12">
      <c r="A21" s="164" t="s">
        <v>311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98"/>
    </row>
    <row r="22" spans="1:12">
      <c r="A22" s="164" t="s">
        <v>312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98"/>
    </row>
    <row r="23" spans="1:12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99"/>
    </row>
    <row r="24" spans="1:12">
      <c r="A24" s="141" t="s">
        <v>131</v>
      </c>
      <c r="B24" s="143"/>
      <c r="C24" s="155" t="s">
        <v>68</v>
      </c>
      <c r="D24" s="155" t="s">
        <v>69</v>
      </c>
      <c r="E24" s="168"/>
      <c r="F24" s="168"/>
      <c r="G24" s="168"/>
      <c r="H24" s="168"/>
      <c r="I24" s="168"/>
      <c r="J24" s="168"/>
      <c r="K24" s="168"/>
      <c r="L24" s="187"/>
    </row>
    <row r="25" spans="1:12">
      <c r="A25" s="169" t="s">
        <v>313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200"/>
    </row>
    <row r="26" spans="1:12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</row>
    <row r="27" spans="1:12">
      <c r="A27" s="172" t="s">
        <v>314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201"/>
    </row>
    <row r="28" spans="1:12">
      <c r="A28" s="174" t="s">
        <v>315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202"/>
    </row>
    <row r="29" spans="1:12">
      <c r="A29" s="174" t="s">
        <v>316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202"/>
    </row>
    <row r="30" spans="1:12">
      <c r="A30" s="174" t="s">
        <v>317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202"/>
    </row>
    <row r="31" spans="1:12">
      <c r="A31" s="174" t="s">
        <v>318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202"/>
    </row>
    <row r="32" spans="1:12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202"/>
    </row>
    <row r="33" ht="23.1" customHeight="1" spans="1:12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202"/>
    </row>
    <row r="34" ht="23.1" customHeight="1" spans="1:12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98"/>
    </row>
    <row r="35" ht="23.1" customHeight="1" spans="1:12">
      <c r="A35" s="176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98"/>
    </row>
    <row r="36" ht="23.1" customHeight="1" spans="1:12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203"/>
    </row>
    <row r="37" ht="18.75" customHeight="1" spans="1:12">
      <c r="A37" s="179" t="s">
        <v>319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204"/>
    </row>
    <row r="38" s="126" customFormat="1" ht="18.75" customHeight="1" spans="1:12">
      <c r="A38" s="141" t="s">
        <v>320</v>
      </c>
      <c r="B38" s="143"/>
      <c r="C38" s="143"/>
      <c r="D38" s="168" t="s">
        <v>321</v>
      </c>
      <c r="E38" s="168"/>
      <c r="F38" s="181"/>
      <c r="G38" s="182" t="s">
        <v>322</v>
      </c>
      <c r="H38" s="183"/>
      <c r="I38" s="143" t="s">
        <v>323</v>
      </c>
      <c r="J38" s="143"/>
      <c r="K38" s="143" t="s">
        <v>324</v>
      </c>
      <c r="L38" s="197"/>
    </row>
    <row r="39" ht="18.75" customHeight="1" spans="1:14">
      <c r="A39" s="141" t="s">
        <v>132</v>
      </c>
      <c r="B39" s="143" t="s">
        <v>325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97"/>
      <c r="N39" s="126"/>
    </row>
    <row r="40" ht="30.95" customHeight="1" spans="1:12">
      <c r="A40" s="141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97"/>
    </row>
    <row r="41" ht="18.75" customHeight="1" spans="1:12">
      <c r="A41" s="141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97"/>
    </row>
    <row r="42" ht="32.1" customHeight="1" spans="1:12">
      <c r="A42" s="144" t="s">
        <v>149</v>
      </c>
      <c r="B42" s="184" t="s">
        <v>326</v>
      </c>
      <c r="C42" s="184"/>
      <c r="D42" s="146" t="s">
        <v>327</v>
      </c>
      <c r="E42" s="147" t="s">
        <v>155</v>
      </c>
      <c r="F42" s="147"/>
      <c r="G42" s="146" t="s">
        <v>152</v>
      </c>
      <c r="H42" s="185">
        <v>44771</v>
      </c>
      <c r="I42" s="205" t="s">
        <v>153</v>
      </c>
      <c r="J42" s="205"/>
      <c r="K42" s="184" t="s">
        <v>157</v>
      </c>
      <c r="L42" s="206"/>
    </row>
    <row r="43" ht="16.5" customHeight="1"/>
    <row r="44" ht="16.5" customHeight="1"/>
    <row r="45" ht="16.5" customHeight="1"/>
  </sheetData>
  <mergeCells count="54">
    <mergeCell ref="A1:L1"/>
    <mergeCell ref="B2:C2"/>
    <mergeCell ref="H2:I2"/>
    <mergeCell ref="K2:L2"/>
    <mergeCell ref="B3:C3"/>
    <mergeCell ref="E3:H3"/>
    <mergeCell ref="I3:L3"/>
    <mergeCell ref="E4:H4"/>
    <mergeCell ref="I4:J4"/>
    <mergeCell ref="B5:C5"/>
    <mergeCell ref="I5:J5"/>
    <mergeCell ref="B6:C6"/>
    <mergeCell ref="I6:J6"/>
    <mergeCell ref="A7:D7"/>
    <mergeCell ref="H8:L8"/>
    <mergeCell ref="A9:B9"/>
    <mergeCell ref="H9:L9"/>
    <mergeCell ref="A10:B10"/>
    <mergeCell ref="H10:L10"/>
    <mergeCell ref="A11:L11"/>
    <mergeCell ref="A16:L16"/>
    <mergeCell ref="A17:L17"/>
    <mergeCell ref="A18:L18"/>
    <mergeCell ref="A19:L19"/>
    <mergeCell ref="A20:L20"/>
    <mergeCell ref="A21:L21"/>
    <mergeCell ref="A22:L22"/>
    <mergeCell ref="A23:L23"/>
    <mergeCell ref="A24:B24"/>
    <mergeCell ref="E24:L24"/>
    <mergeCell ref="B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C38"/>
    <mergeCell ref="D38:E38"/>
    <mergeCell ref="G38:H38"/>
    <mergeCell ref="I38:J38"/>
    <mergeCell ref="K38:L38"/>
    <mergeCell ref="B39:L39"/>
    <mergeCell ref="A40:L40"/>
    <mergeCell ref="A41:L41"/>
    <mergeCell ref="B42:C42"/>
    <mergeCell ref="I42:J42"/>
    <mergeCell ref="K42:L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288925</xdr:colOff>
                    <xdr:row>10</xdr:row>
                    <xdr:rowOff>152400</xdr:rowOff>
                  </from>
                  <to>
                    <xdr:col>3</xdr:col>
                    <xdr:colOff>365760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426720</xdr:colOff>
                    <xdr:row>37</xdr:row>
                    <xdr:rowOff>0</xdr:rowOff>
                  </from>
                  <to>
                    <xdr:col>2</xdr:col>
                    <xdr:colOff>60960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259080</xdr:colOff>
                    <xdr:row>6</xdr:row>
                    <xdr:rowOff>38100</xdr:rowOff>
                  </from>
                  <to>
                    <xdr:col>1</xdr:col>
                    <xdr:colOff>578485</xdr:colOff>
                    <xdr:row>8</xdr:row>
                    <xdr:rowOff>70485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7</xdr:col>
                    <xdr:colOff>38100</xdr:colOff>
                    <xdr:row>37</xdr:row>
                    <xdr:rowOff>0</xdr:rowOff>
                  </from>
                  <to>
                    <xdr:col>7</xdr:col>
                    <xdr:colOff>350520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9</xdr:col>
                    <xdr:colOff>67945</xdr:colOff>
                    <xdr:row>37</xdr:row>
                    <xdr:rowOff>0</xdr:rowOff>
                  </from>
                  <to>
                    <xdr:col>9</xdr:col>
                    <xdr:colOff>381000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11</xdr:col>
                    <xdr:colOff>45720</xdr:colOff>
                    <xdr:row>37</xdr:row>
                    <xdr:rowOff>7620</xdr:rowOff>
                  </from>
                  <to>
                    <xdr:col>11</xdr:col>
                    <xdr:colOff>365760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304800</xdr:colOff>
                    <xdr:row>13</xdr:row>
                    <xdr:rowOff>0</xdr:rowOff>
                  </from>
                  <to>
                    <xdr:col>3</xdr:col>
                    <xdr:colOff>373380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6</xdr:col>
                    <xdr:colOff>288925</xdr:colOff>
                    <xdr:row>10</xdr:row>
                    <xdr:rowOff>152400</xdr:rowOff>
                  </from>
                  <to>
                    <xdr:col>6</xdr:col>
                    <xdr:colOff>617220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7</xdr:col>
                    <xdr:colOff>335280</xdr:colOff>
                    <xdr:row>10</xdr:row>
                    <xdr:rowOff>45720</xdr:rowOff>
                  </from>
                  <to>
                    <xdr:col>8</xdr:col>
                    <xdr:colOff>259080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7</xdr:col>
                    <xdr:colOff>335280</xdr:colOff>
                    <xdr:row>11</xdr:row>
                    <xdr:rowOff>45720</xdr:rowOff>
                  </from>
                  <to>
                    <xdr:col>8</xdr:col>
                    <xdr:colOff>259080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6</xdr:col>
                    <xdr:colOff>288925</xdr:colOff>
                    <xdr:row>12</xdr:row>
                    <xdr:rowOff>152400</xdr:rowOff>
                  </from>
                  <to>
                    <xdr:col>6</xdr:col>
                    <xdr:colOff>617220</xdr:colOff>
                    <xdr:row>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7</xdr:col>
                    <xdr:colOff>335280</xdr:colOff>
                    <xdr:row>12</xdr:row>
                    <xdr:rowOff>67945</xdr:rowOff>
                  </from>
                  <to>
                    <xdr:col>8</xdr:col>
                    <xdr:colOff>259080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11</xdr:col>
                    <xdr:colOff>335280</xdr:colOff>
                    <xdr:row>10</xdr:row>
                    <xdr:rowOff>38100</xdr:rowOff>
                  </from>
                  <to>
                    <xdr:col>11</xdr:col>
                    <xdr:colOff>617220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11</xdr:col>
                    <xdr:colOff>335280</xdr:colOff>
                    <xdr:row>11</xdr:row>
                    <xdr:rowOff>45720</xdr:rowOff>
                  </from>
                  <to>
                    <xdr:col>11</xdr:col>
                    <xdr:colOff>617220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10</xdr:col>
                    <xdr:colOff>288925</xdr:colOff>
                    <xdr:row>12</xdr:row>
                    <xdr:rowOff>152400</xdr:rowOff>
                  </from>
                  <to>
                    <xdr:col>10</xdr:col>
                    <xdr:colOff>617220</xdr:colOff>
                    <xdr:row>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11</xdr:col>
                    <xdr:colOff>335280</xdr:colOff>
                    <xdr:row>12</xdr:row>
                    <xdr:rowOff>15240</xdr:rowOff>
                  </from>
                  <to>
                    <xdr:col>11</xdr:col>
                    <xdr:colOff>617220</xdr:colOff>
                    <xdr:row>14</xdr:row>
                    <xdr:rowOff>116205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10</xdr:col>
                    <xdr:colOff>182880</xdr:colOff>
                    <xdr:row>5</xdr:row>
                    <xdr:rowOff>7620</xdr:rowOff>
                  </from>
                  <to>
                    <xdr:col>10</xdr:col>
                    <xdr:colOff>495300</xdr:colOff>
                    <xdr:row>5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11</xdr:col>
                    <xdr:colOff>182880</xdr:colOff>
                    <xdr:row>3</xdr:row>
                    <xdr:rowOff>7620</xdr:rowOff>
                  </from>
                  <to>
                    <xdr:col>11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11</xdr:col>
                    <xdr:colOff>182880</xdr:colOff>
                    <xdr:row>4</xdr:row>
                    <xdr:rowOff>7620</xdr:rowOff>
                  </from>
                  <to>
                    <xdr:col>11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288925</xdr:colOff>
                    <xdr:row>8</xdr:row>
                    <xdr:rowOff>0</xdr:rowOff>
                  </from>
                  <to>
                    <xdr:col>3</xdr:col>
                    <xdr:colOff>365760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259080</xdr:colOff>
                    <xdr:row>8</xdr:row>
                    <xdr:rowOff>7620</xdr:rowOff>
                  </from>
                  <to>
                    <xdr:col>4</xdr:col>
                    <xdr:colOff>160020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259080</xdr:colOff>
                    <xdr:row>9</xdr:row>
                    <xdr:rowOff>7620</xdr:rowOff>
                  </from>
                  <to>
                    <xdr:col>4</xdr:col>
                    <xdr:colOff>160020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312420</xdr:colOff>
                    <xdr:row>7</xdr:row>
                    <xdr:rowOff>0</xdr:rowOff>
                  </from>
                  <to>
                    <xdr:col>5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342900</xdr:colOff>
                    <xdr:row>7</xdr:row>
                    <xdr:rowOff>0</xdr:rowOff>
                  </from>
                  <to>
                    <xdr:col>4</xdr:col>
                    <xdr:colOff>288925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6</xdr:col>
                    <xdr:colOff>381000</xdr:colOff>
                    <xdr:row>7</xdr:row>
                    <xdr:rowOff>0</xdr:rowOff>
                  </from>
                  <to>
                    <xdr:col>7</xdr:col>
                    <xdr:colOff>114300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129540</xdr:rowOff>
                  </from>
                  <to>
                    <xdr:col>3</xdr:col>
                    <xdr:colOff>502920</xdr:colOff>
                    <xdr:row>23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10</xdr:col>
                    <xdr:colOff>288925</xdr:colOff>
                    <xdr:row>11</xdr:row>
                    <xdr:rowOff>0</xdr:rowOff>
                  </from>
                  <to>
                    <xdr:col>10</xdr:col>
                    <xdr:colOff>617220</xdr:colOff>
                    <xdr:row>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10</xdr:col>
                    <xdr:colOff>288925</xdr:colOff>
                    <xdr:row>12</xdr:row>
                    <xdr:rowOff>0</xdr:rowOff>
                  </from>
                  <to>
                    <xdr:col>10</xdr:col>
                    <xdr:colOff>617220</xdr:colOff>
                    <xdr:row>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11</xdr:col>
                    <xdr:colOff>182880</xdr:colOff>
                    <xdr:row>5</xdr:row>
                    <xdr:rowOff>7620</xdr:rowOff>
                  </from>
                  <to>
                    <xdr:col>11</xdr:col>
                    <xdr:colOff>495300</xdr:colOff>
                    <xdr:row>5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182880</xdr:colOff>
                    <xdr:row>4</xdr:row>
                    <xdr:rowOff>7620</xdr:rowOff>
                  </from>
                  <to>
                    <xdr:col>10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10</xdr:col>
                    <xdr:colOff>182880</xdr:colOff>
                    <xdr:row>3</xdr:row>
                    <xdr:rowOff>7620</xdr:rowOff>
                  </from>
                  <to>
                    <xdr:col>10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335280</xdr:colOff>
                    <xdr:row>11</xdr:row>
                    <xdr:rowOff>45720</xdr:rowOff>
                  </from>
                  <to>
                    <xdr:col>2</xdr:col>
                    <xdr:colOff>60960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136525</xdr:colOff>
                    <xdr:row>21</xdr:row>
                    <xdr:rowOff>129540</xdr:rowOff>
                  </from>
                  <to>
                    <xdr:col>3</xdr:col>
                    <xdr:colOff>403860</xdr:colOff>
                    <xdr:row>25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288925</xdr:colOff>
                    <xdr:row>11</xdr:row>
                    <xdr:rowOff>121920</xdr:rowOff>
                  </from>
                  <to>
                    <xdr:col>3</xdr:col>
                    <xdr:colOff>365760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273685</xdr:colOff>
                    <xdr:row>12</xdr:row>
                    <xdr:rowOff>136525</xdr:rowOff>
                  </from>
                  <to>
                    <xdr:col>2</xdr:col>
                    <xdr:colOff>99060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312420</xdr:colOff>
                    <xdr:row>10</xdr:row>
                    <xdr:rowOff>136525</xdr:rowOff>
                  </from>
                  <to>
                    <xdr:col>2</xdr:col>
                    <xdr:colOff>136525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6</xdr:col>
                    <xdr:colOff>273685</xdr:colOff>
                    <xdr:row>11</xdr:row>
                    <xdr:rowOff>129540</xdr:rowOff>
                  </from>
                  <to>
                    <xdr:col>7</xdr:col>
                    <xdr:colOff>281940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288925</xdr:colOff>
                    <xdr:row>7</xdr:row>
                    <xdr:rowOff>0</xdr:rowOff>
                  </from>
                  <to>
                    <xdr:col>3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opLeftCell="C4" workbookViewId="0">
      <selection activeCell="K6" sqref="K6:L27"/>
    </sheetView>
  </sheetViews>
  <sheetFormatPr defaultColWidth="9" defaultRowHeight="26.1" customHeight="1"/>
  <cols>
    <col min="1" max="1" width="17.125" style="69" customWidth="1"/>
    <col min="2" max="8" width="9.375" style="69" customWidth="1"/>
    <col min="9" max="9" width="1.375" style="69" customWidth="1"/>
    <col min="10" max="10" width="16.5" style="69" customWidth="1"/>
    <col min="11" max="11" width="17" style="69" customWidth="1"/>
    <col min="12" max="12" width="18.5" style="69" customWidth="1"/>
    <col min="13" max="13" width="16.625" style="69" customWidth="1"/>
    <col min="14" max="14" width="14.125" style="69" customWidth="1"/>
    <col min="15" max="15" width="16.375" style="69" customWidth="1"/>
    <col min="16" max="16384" width="9" style="69"/>
  </cols>
  <sheetData>
    <row r="1" ht="30" customHeight="1" spans="1:15">
      <c r="A1" s="70" t="s">
        <v>158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ht="29.1" customHeight="1" spans="1:15">
      <c r="A2" s="72" t="s">
        <v>63</v>
      </c>
      <c r="B2" s="73" t="s">
        <v>159</v>
      </c>
      <c r="C2" s="74"/>
      <c r="D2" s="74"/>
      <c r="E2" s="75" t="s">
        <v>70</v>
      </c>
      <c r="F2" s="73" t="s">
        <v>160</v>
      </c>
      <c r="G2" s="74"/>
      <c r="H2" s="74"/>
      <c r="I2" s="98"/>
      <c r="J2" s="99" t="s">
        <v>58</v>
      </c>
      <c r="K2" s="73" t="s">
        <v>59</v>
      </c>
      <c r="L2" s="74"/>
      <c r="M2" s="74"/>
      <c r="N2" s="74"/>
      <c r="O2" s="100"/>
    </row>
    <row r="3" ht="29.1" customHeight="1" spans="1:15">
      <c r="A3" s="76" t="s">
        <v>161</v>
      </c>
      <c r="B3" s="77" t="s">
        <v>162</v>
      </c>
      <c r="C3" s="77"/>
      <c r="D3" s="77"/>
      <c r="E3" s="77"/>
      <c r="F3" s="77"/>
      <c r="G3" s="77"/>
      <c r="H3" s="77"/>
      <c r="I3" s="101"/>
      <c r="J3" s="102" t="s">
        <v>163</v>
      </c>
      <c r="K3" s="102"/>
      <c r="L3" s="102"/>
      <c r="M3" s="102"/>
      <c r="N3" s="102"/>
      <c r="O3" s="103"/>
    </row>
    <row r="4" ht="29.1" customHeight="1" spans="1:15">
      <c r="A4" s="78"/>
      <c r="B4" s="79" t="s">
        <v>111</v>
      </c>
      <c r="C4" s="79" t="s">
        <v>112</v>
      </c>
      <c r="D4" s="80" t="s">
        <v>113</v>
      </c>
      <c r="E4" s="81" t="s">
        <v>114</v>
      </c>
      <c r="F4" s="80" t="s">
        <v>115</v>
      </c>
      <c r="G4" s="80" t="s">
        <v>116</v>
      </c>
      <c r="H4" s="80" t="s">
        <v>117</v>
      </c>
      <c r="I4" s="101"/>
      <c r="J4" s="79" t="s">
        <v>111</v>
      </c>
      <c r="K4" s="79" t="s">
        <v>112</v>
      </c>
      <c r="L4" s="80" t="s">
        <v>113</v>
      </c>
      <c r="M4" s="81" t="s">
        <v>114</v>
      </c>
      <c r="N4" s="80" t="s">
        <v>115</v>
      </c>
      <c r="O4" s="80" t="s">
        <v>116</v>
      </c>
    </row>
    <row r="5" ht="29.1" customHeight="1" spans="1:15">
      <c r="A5" s="78"/>
      <c r="B5" s="82"/>
      <c r="C5" s="82"/>
      <c r="D5" s="82"/>
      <c r="E5" s="81"/>
      <c r="F5" s="82"/>
      <c r="G5" s="82"/>
      <c r="H5" s="82"/>
      <c r="I5" s="101"/>
      <c r="J5" s="104" t="s">
        <v>124</v>
      </c>
      <c r="K5" s="104" t="s">
        <v>124</v>
      </c>
      <c r="L5" s="104" t="s">
        <v>126</v>
      </c>
      <c r="M5" s="104" t="s">
        <v>125</v>
      </c>
      <c r="N5" s="104" t="s">
        <v>232</v>
      </c>
      <c r="O5" s="105" t="s">
        <v>120</v>
      </c>
    </row>
    <row r="6" ht="29.1" customHeight="1" spans="1:15">
      <c r="A6" s="83" t="s">
        <v>164</v>
      </c>
      <c r="B6" s="84">
        <f>D6-1</f>
        <v>72.5</v>
      </c>
      <c r="C6" s="84">
        <f>D6-2</f>
        <v>71.5</v>
      </c>
      <c r="D6" s="85" t="s">
        <v>165</v>
      </c>
      <c r="E6" s="84">
        <f t="shared" ref="E6" si="0">D6+2</f>
        <v>75.5</v>
      </c>
      <c r="F6" s="84">
        <f t="shared" ref="F6" si="1">E6+2</f>
        <v>77.5</v>
      </c>
      <c r="G6" s="84">
        <f t="shared" ref="G6" si="2">F6+1</f>
        <v>78.5</v>
      </c>
      <c r="H6" s="84"/>
      <c r="I6" s="101"/>
      <c r="J6" s="106" t="s">
        <v>328</v>
      </c>
      <c r="K6" s="104" t="s">
        <v>329</v>
      </c>
      <c r="L6" s="104" t="s">
        <v>330</v>
      </c>
      <c r="M6" s="106" t="s">
        <v>328</v>
      </c>
      <c r="N6" s="107" t="s">
        <v>331</v>
      </c>
      <c r="O6" s="105" t="s">
        <v>332</v>
      </c>
    </row>
    <row r="7" ht="29.1" customHeight="1" spans="1:15">
      <c r="A7" s="83" t="s">
        <v>166</v>
      </c>
      <c r="B7" s="84">
        <f t="shared" ref="B7:C9" si="3">C7-4</f>
        <v>102</v>
      </c>
      <c r="C7" s="84">
        <f t="shared" si="3"/>
        <v>106</v>
      </c>
      <c r="D7" s="85" t="s">
        <v>167</v>
      </c>
      <c r="E7" s="84">
        <f>D7+4</f>
        <v>114</v>
      </c>
      <c r="F7" s="84">
        <f>E7+4</f>
        <v>118</v>
      </c>
      <c r="G7" s="84">
        <f>F7+6</f>
        <v>124</v>
      </c>
      <c r="H7" s="82"/>
      <c r="I7" s="101"/>
      <c r="J7" s="106" t="s">
        <v>332</v>
      </c>
      <c r="K7" s="106" t="s">
        <v>333</v>
      </c>
      <c r="L7" s="106" t="s">
        <v>328</v>
      </c>
      <c r="M7" s="106" t="s">
        <v>334</v>
      </c>
      <c r="N7" s="108" t="s">
        <v>330</v>
      </c>
      <c r="O7" s="105" t="s">
        <v>334</v>
      </c>
    </row>
    <row r="8" ht="29.1" customHeight="1" spans="1:15">
      <c r="A8" s="83" t="s">
        <v>168</v>
      </c>
      <c r="B8" s="84">
        <f t="shared" si="3"/>
        <v>104</v>
      </c>
      <c r="C8" s="84">
        <f t="shared" si="3"/>
        <v>108</v>
      </c>
      <c r="D8" s="85" t="s">
        <v>169</v>
      </c>
      <c r="E8" s="84">
        <f>D8+4</f>
        <v>116</v>
      </c>
      <c r="F8" s="84">
        <f>E8+5</f>
        <v>121</v>
      </c>
      <c r="G8" s="84">
        <f>F8+6</f>
        <v>127</v>
      </c>
      <c r="H8" s="82"/>
      <c r="I8" s="101"/>
      <c r="J8" s="106" t="s">
        <v>334</v>
      </c>
      <c r="K8" s="106" t="s">
        <v>332</v>
      </c>
      <c r="L8" s="106" t="s">
        <v>330</v>
      </c>
      <c r="M8" s="106" t="s">
        <v>330</v>
      </c>
      <c r="N8" s="108" t="s">
        <v>332</v>
      </c>
      <c r="O8" s="105" t="s">
        <v>335</v>
      </c>
    </row>
    <row r="9" ht="29.1" customHeight="1" spans="1:15">
      <c r="A9" s="83" t="s">
        <v>170</v>
      </c>
      <c r="B9" s="84">
        <f t="shared" si="3"/>
        <v>108</v>
      </c>
      <c r="C9" s="84">
        <f t="shared" si="3"/>
        <v>112</v>
      </c>
      <c r="D9" s="85" t="s">
        <v>171</v>
      </c>
      <c r="E9" s="84">
        <f>D9+4</f>
        <v>120</v>
      </c>
      <c r="F9" s="84">
        <f>E9+5</f>
        <v>125</v>
      </c>
      <c r="G9" s="84">
        <f>F9+6</f>
        <v>131</v>
      </c>
      <c r="H9" s="82"/>
      <c r="I9" s="101"/>
      <c r="J9" s="106" t="s">
        <v>328</v>
      </c>
      <c r="K9" s="106" t="s">
        <v>328</v>
      </c>
      <c r="L9" s="106" t="s">
        <v>336</v>
      </c>
      <c r="M9" s="106" t="s">
        <v>336</v>
      </c>
      <c r="N9" s="108" t="s">
        <v>334</v>
      </c>
      <c r="O9" s="105" t="s">
        <v>328</v>
      </c>
    </row>
    <row r="10" ht="29.1" customHeight="1" spans="1:15">
      <c r="A10" s="83" t="s">
        <v>172</v>
      </c>
      <c r="B10" s="84">
        <f t="shared" ref="B10:C11" si="4">C10-1</f>
        <v>39</v>
      </c>
      <c r="C10" s="84">
        <f t="shared" si="4"/>
        <v>40</v>
      </c>
      <c r="D10" s="86" t="s">
        <v>173</v>
      </c>
      <c r="E10" s="84">
        <f t="shared" ref="E10:F12" si="5">D10+1</f>
        <v>42</v>
      </c>
      <c r="F10" s="84">
        <f t="shared" si="5"/>
        <v>43</v>
      </c>
      <c r="G10" s="84">
        <f t="shared" ref="G10" si="6">F10+1.2</f>
        <v>44.2</v>
      </c>
      <c r="H10" s="82"/>
      <c r="I10" s="101"/>
      <c r="J10" s="106" t="s">
        <v>337</v>
      </c>
      <c r="K10" s="106" t="s">
        <v>329</v>
      </c>
      <c r="L10" s="106" t="s">
        <v>338</v>
      </c>
      <c r="M10" s="106" t="s">
        <v>339</v>
      </c>
      <c r="N10" s="108" t="s">
        <v>340</v>
      </c>
      <c r="O10" s="105" t="s">
        <v>341</v>
      </c>
    </row>
    <row r="11" ht="29.1" customHeight="1" spans="1:15">
      <c r="A11" s="83" t="s">
        <v>175</v>
      </c>
      <c r="B11" s="84">
        <f t="shared" si="4"/>
        <v>52</v>
      </c>
      <c r="C11" s="84">
        <f t="shared" si="4"/>
        <v>53</v>
      </c>
      <c r="D11" s="85" t="s">
        <v>176</v>
      </c>
      <c r="E11" s="84">
        <f t="shared" si="5"/>
        <v>55</v>
      </c>
      <c r="F11" s="84">
        <f t="shared" si="5"/>
        <v>56</v>
      </c>
      <c r="G11" s="84">
        <f>F11+1.5</f>
        <v>57.5</v>
      </c>
      <c r="H11" s="82"/>
      <c r="I11" s="101"/>
      <c r="J11" s="106" t="s">
        <v>328</v>
      </c>
      <c r="K11" s="106" t="s">
        <v>328</v>
      </c>
      <c r="L11" s="106" t="s">
        <v>328</v>
      </c>
      <c r="M11" s="106" t="s">
        <v>328</v>
      </c>
      <c r="N11" s="108" t="s">
        <v>328</v>
      </c>
      <c r="O11" s="105" t="s">
        <v>342</v>
      </c>
    </row>
    <row r="12" ht="29.1" customHeight="1" spans="1:15">
      <c r="A12" s="83" t="s">
        <v>177</v>
      </c>
      <c r="B12" s="84">
        <f>C12-0.5</f>
        <v>60.5</v>
      </c>
      <c r="C12" s="84">
        <f>D12-1</f>
        <v>61</v>
      </c>
      <c r="D12" s="86" t="s">
        <v>178</v>
      </c>
      <c r="E12" s="84">
        <f>D12+1</f>
        <v>63</v>
      </c>
      <c r="F12" s="84">
        <f t="shared" si="5"/>
        <v>64</v>
      </c>
      <c r="G12" s="84">
        <f>F12+0.5</f>
        <v>64.5</v>
      </c>
      <c r="H12" s="82"/>
      <c r="I12" s="101"/>
      <c r="J12" s="106" t="s">
        <v>343</v>
      </c>
      <c r="K12" s="106" t="s">
        <v>344</v>
      </c>
      <c r="L12" s="106" t="s">
        <v>345</v>
      </c>
      <c r="M12" s="106" t="s">
        <v>346</v>
      </c>
      <c r="N12" s="108" t="s">
        <v>344</v>
      </c>
      <c r="O12" s="105" t="s">
        <v>347</v>
      </c>
    </row>
    <row r="13" ht="29.1" customHeight="1" spans="1:15">
      <c r="A13" s="83" t="s">
        <v>179</v>
      </c>
      <c r="B13" s="87">
        <f>C13-0.8</f>
        <v>20.9</v>
      </c>
      <c r="C13" s="87">
        <f>D13-0.8</f>
        <v>21.7</v>
      </c>
      <c r="D13" s="86" t="s">
        <v>180</v>
      </c>
      <c r="E13" s="87">
        <f>D13+0.8</f>
        <v>23.3</v>
      </c>
      <c r="F13" s="87">
        <f>E13+0.8</f>
        <v>24.1</v>
      </c>
      <c r="G13" s="87">
        <f>F13+1.3</f>
        <v>25.4</v>
      </c>
      <c r="H13" s="82"/>
      <c r="I13" s="101"/>
      <c r="J13" s="106" t="s">
        <v>328</v>
      </c>
      <c r="K13" s="106" t="s">
        <v>328</v>
      </c>
      <c r="L13" s="106" t="s">
        <v>329</v>
      </c>
      <c r="M13" s="106" t="s">
        <v>340</v>
      </c>
      <c r="N13" s="108" t="s">
        <v>348</v>
      </c>
      <c r="O13" s="105" t="s">
        <v>349</v>
      </c>
    </row>
    <row r="14" ht="29.1" customHeight="1" spans="1:15">
      <c r="A14" s="83" t="s">
        <v>182</v>
      </c>
      <c r="B14" s="84">
        <f>C14-0.7</f>
        <v>17.1</v>
      </c>
      <c r="C14" s="84">
        <f>D14-0.7</f>
        <v>17.8</v>
      </c>
      <c r="D14" s="85" t="s">
        <v>183</v>
      </c>
      <c r="E14" s="87">
        <f>D14+0.7</f>
        <v>19.2</v>
      </c>
      <c r="F14" s="87">
        <f>E14+0.7</f>
        <v>19.9</v>
      </c>
      <c r="G14" s="87">
        <f>F14+0.9</f>
        <v>20.8</v>
      </c>
      <c r="H14" s="82"/>
      <c r="I14" s="101"/>
      <c r="J14" s="109" t="s">
        <v>350</v>
      </c>
      <c r="K14" s="109" t="s">
        <v>351</v>
      </c>
      <c r="L14" s="109" t="s">
        <v>352</v>
      </c>
      <c r="M14" s="109" t="s">
        <v>352</v>
      </c>
      <c r="N14" s="110" t="s">
        <v>352</v>
      </c>
      <c r="O14" s="105" t="s">
        <v>353</v>
      </c>
    </row>
    <row r="15" ht="29.1" customHeight="1" spans="1:15">
      <c r="A15" s="83" t="s">
        <v>184</v>
      </c>
      <c r="B15" s="87">
        <f t="shared" ref="B15:C15" si="7">C15-0.5</f>
        <v>13</v>
      </c>
      <c r="C15" s="87">
        <f t="shared" si="7"/>
        <v>13.5</v>
      </c>
      <c r="D15" s="85" t="s">
        <v>185</v>
      </c>
      <c r="E15" s="87">
        <f t="shared" ref="E15:F15" si="8">D15+0.5</f>
        <v>14.5</v>
      </c>
      <c r="F15" s="87">
        <f t="shared" si="8"/>
        <v>15</v>
      </c>
      <c r="G15" s="87">
        <f>F15+0.7</f>
        <v>15.7</v>
      </c>
      <c r="H15" s="82"/>
      <c r="I15" s="101"/>
      <c r="J15" s="106" t="s">
        <v>328</v>
      </c>
      <c r="K15" s="106" t="s">
        <v>354</v>
      </c>
      <c r="L15" s="106" t="s">
        <v>328</v>
      </c>
      <c r="M15" s="106" t="s">
        <v>328</v>
      </c>
      <c r="N15" s="105" t="s">
        <v>328</v>
      </c>
      <c r="O15" s="111" t="s">
        <v>355</v>
      </c>
    </row>
    <row r="16" ht="29.1" customHeight="1" spans="1:15">
      <c r="A16" s="76" t="s">
        <v>186</v>
      </c>
      <c r="B16" s="79" t="s">
        <v>111</v>
      </c>
      <c r="C16" s="79" t="s">
        <v>112</v>
      </c>
      <c r="D16" s="80" t="s">
        <v>113</v>
      </c>
      <c r="E16" s="81" t="s">
        <v>114</v>
      </c>
      <c r="F16" s="80" t="s">
        <v>115</v>
      </c>
      <c r="G16" s="80" t="s">
        <v>116</v>
      </c>
      <c r="H16" s="80" t="s">
        <v>117</v>
      </c>
      <c r="I16" s="101"/>
      <c r="J16" s="112" t="s">
        <v>111</v>
      </c>
      <c r="K16" s="112" t="s">
        <v>112</v>
      </c>
      <c r="L16" s="113" t="s">
        <v>113</v>
      </c>
      <c r="M16" s="114" t="s">
        <v>114</v>
      </c>
      <c r="N16" s="113" t="s">
        <v>115</v>
      </c>
      <c r="O16" s="113" t="s">
        <v>116</v>
      </c>
    </row>
    <row r="17" ht="29.1" customHeight="1" spans="1:15">
      <c r="A17" s="78"/>
      <c r="B17" s="82"/>
      <c r="C17" s="82"/>
      <c r="D17" s="82"/>
      <c r="E17" s="81"/>
      <c r="F17" s="82"/>
      <c r="G17" s="82"/>
      <c r="H17" s="82"/>
      <c r="I17" s="101"/>
      <c r="J17" s="104" t="s">
        <v>124</v>
      </c>
      <c r="K17" s="104" t="s">
        <v>124</v>
      </c>
      <c r="L17" s="104" t="s">
        <v>126</v>
      </c>
      <c r="M17" s="104" t="s">
        <v>125</v>
      </c>
      <c r="N17" s="104" t="s">
        <v>232</v>
      </c>
      <c r="O17" s="105" t="s">
        <v>120</v>
      </c>
    </row>
    <row r="18" ht="29.1" customHeight="1" spans="1:15">
      <c r="A18" s="83" t="s">
        <v>164</v>
      </c>
      <c r="B18" s="84">
        <f>C18-1</f>
        <v>59</v>
      </c>
      <c r="C18" s="84">
        <f>D18-2</f>
        <v>60</v>
      </c>
      <c r="D18" s="86" t="s">
        <v>178</v>
      </c>
      <c r="E18" s="84">
        <f t="shared" ref="E18:F18" si="9">D18+2</f>
        <v>64</v>
      </c>
      <c r="F18" s="84">
        <f t="shared" si="9"/>
        <v>66</v>
      </c>
      <c r="G18" s="84">
        <f t="shared" ref="G18" si="10">F18+1</f>
        <v>67</v>
      </c>
      <c r="H18" s="82"/>
      <c r="I18" s="101"/>
      <c r="J18" s="106" t="s">
        <v>356</v>
      </c>
      <c r="K18" s="106" t="s">
        <v>357</v>
      </c>
      <c r="L18" s="106" t="s">
        <v>358</v>
      </c>
      <c r="M18" s="106" t="s">
        <v>348</v>
      </c>
      <c r="N18" s="106" t="s">
        <v>359</v>
      </c>
      <c r="O18" s="105" t="s">
        <v>356</v>
      </c>
    </row>
    <row r="19" ht="29.1" customHeight="1" spans="1:15">
      <c r="A19" s="83" t="s">
        <v>189</v>
      </c>
      <c r="B19" s="84">
        <f t="shared" ref="B19:C21" si="11">C19-4</f>
        <v>90</v>
      </c>
      <c r="C19" s="84">
        <f t="shared" si="11"/>
        <v>94</v>
      </c>
      <c r="D19" s="86" t="s">
        <v>190</v>
      </c>
      <c r="E19" s="84">
        <f>D19+4</f>
        <v>102</v>
      </c>
      <c r="F19" s="84">
        <f>E19+4</f>
        <v>106</v>
      </c>
      <c r="G19" s="84">
        <f>F19+6</f>
        <v>112</v>
      </c>
      <c r="H19" s="82"/>
      <c r="I19" s="101"/>
      <c r="J19" s="106" t="s">
        <v>336</v>
      </c>
      <c r="K19" s="106" t="s">
        <v>360</v>
      </c>
      <c r="L19" s="106" t="s">
        <v>361</v>
      </c>
      <c r="M19" s="106" t="s">
        <v>362</v>
      </c>
      <c r="N19" s="106" t="s">
        <v>363</v>
      </c>
      <c r="O19" s="106" t="s">
        <v>364</v>
      </c>
    </row>
    <row r="20" ht="29.1" customHeight="1" spans="1:15">
      <c r="A20" s="83" t="s">
        <v>192</v>
      </c>
      <c r="B20" s="84">
        <f t="shared" si="11"/>
        <v>84</v>
      </c>
      <c r="C20" s="84">
        <f t="shared" si="11"/>
        <v>88</v>
      </c>
      <c r="D20" s="86" t="s">
        <v>193</v>
      </c>
      <c r="E20" s="84">
        <f>D20+4</f>
        <v>96</v>
      </c>
      <c r="F20" s="84">
        <f>E20+5</f>
        <v>101</v>
      </c>
      <c r="G20" s="84">
        <f>F20+6</f>
        <v>107</v>
      </c>
      <c r="H20" s="82"/>
      <c r="I20" s="101"/>
      <c r="J20" s="106" t="s">
        <v>365</v>
      </c>
      <c r="K20" s="106" t="s">
        <v>366</v>
      </c>
      <c r="L20" s="106" t="s">
        <v>367</v>
      </c>
      <c r="M20" s="106" t="s">
        <v>368</v>
      </c>
      <c r="N20" s="106" t="s">
        <v>367</v>
      </c>
      <c r="O20" s="105" t="s">
        <v>369</v>
      </c>
    </row>
    <row r="21" ht="29.1" customHeight="1" spans="1:15">
      <c r="A21" s="83" t="s">
        <v>170</v>
      </c>
      <c r="B21" s="84">
        <f t="shared" si="11"/>
        <v>94</v>
      </c>
      <c r="C21" s="84">
        <f t="shared" si="11"/>
        <v>98</v>
      </c>
      <c r="D21" s="86" t="s">
        <v>195</v>
      </c>
      <c r="E21" s="84">
        <f>D21+4</f>
        <v>106</v>
      </c>
      <c r="F21" s="84">
        <f>E21+5</f>
        <v>111</v>
      </c>
      <c r="G21" s="84">
        <f>F21+6</f>
        <v>117</v>
      </c>
      <c r="H21" s="82"/>
      <c r="I21" s="101"/>
      <c r="J21" s="106" t="s">
        <v>334</v>
      </c>
      <c r="K21" s="106" t="s">
        <v>370</v>
      </c>
      <c r="L21" s="106" t="s">
        <v>371</v>
      </c>
      <c r="M21" s="106" t="s">
        <v>328</v>
      </c>
      <c r="N21" s="106" t="s">
        <v>372</v>
      </c>
      <c r="O21" s="105" t="s">
        <v>335</v>
      </c>
    </row>
    <row r="22" ht="29.1" customHeight="1" spans="1:15">
      <c r="A22" s="83" t="s">
        <v>172</v>
      </c>
      <c r="B22" s="84">
        <f t="shared" ref="B22:C23" si="12">C22-1</f>
        <v>37</v>
      </c>
      <c r="C22" s="84">
        <f t="shared" si="12"/>
        <v>38</v>
      </c>
      <c r="D22" s="86" t="s">
        <v>197</v>
      </c>
      <c r="E22" s="84">
        <f t="shared" ref="E22:F24" si="13">D22+1</f>
        <v>40</v>
      </c>
      <c r="F22" s="84">
        <f t="shared" si="13"/>
        <v>41</v>
      </c>
      <c r="G22" s="84">
        <f t="shared" ref="G22" si="14">F22+1.2</f>
        <v>42.2</v>
      </c>
      <c r="H22" s="82"/>
      <c r="I22" s="101"/>
      <c r="J22" s="106" t="s">
        <v>328</v>
      </c>
      <c r="K22" s="106" t="s">
        <v>335</v>
      </c>
      <c r="L22" s="106" t="s">
        <v>373</v>
      </c>
      <c r="M22" s="106" t="s">
        <v>341</v>
      </c>
      <c r="N22" s="106" t="s">
        <v>374</v>
      </c>
      <c r="O22" s="105" t="s">
        <v>340</v>
      </c>
    </row>
    <row r="23" ht="29.1" customHeight="1" spans="1:15">
      <c r="A23" s="83" t="s">
        <v>198</v>
      </c>
      <c r="B23" s="84">
        <f t="shared" si="12"/>
        <v>42</v>
      </c>
      <c r="C23" s="84">
        <f t="shared" si="12"/>
        <v>43</v>
      </c>
      <c r="D23" s="86" t="s">
        <v>199</v>
      </c>
      <c r="E23" s="84">
        <f t="shared" si="13"/>
        <v>45</v>
      </c>
      <c r="F23" s="84">
        <f t="shared" si="13"/>
        <v>46</v>
      </c>
      <c r="G23" s="84">
        <f>F23+1.5</f>
        <v>47.5</v>
      </c>
      <c r="H23" s="82"/>
      <c r="I23" s="101"/>
      <c r="J23" s="106" t="s">
        <v>328</v>
      </c>
      <c r="K23" s="106" t="s">
        <v>334</v>
      </c>
      <c r="L23" s="106" t="s">
        <v>374</v>
      </c>
      <c r="M23" s="106" t="s">
        <v>328</v>
      </c>
      <c r="N23" s="106" t="s">
        <v>363</v>
      </c>
      <c r="O23" s="105" t="s">
        <v>331</v>
      </c>
    </row>
    <row r="24" ht="29.1" customHeight="1" spans="1:15">
      <c r="A24" s="83" t="s">
        <v>177</v>
      </c>
      <c r="B24" s="84">
        <f>C24-0.5</f>
        <v>57.5</v>
      </c>
      <c r="C24" s="84">
        <f>D24-1</f>
        <v>58</v>
      </c>
      <c r="D24" s="86" t="s">
        <v>201</v>
      </c>
      <c r="E24" s="84">
        <f>D24+1</f>
        <v>60</v>
      </c>
      <c r="F24" s="84">
        <f t="shared" si="13"/>
        <v>61</v>
      </c>
      <c r="G24" s="84">
        <f>F24+0.5</f>
        <v>61.5</v>
      </c>
      <c r="H24" s="82"/>
      <c r="I24" s="101"/>
      <c r="J24" s="106" t="s">
        <v>347</v>
      </c>
      <c r="K24" s="106" t="s">
        <v>328</v>
      </c>
      <c r="L24" s="106" t="s">
        <v>375</v>
      </c>
      <c r="M24" s="106" t="s">
        <v>347</v>
      </c>
      <c r="N24" s="106" t="s">
        <v>376</v>
      </c>
      <c r="O24" s="105" t="s">
        <v>356</v>
      </c>
    </row>
    <row r="25" ht="29.1" customHeight="1" spans="1:15">
      <c r="A25" s="83" t="s">
        <v>202</v>
      </c>
      <c r="B25" s="87">
        <f>C25-0.8</f>
        <v>16.4</v>
      </c>
      <c r="C25" s="87">
        <f>D25-0.8</f>
        <v>17.2</v>
      </c>
      <c r="D25" s="86" t="s">
        <v>203</v>
      </c>
      <c r="E25" s="87">
        <f>D25+0.8</f>
        <v>18.8</v>
      </c>
      <c r="F25" s="87">
        <f>E25+0.8</f>
        <v>19.6</v>
      </c>
      <c r="G25" s="87">
        <f>F25+1.3</f>
        <v>20.9</v>
      </c>
      <c r="H25" s="82"/>
      <c r="I25" s="101"/>
      <c r="J25" s="106" t="s">
        <v>377</v>
      </c>
      <c r="K25" s="106" t="s">
        <v>378</v>
      </c>
      <c r="L25" s="106" t="s">
        <v>379</v>
      </c>
      <c r="M25" s="106" t="s">
        <v>271</v>
      </c>
      <c r="N25" s="106" t="s">
        <v>380</v>
      </c>
      <c r="O25" s="105" t="s">
        <v>328</v>
      </c>
    </row>
    <row r="26" ht="29.1" customHeight="1" spans="1:15">
      <c r="A26" s="83" t="s">
        <v>204</v>
      </c>
      <c r="B26" s="84">
        <f>C26-0.7</f>
        <v>15.1</v>
      </c>
      <c r="C26" s="84">
        <f>D26-0.7</f>
        <v>15.8</v>
      </c>
      <c r="D26" s="86" t="s">
        <v>205</v>
      </c>
      <c r="E26" s="87">
        <f>D26+0.7</f>
        <v>17.2</v>
      </c>
      <c r="F26" s="87">
        <f>E26+0.7</f>
        <v>17.9</v>
      </c>
      <c r="G26" s="87">
        <f>F26+0.9</f>
        <v>18.8</v>
      </c>
      <c r="H26" s="82"/>
      <c r="I26" s="101"/>
      <c r="J26" s="106" t="s">
        <v>381</v>
      </c>
      <c r="K26" s="106" t="s">
        <v>328</v>
      </c>
      <c r="L26" s="106" t="s">
        <v>374</v>
      </c>
      <c r="M26" s="106" t="s">
        <v>329</v>
      </c>
      <c r="N26" s="106" t="s">
        <v>374</v>
      </c>
      <c r="O26" s="105" t="s">
        <v>328</v>
      </c>
    </row>
    <row r="27" ht="29.1" customHeight="1" spans="1:15">
      <c r="A27" s="83" t="s">
        <v>207</v>
      </c>
      <c r="B27" s="87">
        <f t="shared" ref="B27:C27" si="15">C27-0.5</f>
        <v>9</v>
      </c>
      <c r="C27" s="87">
        <f t="shared" si="15"/>
        <v>9.5</v>
      </c>
      <c r="D27" s="88" t="s">
        <v>208</v>
      </c>
      <c r="E27" s="87">
        <f t="shared" ref="E27:F27" si="16">D27+0.5</f>
        <v>10.5</v>
      </c>
      <c r="F27" s="87">
        <f t="shared" si="16"/>
        <v>11</v>
      </c>
      <c r="G27" s="87">
        <f>F27+0.7</f>
        <v>11.7</v>
      </c>
      <c r="H27" s="82"/>
      <c r="I27" s="101"/>
      <c r="J27" s="109" t="s">
        <v>352</v>
      </c>
      <c r="K27" s="109" t="s">
        <v>352</v>
      </c>
      <c r="L27" s="109" t="s">
        <v>374</v>
      </c>
      <c r="M27" s="109" t="s">
        <v>352</v>
      </c>
      <c r="N27" s="109" t="s">
        <v>374</v>
      </c>
      <c r="O27" s="111" t="s">
        <v>382</v>
      </c>
    </row>
    <row r="28" ht="29.1" customHeight="1" spans="1:15">
      <c r="A28" s="89"/>
      <c r="B28" s="82"/>
      <c r="C28" s="82"/>
      <c r="D28" s="82"/>
      <c r="E28" s="90"/>
      <c r="F28" s="82"/>
      <c r="G28" s="82"/>
      <c r="H28" s="82"/>
      <c r="I28" s="101"/>
      <c r="J28" s="115"/>
      <c r="K28" s="115"/>
      <c r="L28" s="115"/>
      <c r="M28" s="115"/>
      <c r="N28" s="115"/>
      <c r="O28" s="116"/>
    </row>
    <row r="29" ht="29.1" customHeight="1" spans="1:15">
      <c r="A29" s="91"/>
      <c r="B29" s="92"/>
      <c r="C29" s="92"/>
      <c r="D29" s="93"/>
      <c r="E29" s="93"/>
      <c r="F29" s="94"/>
      <c r="G29" s="94"/>
      <c r="H29" s="95"/>
      <c r="I29" s="117"/>
      <c r="J29" s="118"/>
      <c r="K29" s="119"/>
      <c r="L29" s="120"/>
      <c r="M29" s="119"/>
      <c r="N29" s="119"/>
      <c r="O29" s="121"/>
    </row>
    <row r="30" ht="16.35" spans="1:15">
      <c r="A30" s="96" t="s">
        <v>132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</row>
    <row r="31" ht="15.6" spans="1:15">
      <c r="A31" s="69" t="s">
        <v>209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</row>
    <row r="32" ht="15.6" spans="1:15">
      <c r="A32" s="97"/>
      <c r="B32" s="97"/>
      <c r="C32" s="97"/>
      <c r="D32" s="97"/>
      <c r="E32" s="97"/>
      <c r="F32" s="97"/>
      <c r="G32" s="97"/>
      <c r="H32" s="97"/>
      <c r="I32" s="97"/>
      <c r="J32" s="122" t="s">
        <v>383</v>
      </c>
      <c r="K32" s="123"/>
      <c r="L32" s="122" t="s">
        <v>211</v>
      </c>
      <c r="M32" s="96"/>
      <c r="N32" s="96" t="s">
        <v>212</v>
      </c>
      <c r="O32" s="124" t="s">
        <v>157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A16:A17"/>
    <mergeCell ref="I2:I2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view="pageBreakPreview" zoomScaleNormal="125" topLeftCell="A26" workbookViewId="0">
      <selection activeCell="K13" sqref="K13"/>
    </sheetView>
  </sheetViews>
  <sheetFormatPr defaultColWidth="9" defaultRowHeight="15.6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2" spans="1:15">
      <c r="A1" s="15" t="s">
        <v>384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="13" customFormat="1" spans="1:15">
      <c r="A2" s="16" t="s">
        <v>385</v>
      </c>
      <c r="B2" s="2" t="s">
        <v>386</v>
      </c>
      <c r="C2" s="2" t="s">
        <v>387</v>
      </c>
      <c r="D2" s="2" t="s">
        <v>388</v>
      </c>
      <c r="E2" s="2" t="s">
        <v>389</v>
      </c>
      <c r="F2" s="2" t="s">
        <v>390</v>
      </c>
      <c r="G2" s="2" t="s">
        <v>391</v>
      </c>
      <c r="H2" s="2" t="s">
        <v>392</v>
      </c>
      <c r="I2" s="16" t="s">
        <v>393</v>
      </c>
      <c r="J2" s="16" t="s">
        <v>394</v>
      </c>
      <c r="K2" s="16" t="s">
        <v>395</v>
      </c>
      <c r="L2" s="16" t="s">
        <v>396</v>
      </c>
      <c r="M2" s="16" t="s">
        <v>397</v>
      </c>
      <c r="N2" s="2" t="s">
        <v>398</v>
      </c>
      <c r="O2" s="2" t="s">
        <v>399</v>
      </c>
    </row>
    <row r="3" s="13" customFormat="1" spans="1:15">
      <c r="A3" s="16"/>
      <c r="B3" s="3"/>
      <c r="C3" s="3"/>
      <c r="D3" s="3"/>
      <c r="E3" s="3"/>
      <c r="F3" s="3"/>
      <c r="G3" s="3"/>
      <c r="H3" s="3"/>
      <c r="I3" s="16" t="s">
        <v>400</v>
      </c>
      <c r="J3" s="16" t="s">
        <v>400</v>
      </c>
      <c r="K3" s="16" t="s">
        <v>400</v>
      </c>
      <c r="L3" s="16" t="s">
        <v>400</v>
      </c>
      <c r="M3" s="16" t="s">
        <v>400</v>
      </c>
      <c r="N3" s="3"/>
      <c r="O3" s="3"/>
    </row>
    <row r="4" s="13" customFormat="1" ht="21" customHeight="1" spans="1:16">
      <c r="A4" s="16">
        <v>1</v>
      </c>
      <c r="B4" s="60" t="s">
        <v>401</v>
      </c>
      <c r="C4" s="61" t="s">
        <v>402</v>
      </c>
      <c r="D4" s="61" t="s">
        <v>403</v>
      </c>
      <c r="E4" s="62" t="s">
        <v>404</v>
      </c>
      <c r="F4" s="62" t="s">
        <v>405</v>
      </c>
      <c r="G4" s="62" t="s">
        <v>68</v>
      </c>
      <c r="H4" s="63"/>
      <c r="I4" s="67">
        <v>3</v>
      </c>
      <c r="J4" s="67"/>
      <c r="K4" s="67">
        <v>2</v>
      </c>
      <c r="L4" s="67">
        <v>2</v>
      </c>
      <c r="M4" s="67">
        <v>4</v>
      </c>
      <c r="N4" s="63">
        <v>11</v>
      </c>
      <c r="O4" s="63"/>
      <c r="P4" s="68" t="s">
        <v>406</v>
      </c>
    </row>
    <row r="5" s="13" customFormat="1" ht="21" customHeight="1" spans="1:16">
      <c r="A5" s="16">
        <v>2</v>
      </c>
      <c r="B5" s="60" t="s">
        <v>401</v>
      </c>
      <c r="C5" s="61" t="s">
        <v>402</v>
      </c>
      <c r="D5" s="61" t="s">
        <v>403</v>
      </c>
      <c r="E5" s="62" t="s">
        <v>404</v>
      </c>
      <c r="F5" s="62" t="s">
        <v>405</v>
      </c>
      <c r="G5" s="62" t="s">
        <v>68</v>
      </c>
      <c r="H5" s="63"/>
      <c r="I5" s="67">
        <v>5</v>
      </c>
      <c r="J5" s="67"/>
      <c r="K5" s="67"/>
      <c r="L5" s="67">
        <v>3</v>
      </c>
      <c r="M5" s="67">
        <v>3</v>
      </c>
      <c r="N5" s="63">
        <v>11</v>
      </c>
      <c r="O5" s="63"/>
      <c r="P5" s="68" t="s">
        <v>406</v>
      </c>
    </row>
    <row r="6" s="13" customFormat="1" ht="21" customHeight="1" spans="1:16">
      <c r="A6" s="16">
        <v>3</v>
      </c>
      <c r="B6" s="60" t="s">
        <v>407</v>
      </c>
      <c r="C6" s="61" t="s">
        <v>402</v>
      </c>
      <c r="D6" s="61" t="s">
        <v>403</v>
      </c>
      <c r="E6" s="62" t="s">
        <v>404</v>
      </c>
      <c r="F6" s="62" t="s">
        <v>405</v>
      </c>
      <c r="G6" s="62" t="s">
        <v>68</v>
      </c>
      <c r="H6" s="63"/>
      <c r="I6" s="67">
        <v>4</v>
      </c>
      <c r="J6" s="67"/>
      <c r="K6" s="67"/>
      <c r="L6" s="67">
        <v>3</v>
      </c>
      <c r="M6" s="67">
        <v>4</v>
      </c>
      <c r="N6" s="63">
        <v>11</v>
      </c>
      <c r="O6" s="63"/>
      <c r="P6" s="68" t="s">
        <v>406</v>
      </c>
    </row>
    <row r="7" s="13" customFormat="1" ht="21" customHeight="1" spans="1:16">
      <c r="A7" s="16">
        <v>4</v>
      </c>
      <c r="B7" s="60" t="s">
        <v>407</v>
      </c>
      <c r="C7" s="61" t="s">
        <v>402</v>
      </c>
      <c r="D7" s="61" t="s">
        <v>403</v>
      </c>
      <c r="E7" s="62" t="s">
        <v>404</v>
      </c>
      <c r="F7" s="62" t="s">
        <v>405</v>
      </c>
      <c r="G7" s="62" t="s">
        <v>68</v>
      </c>
      <c r="H7" s="63"/>
      <c r="I7" s="67">
        <v>5</v>
      </c>
      <c r="J7" s="67"/>
      <c r="K7" s="67">
        <v>2</v>
      </c>
      <c r="L7" s="67">
        <v>2</v>
      </c>
      <c r="M7" s="67">
        <v>5</v>
      </c>
      <c r="N7" s="63">
        <v>14</v>
      </c>
      <c r="O7" s="63"/>
      <c r="P7" s="68" t="s">
        <v>406</v>
      </c>
    </row>
    <row r="8" s="13" customFormat="1" ht="21" customHeight="1" spans="1:16">
      <c r="A8" s="16">
        <v>5</v>
      </c>
      <c r="B8" s="60" t="s">
        <v>408</v>
      </c>
      <c r="C8" s="61" t="s">
        <v>402</v>
      </c>
      <c r="D8" s="61" t="s">
        <v>403</v>
      </c>
      <c r="E8" s="62" t="s">
        <v>404</v>
      </c>
      <c r="F8" s="62" t="s">
        <v>405</v>
      </c>
      <c r="G8" s="62" t="s">
        <v>68</v>
      </c>
      <c r="H8" s="63"/>
      <c r="I8" s="67">
        <v>5</v>
      </c>
      <c r="J8" s="67"/>
      <c r="K8" s="67"/>
      <c r="L8" s="67">
        <v>2</v>
      </c>
      <c r="M8" s="67">
        <v>3</v>
      </c>
      <c r="N8" s="63">
        <v>10</v>
      </c>
      <c r="O8" s="63"/>
      <c r="P8" s="68" t="s">
        <v>406</v>
      </c>
    </row>
    <row r="9" s="13" customFormat="1" ht="21" customHeight="1" spans="1:16">
      <c r="A9" s="16">
        <v>6</v>
      </c>
      <c r="B9" s="60" t="s">
        <v>409</v>
      </c>
      <c r="C9" s="61" t="s">
        <v>402</v>
      </c>
      <c r="D9" s="61" t="s">
        <v>403</v>
      </c>
      <c r="E9" s="62" t="s">
        <v>404</v>
      </c>
      <c r="F9" s="62" t="s">
        <v>405</v>
      </c>
      <c r="G9" s="62" t="s">
        <v>68</v>
      </c>
      <c r="H9" s="63"/>
      <c r="I9" s="67">
        <v>4</v>
      </c>
      <c r="J9" s="67"/>
      <c r="K9" s="67">
        <v>1</v>
      </c>
      <c r="L9" s="67">
        <v>3</v>
      </c>
      <c r="M9" s="67">
        <v>4</v>
      </c>
      <c r="N9" s="63">
        <v>12</v>
      </c>
      <c r="O9" s="63"/>
      <c r="P9" s="68" t="s">
        <v>406</v>
      </c>
    </row>
    <row r="10" s="13" customFormat="1" ht="21" customHeight="1" spans="1:16">
      <c r="A10" s="16">
        <v>7</v>
      </c>
      <c r="B10" s="60" t="s">
        <v>410</v>
      </c>
      <c r="C10" s="61" t="s">
        <v>402</v>
      </c>
      <c r="D10" s="61" t="s">
        <v>411</v>
      </c>
      <c r="E10" s="62" t="s">
        <v>404</v>
      </c>
      <c r="F10" s="62" t="s">
        <v>405</v>
      </c>
      <c r="G10" s="62" t="s">
        <v>68</v>
      </c>
      <c r="H10" s="63"/>
      <c r="I10" s="67">
        <v>3</v>
      </c>
      <c r="J10" s="67">
        <v>2</v>
      </c>
      <c r="K10" s="67"/>
      <c r="L10" s="67">
        <v>2</v>
      </c>
      <c r="M10" s="67">
        <v>3</v>
      </c>
      <c r="N10" s="63">
        <v>10</v>
      </c>
      <c r="O10" s="63"/>
      <c r="P10" s="68" t="s">
        <v>406</v>
      </c>
    </row>
    <row r="11" s="13" customFormat="1" ht="21" customHeight="1" spans="1:16">
      <c r="A11" s="16">
        <v>8</v>
      </c>
      <c r="B11" s="60" t="s">
        <v>412</v>
      </c>
      <c r="C11" s="61" t="s">
        <v>402</v>
      </c>
      <c r="D11" s="61" t="s">
        <v>411</v>
      </c>
      <c r="E11" s="62" t="s">
        <v>404</v>
      </c>
      <c r="F11" s="62" t="s">
        <v>405</v>
      </c>
      <c r="G11" s="62" t="s">
        <v>68</v>
      </c>
      <c r="H11" s="63"/>
      <c r="I11" s="67">
        <v>4</v>
      </c>
      <c r="J11" s="67">
        <v>2</v>
      </c>
      <c r="K11" s="67"/>
      <c r="L11" s="67">
        <v>3</v>
      </c>
      <c r="M11" s="67">
        <v>4</v>
      </c>
      <c r="N11" s="63">
        <v>13</v>
      </c>
      <c r="O11" s="63"/>
      <c r="P11" s="68" t="s">
        <v>406</v>
      </c>
    </row>
    <row r="12" s="13" customFormat="1" ht="21" customHeight="1" spans="1:16">
      <c r="A12" s="16">
        <v>9</v>
      </c>
      <c r="B12" s="60" t="s">
        <v>413</v>
      </c>
      <c r="C12" s="61" t="s">
        <v>402</v>
      </c>
      <c r="D12" s="61" t="s">
        <v>411</v>
      </c>
      <c r="E12" s="62" t="s">
        <v>404</v>
      </c>
      <c r="F12" s="62" t="s">
        <v>405</v>
      </c>
      <c r="G12" s="62" t="s">
        <v>68</v>
      </c>
      <c r="H12" s="63"/>
      <c r="I12" s="67">
        <v>5</v>
      </c>
      <c r="J12" s="67">
        <v>1</v>
      </c>
      <c r="K12" s="67"/>
      <c r="L12" s="67">
        <v>2</v>
      </c>
      <c r="M12" s="67">
        <v>5</v>
      </c>
      <c r="N12" s="63">
        <v>13</v>
      </c>
      <c r="O12" s="63"/>
      <c r="P12" s="68" t="s">
        <v>406</v>
      </c>
    </row>
    <row r="13" s="13" customFormat="1" ht="21" customHeight="1" spans="1:16">
      <c r="A13" s="16">
        <v>10</v>
      </c>
      <c r="B13" s="60" t="s">
        <v>413</v>
      </c>
      <c r="C13" s="61" t="s">
        <v>402</v>
      </c>
      <c r="D13" s="61" t="s">
        <v>411</v>
      </c>
      <c r="E13" s="62" t="s">
        <v>404</v>
      </c>
      <c r="F13" s="62" t="s">
        <v>405</v>
      </c>
      <c r="G13" s="62" t="s">
        <v>68</v>
      </c>
      <c r="H13" s="63"/>
      <c r="I13" s="67">
        <v>4</v>
      </c>
      <c r="J13" s="67">
        <v>2</v>
      </c>
      <c r="K13" s="67"/>
      <c r="L13" s="67">
        <v>2</v>
      </c>
      <c r="M13" s="67">
        <v>4</v>
      </c>
      <c r="N13" s="63">
        <v>12</v>
      </c>
      <c r="O13" s="63"/>
      <c r="P13" s="68" t="s">
        <v>406</v>
      </c>
    </row>
    <row r="14" ht="21" customHeight="1" spans="1:16">
      <c r="A14" s="4">
        <v>11</v>
      </c>
      <c r="B14" s="64" t="s">
        <v>414</v>
      </c>
      <c r="C14" s="61" t="s">
        <v>402</v>
      </c>
      <c r="D14" s="61" t="s">
        <v>411</v>
      </c>
      <c r="E14" s="62" t="s">
        <v>404</v>
      </c>
      <c r="F14" s="62" t="s">
        <v>405</v>
      </c>
      <c r="G14" s="62" t="s">
        <v>68</v>
      </c>
      <c r="H14" s="5"/>
      <c r="I14" s="5">
        <v>6</v>
      </c>
      <c r="J14" s="5">
        <v>3</v>
      </c>
      <c r="K14" s="5"/>
      <c r="L14" s="5">
        <v>3</v>
      </c>
      <c r="M14" s="5">
        <v>3</v>
      </c>
      <c r="N14" s="5">
        <v>15</v>
      </c>
      <c r="O14" s="5"/>
      <c r="P14" s="68" t="s">
        <v>406</v>
      </c>
    </row>
    <row r="15" ht="21" customHeight="1" spans="1:16">
      <c r="A15" s="4">
        <v>12</v>
      </c>
      <c r="B15" s="64" t="s">
        <v>414</v>
      </c>
      <c r="C15" s="61" t="s">
        <v>402</v>
      </c>
      <c r="D15" s="61" t="s">
        <v>411</v>
      </c>
      <c r="E15" s="62" t="s">
        <v>404</v>
      </c>
      <c r="F15" s="62" t="s">
        <v>405</v>
      </c>
      <c r="G15" s="62" t="s">
        <v>68</v>
      </c>
      <c r="H15" s="5"/>
      <c r="I15" s="5">
        <v>5</v>
      </c>
      <c r="J15" s="5">
        <v>1</v>
      </c>
      <c r="K15" s="5"/>
      <c r="L15" s="5"/>
      <c r="M15" s="5">
        <v>3</v>
      </c>
      <c r="N15" s="5">
        <v>9</v>
      </c>
      <c r="O15" s="5"/>
      <c r="P15" s="68" t="s">
        <v>406</v>
      </c>
    </row>
    <row r="16" ht="21" customHeight="1" spans="1:16">
      <c r="A16" s="4">
        <v>13</v>
      </c>
      <c r="B16" s="64" t="s">
        <v>415</v>
      </c>
      <c r="C16" s="61" t="s">
        <v>402</v>
      </c>
      <c r="D16" s="61" t="s">
        <v>416</v>
      </c>
      <c r="E16" s="62" t="s">
        <v>404</v>
      </c>
      <c r="F16" s="62" t="s">
        <v>405</v>
      </c>
      <c r="G16" s="62" t="s">
        <v>68</v>
      </c>
      <c r="H16" s="5"/>
      <c r="I16" s="5">
        <v>6</v>
      </c>
      <c r="J16" s="5"/>
      <c r="K16" s="5"/>
      <c r="L16" s="5">
        <v>3</v>
      </c>
      <c r="M16" s="5">
        <v>5</v>
      </c>
      <c r="N16" s="5">
        <v>14</v>
      </c>
      <c r="O16" s="5"/>
      <c r="P16" s="68" t="s">
        <v>406</v>
      </c>
    </row>
    <row r="17" ht="21" customHeight="1" spans="1:16">
      <c r="A17" s="4">
        <v>14</v>
      </c>
      <c r="B17" s="64" t="s">
        <v>415</v>
      </c>
      <c r="C17" s="61" t="s">
        <v>402</v>
      </c>
      <c r="D17" s="61" t="s">
        <v>416</v>
      </c>
      <c r="E17" s="62" t="s">
        <v>404</v>
      </c>
      <c r="F17" s="62" t="s">
        <v>405</v>
      </c>
      <c r="G17" s="62" t="s">
        <v>68</v>
      </c>
      <c r="H17" s="5"/>
      <c r="I17" s="5">
        <v>5</v>
      </c>
      <c r="J17" s="5">
        <v>2</v>
      </c>
      <c r="K17" s="5"/>
      <c r="L17" s="5">
        <v>2</v>
      </c>
      <c r="M17" s="5">
        <v>4</v>
      </c>
      <c r="N17" s="5">
        <v>13</v>
      </c>
      <c r="O17" s="5"/>
      <c r="P17" s="68" t="s">
        <v>406</v>
      </c>
    </row>
    <row r="18" ht="21" customHeight="1" spans="1:16">
      <c r="A18" s="4"/>
      <c r="B18" s="64" t="s">
        <v>417</v>
      </c>
      <c r="C18" s="61" t="s">
        <v>402</v>
      </c>
      <c r="D18" s="61" t="s">
        <v>416</v>
      </c>
      <c r="E18" s="62" t="s">
        <v>404</v>
      </c>
      <c r="F18" s="62" t="s">
        <v>405</v>
      </c>
      <c r="G18" s="62" t="s">
        <v>68</v>
      </c>
      <c r="H18" s="5"/>
      <c r="I18" s="5"/>
      <c r="J18" s="5"/>
      <c r="K18" s="5"/>
      <c r="L18" s="5">
        <v>3</v>
      </c>
      <c r="M18" s="5">
        <v>3</v>
      </c>
      <c r="N18" s="5">
        <v>6</v>
      </c>
      <c r="O18" s="5"/>
      <c r="P18" s="68" t="s">
        <v>406</v>
      </c>
    </row>
    <row r="19" ht="21" customHeight="1" spans="1:16">
      <c r="A19" s="4"/>
      <c r="B19" s="64" t="s">
        <v>417</v>
      </c>
      <c r="C19" s="61" t="s">
        <v>402</v>
      </c>
      <c r="D19" s="61" t="s">
        <v>416</v>
      </c>
      <c r="E19" s="62" t="s">
        <v>404</v>
      </c>
      <c r="F19" s="62" t="s">
        <v>405</v>
      </c>
      <c r="G19" s="62" t="s">
        <v>68</v>
      </c>
      <c r="H19" s="5"/>
      <c r="I19" s="5">
        <v>5</v>
      </c>
      <c r="J19" s="5"/>
      <c r="K19" s="5">
        <v>2</v>
      </c>
      <c r="L19" s="5">
        <v>4</v>
      </c>
      <c r="M19" s="5">
        <v>3</v>
      </c>
      <c r="N19" s="5">
        <v>14</v>
      </c>
      <c r="O19" s="5"/>
      <c r="P19" s="68" t="s">
        <v>406</v>
      </c>
    </row>
    <row r="20" ht="21" customHeight="1" spans="1:16">
      <c r="A20" s="4"/>
      <c r="B20" s="64" t="s">
        <v>418</v>
      </c>
      <c r="C20" s="61" t="s">
        <v>402</v>
      </c>
      <c r="D20" s="61" t="s">
        <v>416</v>
      </c>
      <c r="E20" s="62" t="s">
        <v>404</v>
      </c>
      <c r="F20" s="62" t="s">
        <v>405</v>
      </c>
      <c r="G20" s="62" t="s">
        <v>68</v>
      </c>
      <c r="H20" s="5"/>
      <c r="I20" s="5">
        <v>7</v>
      </c>
      <c r="J20" s="5">
        <v>2</v>
      </c>
      <c r="K20" s="5"/>
      <c r="L20" s="5">
        <v>2</v>
      </c>
      <c r="M20" s="5">
        <v>5</v>
      </c>
      <c r="N20" s="5">
        <v>16</v>
      </c>
      <c r="O20" s="5"/>
      <c r="P20" s="68" t="s">
        <v>406</v>
      </c>
    </row>
    <row r="21" ht="21" customHeight="1" spans="1:16">
      <c r="A21" s="4"/>
      <c r="B21" s="64" t="s">
        <v>418</v>
      </c>
      <c r="C21" s="61" t="s">
        <v>402</v>
      </c>
      <c r="D21" s="61" t="s">
        <v>416</v>
      </c>
      <c r="E21" s="62" t="s">
        <v>404</v>
      </c>
      <c r="F21" s="62" t="s">
        <v>405</v>
      </c>
      <c r="G21" s="62" t="s">
        <v>68</v>
      </c>
      <c r="H21" s="5"/>
      <c r="I21" s="5">
        <v>4</v>
      </c>
      <c r="J21" s="5">
        <v>2</v>
      </c>
      <c r="K21" s="5"/>
      <c r="L21" s="5">
        <v>4</v>
      </c>
      <c r="M21" s="5">
        <v>5</v>
      </c>
      <c r="N21" s="5">
        <v>15</v>
      </c>
      <c r="O21" s="5"/>
      <c r="P21" s="68" t="s">
        <v>406</v>
      </c>
    </row>
    <row r="22" ht="21" customHeight="1" spans="1:16">
      <c r="A22" s="4"/>
      <c r="B22" s="64" t="s">
        <v>419</v>
      </c>
      <c r="C22" s="61" t="s">
        <v>402</v>
      </c>
      <c r="D22" s="61" t="s">
        <v>416</v>
      </c>
      <c r="E22" s="62" t="s">
        <v>404</v>
      </c>
      <c r="F22" s="62" t="s">
        <v>405</v>
      </c>
      <c r="G22" s="62" t="s">
        <v>68</v>
      </c>
      <c r="H22" s="5"/>
      <c r="I22" s="5">
        <v>2</v>
      </c>
      <c r="J22" s="5">
        <v>3</v>
      </c>
      <c r="K22" s="5"/>
      <c r="L22" s="5">
        <v>3</v>
      </c>
      <c r="M22" s="5">
        <v>4</v>
      </c>
      <c r="N22" s="5">
        <v>12</v>
      </c>
      <c r="O22" s="5"/>
      <c r="P22" s="68" t="s">
        <v>406</v>
      </c>
    </row>
    <row r="23" ht="21" customHeight="1" spans="1:16">
      <c r="A23" s="4"/>
      <c r="B23" s="64" t="s">
        <v>419</v>
      </c>
      <c r="C23" s="61" t="s">
        <v>402</v>
      </c>
      <c r="D23" s="61" t="s">
        <v>416</v>
      </c>
      <c r="E23" s="62" t="s">
        <v>404</v>
      </c>
      <c r="F23" s="62" t="s">
        <v>405</v>
      </c>
      <c r="G23" s="62" t="s">
        <v>68</v>
      </c>
      <c r="H23" s="5"/>
      <c r="I23" s="5">
        <v>5</v>
      </c>
      <c r="J23" s="5">
        <v>2</v>
      </c>
      <c r="K23" s="5"/>
      <c r="L23" s="5">
        <v>2</v>
      </c>
      <c r="M23" s="5">
        <v>4</v>
      </c>
      <c r="N23" s="5">
        <v>13</v>
      </c>
      <c r="O23" s="5"/>
      <c r="P23" s="68" t="s">
        <v>406</v>
      </c>
    </row>
    <row r="24" ht="21" customHeight="1" spans="1:16">
      <c r="A24" s="4"/>
      <c r="B24" s="64" t="s">
        <v>420</v>
      </c>
      <c r="C24" s="61" t="s">
        <v>402</v>
      </c>
      <c r="D24" s="61" t="s">
        <v>416</v>
      </c>
      <c r="E24" s="62" t="s">
        <v>404</v>
      </c>
      <c r="F24" s="62" t="s">
        <v>405</v>
      </c>
      <c r="G24" s="62" t="s">
        <v>68</v>
      </c>
      <c r="H24" s="5"/>
      <c r="I24" s="5">
        <v>6</v>
      </c>
      <c r="J24" s="5">
        <v>1</v>
      </c>
      <c r="K24" s="5"/>
      <c r="L24" s="5">
        <v>1</v>
      </c>
      <c r="M24" s="5">
        <v>5</v>
      </c>
      <c r="N24" s="5">
        <v>13</v>
      </c>
      <c r="O24" s="5"/>
      <c r="P24" s="68" t="s">
        <v>406</v>
      </c>
    </row>
    <row r="25" ht="21" customHeight="1" spans="1:16">
      <c r="A25" s="4"/>
      <c r="B25" s="64" t="s">
        <v>421</v>
      </c>
      <c r="C25" s="61" t="s">
        <v>402</v>
      </c>
      <c r="D25" s="61" t="s">
        <v>422</v>
      </c>
      <c r="E25" s="62" t="s">
        <v>404</v>
      </c>
      <c r="F25" s="62" t="s">
        <v>405</v>
      </c>
      <c r="G25" s="62" t="s">
        <v>68</v>
      </c>
      <c r="H25" s="5"/>
      <c r="I25" s="5">
        <v>5</v>
      </c>
      <c r="J25" s="5"/>
      <c r="K25" s="5"/>
      <c r="L25" s="5">
        <v>2</v>
      </c>
      <c r="M25" s="5">
        <v>5</v>
      </c>
      <c r="N25" s="5">
        <v>12</v>
      </c>
      <c r="O25" s="5"/>
      <c r="P25" s="68" t="s">
        <v>406</v>
      </c>
    </row>
    <row r="26" ht="21" customHeight="1" spans="1:16">
      <c r="A26" s="4"/>
      <c r="B26" s="64" t="s">
        <v>421</v>
      </c>
      <c r="C26" s="61" t="s">
        <v>402</v>
      </c>
      <c r="D26" s="61" t="s">
        <v>422</v>
      </c>
      <c r="E26" s="62" t="s">
        <v>404</v>
      </c>
      <c r="F26" s="62" t="s">
        <v>405</v>
      </c>
      <c r="G26" s="62" t="s">
        <v>68</v>
      </c>
      <c r="H26" s="5"/>
      <c r="I26" s="5">
        <v>4</v>
      </c>
      <c r="J26" s="5"/>
      <c r="K26" s="5"/>
      <c r="L26" s="5">
        <v>3</v>
      </c>
      <c r="M26" s="5">
        <v>4</v>
      </c>
      <c r="N26" s="5">
        <v>11</v>
      </c>
      <c r="O26" s="5"/>
      <c r="P26" s="68" t="s">
        <v>406</v>
      </c>
    </row>
    <row r="27" ht="21" customHeight="1" spans="1:16">
      <c r="A27" s="4"/>
      <c r="B27" s="64" t="s">
        <v>423</v>
      </c>
      <c r="C27" s="61" t="s">
        <v>402</v>
      </c>
      <c r="D27" s="61" t="s">
        <v>422</v>
      </c>
      <c r="E27" s="62" t="s">
        <v>404</v>
      </c>
      <c r="F27" s="62" t="s">
        <v>405</v>
      </c>
      <c r="G27" s="62" t="s">
        <v>68</v>
      </c>
      <c r="H27" s="5"/>
      <c r="I27" s="5">
        <v>5</v>
      </c>
      <c r="J27" s="5"/>
      <c r="K27" s="5"/>
      <c r="L27" s="5">
        <v>3</v>
      </c>
      <c r="M27" s="5">
        <v>5</v>
      </c>
      <c r="N27" s="5">
        <v>13</v>
      </c>
      <c r="O27" s="5"/>
      <c r="P27" s="68" t="s">
        <v>406</v>
      </c>
    </row>
    <row r="28" ht="21" customHeight="1" spans="1:16">
      <c r="A28" s="4"/>
      <c r="B28" s="64" t="s">
        <v>424</v>
      </c>
      <c r="C28" s="61" t="s">
        <v>402</v>
      </c>
      <c r="D28" s="61" t="s">
        <v>422</v>
      </c>
      <c r="E28" s="62" t="s">
        <v>404</v>
      </c>
      <c r="F28" s="62" t="s">
        <v>405</v>
      </c>
      <c r="G28" s="62" t="s">
        <v>68</v>
      </c>
      <c r="H28" s="5"/>
      <c r="I28" s="5">
        <v>6</v>
      </c>
      <c r="J28" s="5"/>
      <c r="K28" s="5"/>
      <c r="L28" s="5">
        <v>2</v>
      </c>
      <c r="M28" s="5">
        <v>3</v>
      </c>
      <c r="N28" s="5">
        <v>11</v>
      </c>
      <c r="O28" s="5"/>
      <c r="P28" s="68" t="s">
        <v>406</v>
      </c>
    </row>
    <row r="29" ht="21" customHeight="1" spans="1:16">
      <c r="A29" s="4"/>
      <c r="B29" s="64" t="s">
        <v>424</v>
      </c>
      <c r="C29" s="61" t="s">
        <v>402</v>
      </c>
      <c r="D29" s="61" t="s">
        <v>422</v>
      </c>
      <c r="E29" s="62" t="s">
        <v>404</v>
      </c>
      <c r="F29" s="62" t="s">
        <v>405</v>
      </c>
      <c r="G29" s="62" t="s">
        <v>68</v>
      </c>
      <c r="H29" s="5"/>
      <c r="I29" s="5">
        <v>3</v>
      </c>
      <c r="J29" s="5"/>
      <c r="K29" s="5"/>
      <c r="L29" s="5">
        <v>4</v>
      </c>
      <c r="M29" s="5">
        <v>4</v>
      </c>
      <c r="N29" s="5">
        <v>11</v>
      </c>
      <c r="O29" s="5"/>
      <c r="P29" s="68" t="s">
        <v>406</v>
      </c>
    </row>
    <row r="30" ht="21" customHeight="1" spans="1:15">
      <c r="A30" s="4">
        <v>15</v>
      </c>
      <c r="B30" s="65" t="s">
        <v>425</v>
      </c>
      <c r="C30" s="61" t="s">
        <v>402</v>
      </c>
      <c r="D30" s="61" t="s">
        <v>422</v>
      </c>
      <c r="E30" s="62" t="s">
        <v>404</v>
      </c>
      <c r="F30" s="62" t="s">
        <v>405</v>
      </c>
      <c r="G30" s="62" t="s">
        <v>68</v>
      </c>
      <c r="H30" s="4"/>
      <c r="I30" s="4">
        <v>2</v>
      </c>
      <c r="J30" s="4"/>
      <c r="K30" s="4"/>
      <c r="L30" s="4">
        <v>2</v>
      </c>
      <c r="M30" s="4">
        <v>3</v>
      </c>
      <c r="N30" s="4">
        <v>7</v>
      </c>
      <c r="O30" s="4"/>
    </row>
    <row r="31" ht="21" customHeight="1" spans="1:15">
      <c r="A31" s="4">
        <v>16</v>
      </c>
      <c r="B31" s="65"/>
      <c r="C31" s="61"/>
      <c r="D31" s="61"/>
      <c r="E31" s="62"/>
      <c r="F31" s="62"/>
      <c r="G31" s="62"/>
      <c r="H31" s="4"/>
      <c r="I31" s="4"/>
      <c r="J31" s="4"/>
      <c r="K31" s="4"/>
      <c r="L31" s="4"/>
      <c r="M31" s="4"/>
      <c r="N31" s="4"/>
      <c r="O31" s="4"/>
    </row>
    <row r="32" ht="21" customHeight="1" spans="1:15">
      <c r="A32" s="4">
        <v>17</v>
      </c>
      <c r="B32" s="66"/>
      <c r="C32" s="4"/>
      <c r="D32" s="4"/>
      <c r="E32" s="4"/>
      <c r="F32" s="4"/>
      <c r="G32" s="62"/>
      <c r="H32" s="4"/>
      <c r="I32" s="4"/>
      <c r="J32" s="4"/>
      <c r="K32" s="4"/>
      <c r="L32" s="4"/>
      <c r="M32" s="4"/>
      <c r="N32" s="4"/>
      <c r="O32" s="4"/>
    </row>
    <row r="33" ht="21" customHeight="1" spans="1:15">
      <c r="A33" s="4">
        <v>18</v>
      </c>
      <c r="B33" s="6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="14" customFormat="1" ht="44.1" customHeight="1" spans="1:15">
      <c r="A34" s="6" t="s">
        <v>426</v>
      </c>
      <c r="B34" s="7"/>
      <c r="C34" s="7"/>
      <c r="D34" s="8"/>
      <c r="E34" s="9"/>
      <c r="F34" s="10"/>
      <c r="G34" s="10"/>
      <c r="H34" s="10"/>
      <c r="I34" s="11"/>
      <c r="J34" s="6" t="s">
        <v>427</v>
      </c>
      <c r="K34" s="7"/>
      <c r="L34" s="7"/>
      <c r="M34" s="8"/>
      <c r="N34" s="7"/>
      <c r="O34" s="12"/>
    </row>
    <row r="35" ht="75" customHeight="1" spans="1:15">
      <c r="A35" s="26" t="s">
        <v>428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</sheetData>
  <mergeCells count="15">
    <mergeCell ref="A1:O1"/>
    <mergeCell ref="A34:D34"/>
    <mergeCell ref="E34:I34"/>
    <mergeCell ref="J34:M34"/>
    <mergeCell ref="A35:O3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6944444444444" right="0.118055555555556" top="0.314583333333333" bottom="0.236111111111111" header="0.236111111111111" footer="0.156944444444444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</vt:lpstr>
      <vt:lpstr>中期</vt:lpstr>
      <vt:lpstr>中期尺寸</vt:lpstr>
      <vt:lpstr>尾期</vt:lpstr>
      <vt:lpstr>尾期尺寸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工厂盒子用的验布报告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2022-07-29T08:31:49Z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1C289E65558C4EC59101F2231CCA2D1C</vt:lpwstr>
  </property>
</Properties>
</file>