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<sst xmlns="http://schemas.openxmlformats.org/spreadsheetml/2006/main" count="937" uniqueCount="362">
  <si>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</si>
  <si>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</si>
  <si>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</si>
  <si>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</si>
  <si>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</si>
  <si>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</si>
  <si>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</si>
  <si>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</si>
  <si>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</si>
  <si>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</si>
  <si>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</si>
  <si>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</si>
  <si>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</si>
  <si>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</si>
  <si>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</si>
  <si>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</si>
  <si>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</si>
  <si>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</si>
  <si>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</si>
  <si>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</si>
  <si>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</si>
  <si>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</si>
  <si>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</si>
  <si>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</si>
  <si>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</si>
  <si>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</si>
  <si>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</si>
  <si>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</si>
  <si>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</si>
  <si>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</si>
  <si>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</si>
  <si>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</si>
  <si>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</si>
  <si>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</si>
  <si>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</si>
  <si>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</si>
  <si>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</si>
  <si>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</si>
  <si>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</si>
  <si>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</si>
  <si>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</si>
  <si>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</si>
  <si>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</si>
  <si>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</si>
  <si>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</si>
  <si>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</si>
  <si>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</si>
  <si>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</si>
  <si>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</si>
  <si>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</si>
  <si>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</si>
  <si>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</si>
  <si>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</si>
  <si>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</si>
  <si>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</si>
  <si>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</si>
  <si>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</si>
  <si>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</si>
  <si>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</si>
  <si>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</si>
  <si>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TAEECK92922</t>
  </si>
  <si>
    <t>合同交期</t>
  </si>
  <si>
    <t>产前确认样</t>
  </si>
  <si>
    <t>有</t>
  </si>
  <si>
    <t>无</t>
  </si>
  <si>
    <t>品名</t>
  </si>
  <si>
    <t>女式越野软壳外套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</si>
  <si>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</si>
  <si>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</si>
  <si>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</si>
  <si>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</si>
  <si>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</si>
  <si>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</si>
  <si>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</si>
  <si>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</si>
  <si>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</si>
  <si>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</si>
  <si>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</si>
  <si>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</si>
  <si>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</si>
  <si>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</si>
  <si>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</si>
  <si>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</si>
  <si>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</si>
  <si>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</si>
  <si>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</si>
  <si>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</si>
  <si>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</si>
  <si>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</si>
  <si>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</si>
  <si>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</si>
  <si>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</si>
  <si>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</si>
  <si>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</si>
  <si>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</si>
  <si>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</si>
  <si>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</si>
  <si>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</si>
  <si>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</si>
  <si>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</si>
  <si>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</si>
  <si>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</si>
  <si>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</si>
  <si>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</si>
  <si>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</si>
  <si>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</si>
  <si>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</si>
  <si>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</si>
  <si>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</si>
  <si>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</si>
  <si>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</si>
  <si>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</si>
  <si>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</si>
  <si>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</si>
  <si>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</si>
  <si>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</si>
  <si>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</si>
  <si>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</si>
  <si>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</si>
  <si>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</si>
  <si>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</si>
  <si>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</si>
  <si>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</si>
  <si>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</si>
  <si>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</si>
  <si>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</si>
  <si>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</si>
  <si>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</si>
  <si>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</si>
  <si>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</si>
  <si>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</si>
  <si>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</si>
  <si>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</si>
  <si>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</si>
  <si>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</si>
  <si>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</si>
  <si>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</si>
  <si>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</si>
  <si>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</si>
  <si>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</si>
  <si>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</si>
  <si>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</si>
  <si>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</si>
  <si>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</si>
  <si>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</si>
  <si>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黑色洗前XXL</t>
  </si>
  <si>
    <t>黑色洗后XXL</t>
  </si>
  <si>
    <t>后中长</t>
  </si>
  <si>
    <t>155/84B</t>
  </si>
  <si>
    <t>160/88B</t>
  </si>
  <si>
    <t>165/92B</t>
  </si>
  <si>
    <t>170/96B</t>
  </si>
  <si>
    <t>175/100B</t>
  </si>
  <si>
    <t>190/108B</t>
  </si>
  <si>
    <t>前中长</t>
  </si>
  <si>
    <t>-0.8</t>
  </si>
  <si>
    <t>-1</t>
  </si>
  <si>
    <t>前中拉链长</t>
  </si>
  <si>
    <t>√</t>
  </si>
  <si>
    <t>胸围</t>
  </si>
  <si>
    <t>+0.5</t>
  </si>
  <si>
    <t>腰围</t>
  </si>
  <si>
    <t>摆围</t>
  </si>
  <si>
    <t>1</t>
  </si>
  <si>
    <t>肩宽</t>
  </si>
  <si>
    <t>下领围</t>
  </si>
  <si>
    <t>肩点袖长</t>
  </si>
  <si>
    <t>-0.5</t>
  </si>
  <si>
    <t>袖肥/2（参考值）</t>
  </si>
  <si>
    <t>袖肘围/2</t>
  </si>
  <si>
    <t>袖口围/2</t>
  </si>
  <si>
    <t>帽高</t>
  </si>
  <si>
    <t>帽宽</t>
  </si>
  <si>
    <t xml:space="preserve">     初期请洗测2-3件，有问题的另加测量数量。</t>
  </si>
  <si>
    <t>验货时间：2022-6-13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</si>
  <si>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</si>
  <si>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</si>
  <si>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</si>
  <si>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</si>
  <si>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</si>
  <si>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</si>
  <si>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</si>
  <si>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</si>
  <si>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</si>
  <si>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</si>
  <si>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</si>
  <si>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</si>
  <si>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</si>
  <si>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1.结子不良，</t>
  </si>
  <si>
    <t>2.线头多。</t>
  </si>
  <si>
    <t>【整改的严重缺陷及整改复核时间】</t>
  </si>
  <si>
    <t>【整改结果】</t>
  </si>
  <si>
    <t>喜益祥</t>
  </si>
  <si>
    <t>黑色S</t>
  </si>
  <si>
    <t>胭脂红M</t>
  </si>
  <si>
    <t>黑色L</t>
  </si>
  <si>
    <t>胭脂红XL</t>
  </si>
  <si>
    <t>黑色XXL</t>
  </si>
  <si>
    <t>号型</t>
  </si>
  <si>
    <t>-0.8-1.5√</t>
  </si>
  <si>
    <t>-1-0.8-1.2</t>
  </si>
  <si>
    <t>-0.2-0.3-1</t>
  </si>
  <si>
    <t>√-1.-1</t>
  </si>
  <si>
    <t>-1√√</t>
  </si>
  <si>
    <t>√√√</t>
  </si>
  <si>
    <t>√√</t>
  </si>
  <si>
    <t>1√√</t>
  </si>
  <si>
    <t>√-0.6</t>
  </si>
  <si>
    <t>1+0.6</t>
  </si>
  <si>
    <t>√+1.2+3</t>
  </si>
  <si>
    <t>√+0.6+0.7</t>
  </si>
  <si>
    <t>QC出货报告书</t>
  </si>
  <si>
    <t>定制款</t>
  </si>
  <si>
    <t>产品名称</t>
  </si>
  <si>
    <t>合同日期</t>
  </si>
  <si>
    <t>6-25/7-31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</si>
  <si>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</si>
  <si>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</si>
  <si>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</si>
  <si>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</si>
  <si>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</si>
  <si>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</si>
  <si>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</si>
  <si>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</si>
  <si>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</si>
  <si>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</si>
  <si>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</si>
  <si>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</si>
  <si>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</si>
  <si>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</si>
  <si>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</si>
  <si>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</si>
  <si>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</si>
  <si>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</si>
  <si>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</si>
  <si>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</si>
  <si>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</si>
  <si>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</si>
  <si>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</si>
  <si>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</si>
  <si>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</si>
  <si>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</si>
  <si>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</si>
  <si>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</si>
  <si>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</si>
  <si>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</si>
  <si>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</si>
  <si>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</si>
  <si>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</si>
  <si>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</si>
  <si>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</si>
  <si>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</si>
  <si>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1.绣花链线，已返工。</t>
  </si>
  <si>
    <t>2.线头2件，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</si>
  <si>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</si>
  <si>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</si>
  <si>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</si>
  <si>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</si>
  <si>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</si>
  <si>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</si>
  <si>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</si>
  <si>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</si>
  <si>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</si>
  <si>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</si>
  <si>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</si>
  <si>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</si>
  <si>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</si>
  <si>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</si>
  <si>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</si>
  <si>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</si>
  <si>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</si>
  <si>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</si>
  <si>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</si>
  <si>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</si>
  <si>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</si>
  <si>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</si>
  <si>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</si>
  <si>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</si>
  <si>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</si>
  <si>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</si>
  <si>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G17FW0650</t>
  </si>
  <si>
    <t>G17FW0650-775D/19SS黑色17SS深灰</t>
  </si>
  <si>
    <t>上海汇良</t>
  </si>
  <si>
    <t>YES</t>
  </si>
  <si>
    <t>G17FW0650-138D/15FW胭脂红17SS深灰</t>
  </si>
  <si>
    <t>22FW冷灰紫/19SS高级灰</t>
  </si>
  <si>
    <t>制表时间：2022-5-6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</si>
  <si>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</si>
  <si>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</si>
  <si>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</si>
  <si>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</si>
  <si>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</si>
  <si>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</si>
  <si>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</si>
  <si>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</si>
  <si>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</si>
  <si>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</si>
  <si>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</si>
  <si>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制表时间：2022-4-8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</si>
  <si>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</si>
  <si>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</si>
  <si>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</si>
  <si>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</si>
  <si>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</si>
  <si>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</si>
  <si>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</si>
  <si>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</si>
  <si>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</si>
  <si>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</si>
  <si>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</si>
  <si>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</si>
  <si>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</si>
  <si>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</si>
  <si>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</si>
  <si>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</si>
  <si>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</si>
  <si>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</si>
  <si>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</si>
  <si>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</si>
  <si>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</si>
  <si>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</si>
  <si>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</si>
  <si>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</si>
  <si>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</si>
  <si>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</si>
  <si>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</si>
  <si>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</si>
  <si>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</si>
  <si>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</si>
  <si>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</si>
  <si>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</si>
  <si>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</si>
  <si>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</si>
  <si>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</si>
  <si>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</si>
  <si>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</si>
  <si>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</si>
  <si>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</si>
  <si>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</si>
  <si>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</si>
  <si>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</si>
  <si>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</si>
  <si>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</si>
  <si>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</si>
  <si>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</si>
  <si>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刺绣</t>
  </si>
  <si>
    <t>洗测2次</t>
  </si>
  <si>
    <t>左袖</t>
  </si>
  <si>
    <t xml:space="preserve">袖袢、帽檐 </t>
  </si>
  <si>
    <t>双面胶</t>
  </si>
  <si>
    <t>制表时间：2022-4-12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</si>
  <si>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</si>
  <si>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</si>
  <si>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</si>
  <si>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</si>
  <si>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</si>
  <si>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</si>
  <si>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G14FWZD017-775/17SS黑色</t>
  </si>
  <si>
    <t xml:space="preserve">G14FWZD017-138/15FW胭脂红 </t>
  </si>
  <si>
    <t>22FW冷灰紫</t>
  </si>
  <si>
    <t>制表时间：2022-5-8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</si>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</sst>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name val="微软雅黑"/>
      <charset val="134"/>
    </font>
    <font>
      <sz val="12"/>
      <color indexed="10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2"/>
      <name val="新細明體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71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9" borderId="72" applyNumberFormat="0" applyFon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3" applyNumberFormat="0" applyFill="0" applyAlignment="0" applyProtection="0">
      <alignment vertical="center"/>
    </xf>
    <xf numFmtId="0" fontId="51" fillId="0" borderId="73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2" fillId="23" borderId="75" applyNumberFormat="0" applyAlignment="0" applyProtection="0">
      <alignment vertical="center"/>
    </xf>
    <xf numFmtId="0" fontId="53" fillId="23" borderId="71" applyNumberFormat="0" applyAlignment="0" applyProtection="0">
      <alignment vertical="center"/>
    </xf>
    <xf numFmtId="0" fontId="54" fillId="24" borderId="76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9" fillId="0" borderId="0">
      <alignment vertical="center"/>
    </xf>
    <xf numFmtId="0" fontId="16" fillId="0" borderId="0">
      <alignment vertical="center"/>
    </xf>
    <xf numFmtId="0" fontId="59" fillId="0" borderId="0">
      <alignment horizontal="center" vertical="center"/>
    </xf>
    <xf numFmtId="0" fontId="60" fillId="0" borderId="0">
      <alignment horizontal="center" vertical="center"/>
    </xf>
    <xf numFmtId="0" fontId="61" fillId="0" borderId="0" applyProtection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56" applyNumberFormat="1" applyFont="1" applyFill="1" applyBorder="1" applyAlignment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3" borderId="2" xfId="56" applyNumberFormat="1" applyFont="1" applyFill="1" applyBorder="1" applyAlignment="1">
      <alignment horizontal="center" vertical="center" wrapText="1"/>
    </xf>
    <xf numFmtId="14" fontId="5" fillId="0" borderId="2" xfId="56" applyNumberFormat="1" applyFont="1" applyFill="1" applyBorder="1" applyAlignment="1">
      <alignment horizontal="center" vertical="center" wrapText="1"/>
    </xf>
    <xf numFmtId="0" fontId="9" fillId="0" borderId="8" xfId="54" applyFont="1" applyBorder="1" applyAlignment="1">
      <alignment horizontal="center" vertical="center" wrapText="1"/>
    </xf>
    <xf numFmtId="0" fontId="9" fillId="0" borderId="0" xfId="54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55" applyFont="1" applyBorder="1" applyAlignment="1">
      <alignment horizontal="center" vertical="center" wrapText="1"/>
    </xf>
    <xf numFmtId="0" fontId="11" fillId="0" borderId="8" xfId="55" applyFont="1" applyBorder="1" applyAlignment="1">
      <alignment horizontal="center" vertical="center" wrapText="1"/>
    </xf>
    <xf numFmtId="0" fontId="9" fillId="0" borderId="10" xfId="54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12" fillId="4" borderId="0" xfId="51" applyFont="1" applyFill="1"/>
    <xf numFmtId="0" fontId="13" fillId="4" borderId="11" xfId="50" applyFont="1" applyFill="1" applyBorder="1" applyAlignment="1">
      <alignment horizontal="left" vertical="center"/>
    </xf>
    <xf numFmtId="0" fontId="12" fillId="4" borderId="12" xfId="50" applyFont="1" applyFill="1" applyBorder="1" applyAlignment="1">
      <alignment horizontal="center" vertical="center"/>
    </xf>
    <xf numFmtId="0" fontId="13" fillId="4" borderId="12" xfId="50" applyFont="1" applyFill="1" applyBorder="1" applyAlignment="1">
      <alignment vertical="center"/>
    </xf>
    <xf numFmtId="0" fontId="12" fillId="4" borderId="12" xfId="51" applyFont="1" applyFill="1" applyBorder="1" applyAlignment="1">
      <alignment horizontal="center"/>
    </xf>
    <xf numFmtId="0" fontId="13" fillId="4" borderId="12" xfId="50" applyFont="1" applyFill="1" applyBorder="1" applyAlignment="1">
      <alignment horizontal="left" vertical="center"/>
    </xf>
    <xf numFmtId="0" fontId="13" fillId="4" borderId="13" xfId="51" applyFont="1" applyFill="1" applyBorder="1" applyAlignment="1" applyProtection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/>
    </xf>
    <xf numFmtId="0" fontId="13" fillId="4" borderId="2" xfId="5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9" fillId="0" borderId="2" xfId="0" applyFont="1" applyFill="1" applyBorder="1" applyAlignment="1"/>
    <xf numFmtId="176" fontId="20" fillId="0" borderId="2" xfId="0" applyNumberFormat="1" applyFont="1" applyFill="1" applyBorder="1" applyAlignment="1">
      <alignment horizontal="center"/>
    </xf>
    <xf numFmtId="176" fontId="20" fillId="5" borderId="2" xfId="0" applyNumberFormat="1" applyFont="1" applyFill="1" applyBorder="1" applyAlignment="1">
      <alignment horizontal="center"/>
    </xf>
    <xf numFmtId="49" fontId="21" fillId="0" borderId="2" xfId="53" applyNumberFormat="1" applyFont="1" applyFill="1" applyBorder="1" applyAlignment="1">
      <alignment horizontal="center"/>
    </xf>
    <xf numFmtId="0" fontId="22" fillId="0" borderId="2" xfId="0" applyFont="1" applyFill="1" applyBorder="1" applyAlignment="1"/>
    <xf numFmtId="176" fontId="20" fillId="6" borderId="2" xfId="0" applyNumberFormat="1" applyFont="1" applyFill="1" applyBorder="1" applyAlignment="1">
      <alignment horizontal="center"/>
    </xf>
    <xf numFmtId="176" fontId="19" fillId="5" borderId="2" xfId="0" applyNumberFormat="1" applyFont="1" applyFill="1" applyBorder="1" applyAlignment="1">
      <alignment horizontal="center"/>
    </xf>
    <xf numFmtId="177" fontId="20" fillId="0" borderId="2" xfId="0" applyNumberFormat="1" applyFont="1" applyFill="1" applyBorder="1" applyAlignment="1">
      <alignment horizontal="center"/>
    </xf>
    <xf numFmtId="0" fontId="0" fillId="4" borderId="0" xfId="52" applyFont="1" applyFill="1">
      <alignment vertical="center"/>
    </xf>
    <xf numFmtId="176" fontId="19" fillId="0" borderId="2" xfId="0" applyNumberFormat="1" applyFont="1" applyFill="1" applyBorder="1" applyAlignment="1">
      <alignment horizontal="center"/>
    </xf>
    <xf numFmtId="176" fontId="13" fillId="6" borderId="2" xfId="0" applyNumberFormat="1" applyFont="1" applyFill="1" applyBorder="1" applyAlignment="1">
      <alignment horizont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23" fillId="0" borderId="14" xfId="50" applyFont="1" applyFill="1" applyBorder="1" applyAlignment="1">
      <alignment horizontal="center" vertical="top"/>
    </xf>
    <xf numFmtId="0" fontId="24" fillId="0" borderId="15" xfId="50" applyFont="1" applyFill="1" applyBorder="1" applyAlignment="1">
      <alignment horizontal="left" vertical="center"/>
    </xf>
    <xf numFmtId="0" fontId="20" fillId="0" borderId="16" xfId="50" applyFont="1" applyFill="1" applyBorder="1" applyAlignment="1">
      <alignment horizontal="center" vertical="center"/>
    </xf>
    <xf numFmtId="0" fontId="24" fillId="0" borderId="16" xfId="50" applyFont="1" applyFill="1" applyBorder="1" applyAlignment="1">
      <alignment horizontal="center" vertical="center"/>
    </xf>
    <xf numFmtId="0" fontId="25" fillId="0" borderId="16" xfId="50" applyFont="1" applyFill="1" applyBorder="1" applyAlignment="1">
      <alignment vertical="center"/>
    </xf>
    <xf numFmtId="0" fontId="24" fillId="0" borderId="16" xfId="50" applyFont="1" applyFill="1" applyBorder="1" applyAlignment="1">
      <alignment vertical="center"/>
    </xf>
    <xf numFmtId="0" fontId="25" fillId="0" borderId="16" xfId="50" applyFont="1" applyFill="1" applyBorder="1" applyAlignment="1">
      <alignment horizontal="center" vertical="center"/>
    </xf>
    <xf numFmtId="0" fontId="24" fillId="0" borderId="17" xfId="50" applyFont="1" applyFill="1" applyBorder="1" applyAlignment="1">
      <alignment vertical="center"/>
    </xf>
    <xf numFmtId="0" fontId="20" fillId="0" borderId="18" xfId="50" applyFont="1" applyFill="1" applyBorder="1" applyAlignment="1">
      <alignment horizontal="center" vertical="center"/>
    </xf>
    <xf numFmtId="0" fontId="24" fillId="0" borderId="18" xfId="50" applyFont="1" applyFill="1" applyBorder="1" applyAlignment="1">
      <alignment vertical="center"/>
    </xf>
    <xf numFmtId="58" fontId="25" fillId="0" borderId="18" xfId="50" applyNumberFormat="1" applyFont="1" applyFill="1" applyBorder="1" applyAlignment="1">
      <alignment horizontal="center" vertical="center"/>
    </xf>
    <xf numFmtId="0" fontId="25" fillId="0" borderId="18" xfId="50" applyFont="1" applyFill="1" applyBorder="1" applyAlignment="1">
      <alignment horizontal="center" vertical="center"/>
    </xf>
    <xf numFmtId="0" fontId="24" fillId="0" borderId="18" xfId="50" applyFont="1" applyFill="1" applyBorder="1" applyAlignment="1">
      <alignment horizontal="center" vertical="center"/>
    </xf>
    <xf numFmtId="0" fontId="24" fillId="0" borderId="17" xfId="50" applyFont="1" applyFill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20" fillId="0" borderId="19" xfId="50" applyFont="1" applyBorder="1" applyAlignment="1">
      <alignment vertical="center"/>
    </xf>
    <xf numFmtId="0" fontId="24" fillId="0" borderId="18" xfId="50" applyFont="1" applyFill="1" applyBorder="1" applyAlignment="1">
      <alignment horizontal="left" vertical="center"/>
    </xf>
    <xf numFmtId="0" fontId="24" fillId="0" borderId="20" xfId="50" applyFont="1" applyFill="1" applyBorder="1" applyAlignment="1">
      <alignment vertical="center"/>
    </xf>
    <xf numFmtId="0" fontId="20" fillId="0" borderId="21" xfId="50" applyFont="1" applyFill="1" applyBorder="1" applyAlignment="1">
      <alignment horizontal="right" vertical="center"/>
    </xf>
    <xf numFmtId="0" fontId="24" fillId="0" borderId="21" xfId="50" applyFont="1" applyFill="1" applyBorder="1" applyAlignment="1">
      <alignment vertical="center"/>
    </xf>
    <xf numFmtId="0" fontId="25" fillId="0" borderId="21" xfId="50" applyFont="1" applyFill="1" applyBorder="1" applyAlignment="1">
      <alignment vertical="center"/>
    </xf>
    <xf numFmtId="0" fontId="25" fillId="0" borderId="21" xfId="50" applyFont="1" applyFill="1" applyBorder="1" applyAlignment="1">
      <alignment horizontal="left" vertical="center"/>
    </xf>
    <xf numFmtId="0" fontId="24" fillId="0" borderId="21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25" fillId="0" borderId="0" xfId="50" applyFont="1" applyFill="1" applyBorder="1" applyAlignment="1">
      <alignment vertical="center"/>
    </xf>
    <xf numFmtId="0" fontId="25" fillId="0" borderId="0" xfId="50" applyFont="1" applyFill="1" applyAlignment="1">
      <alignment horizontal="left" vertical="center"/>
    </xf>
    <xf numFmtId="0" fontId="24" fillId="0" borderId="15" xfId="50" applyFont="1" applyFill="1" applyBorder="1" applyAlignment="1">
      <alignment vertical="center"/>
    </xf>
    <xf numFmtId="0" fontId="24" fillId="0" borderId="22" xfId="50" applyFont="1" applyFill="1" applyBorder="1" applyAlignment="1">
      <alignment horizontal="left" vertical="center"/>
    </xf>
    <xf numFmtId="0" fontId="24" fillId="0" borderId="23" xfId="50" applyFont="1" applyFill="1" applyBorder="1" applyAlignment="1">
      <alignment horizontal="left" vertical="center"/>
    </xf>
    <xf numFmtId="0" fontId="25" fillId="0" borderId="18" xfId="50" applyFont="1" applyFill="1" applyBorder="1" applyAlignment="1">
      <alignment horizontal="left" vertical="center"/>
    </xf>
    <xf numFmtId="0" fontId="25" fillId="0" borderId="18" xfId="50" applyFont="1" applyFill="1" applyBorder="1" applyAlignment="1">
      <alignment vertical="center"/>
    </xf>
    <xf numFmtId="0" fontId="25" fillId="0" borderId="24" xfId="50" applyFont="1" applyFill="1" applyBorder="1" applyAlignment="1">
      <alignment horizontal="center" vertical="center"/>
    </xf>
    <xf numFmtId="0" fontId="25" fillId="0" borderId="25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horizontal="left" vertical="center"/>
    </xf>
    <xf numFmtId="0" fontId="24" fillId="0" borderId="16" xfId="50" applyFont="1" applyFill="1" applyBorder="1" applyAlignment="1">
      <alignment horizontal="left" vertical="center"/>
    </xf>
    <xf numFmtId="0" fontId="25" fillId="0" borderId="17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25" fillId="0" borderId="25" xfId="50" applyFont="1" applyFill="1" applyBorder="1" applyAlignment="1">
      <alignment horizontal="left" vertical="center"/>
    </xf>
    <xf numFmtId="0" fontId="25" fillId="0" borderId="17" xfId="50" applyFont="1" applyFill="1" applyBorder="1" applyAlignment="1">
      <alignment horizontal="left" vertical="center" wrapText="1"/>
    </xf>
    <xf numFmtId="0" fontId="25" fillId="0" borderId="18" xfId="50" applyFont="1" applyFill="1" applyBorder="1" applyAlignment="1">
      <alignment horizontal="left" vertical="center" wrapText="1"/>
    </xf>
    <xf numFmtId="0" fontId="24" fillId="0" borderId="20" xfId="50" applyFont="1" applyFill="1" applyBorder="1" applyAlignment="1">
      <alignment horizontal="left" vertical="center"/>
    </xf>
    <xf numFmtId="0" fontId="14" fillId="0" borderId="21" xfId="50" applyFill="1" applyBorder="1" applyAlignment="1">
      <alignment horizontal="center" vertical="center"/>
    </xf>
    <xf numFmtId="0" fontId="24" fillId="0" borderId="27" xfId="50" applyFont="1" applyFill="1" applyBorder="1" applyAlignment="1">
      <alignment horizontal="center" vertical="center"/>
    </xf>
    <xf numFmtId="0" fontId="24" fillId="0" borderId="28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4" fillId="0" borderId="25" xfId="50" applyFont="1" applyFill="1" applyBorder="1" applyAlignment="1">
      <alignment horizontal="left" vertical="center"/>
    </xf>
    <xf numFmtId="0" fontId="15" fillId="0" borderId="26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16" xfId="50" applyFont="1" applyFill="1" applyBorder="1" applyAlignment="1">
      <alignment horizontal="left" vertical="center"/>
    </xf>
    <xf numFmtId="0" fontId="24" fillId="0" borderId="24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5" fillId="0" borderId="21" xfId="50" applyFont="1" applyFill="1" applyBorder="1" applyAlignment="1">
      <alignment horizontal="center" vertical="center"/>
    </xf>
    <xf numFmtId="58" fontId="25" fillId="0" borderId="21" xfId="50" applyNumberFormat="1" applyFont="1" applyFill="1" applyBorder="1" applyAlignment="1">
      <alignment vertical="center"/>
    </xf>
    <xf numFmtId="0" fontId="24" fillId="0" borderId="21" xfId="50" applyFont="1" applyFill="1" applyBorder="1" applyAlignment="1">
      <alignment horizontal="center" vertical="center"/>
    </xf>
    <xf numFmtId="0" fontId="25" fillId="0" borderId="32" xfId="50" applyFont="1" applyFill="1" applyBorder="1" applyAlignment="1">
      <alignment horizontal="center" vertical="center"/>
    </xf>
    <xf numFmtId="0" fontId="24" fillId="0" borderId="19" xfId="50" applyFont="1" applyFill="1" applyBorder="1" applyAlignment="1">
      <alignment horizontal="center" vertical="center"/>
    </xf>
    <xf numFmtId="0" fontId="25" fillId="0" borderId="19" xfId="50" applyFont="1" applyFill="1" applyBorder="1" applyAlignment="1">
      <alignment horizontal="left" vertical="center"/>
    </xf>
    <xf numFmtId="0" fontId="25" fillId="0" borderId="33" xfId="50" applyFont="1" applyFill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25" fillId="0" borderId="35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left" vertical="center"/>
    </xf>
    <xf numFmtId="0" fontId="24" fillId="0" borderId="32" xfId="50" applyFont="1" applyFill="1" applyBorder="1" applyAlignment="1">
      <alignment horizontal="left" vertical="center"/>
    </xf>
    <xf numFmtId="0" fontId="24" fillId="0" borderId="19" xfId="50" applyFont="1" applyFill="1" applyBorder="1" applyAlignment="1">
      <alignment horizontal="left" vertical="center"/>
    </xf>
    <xf numFmtId="0" fontId="25" fillId="0" borderId="35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left" vertical="center" wrapText="1"/>
    </xf>
    <xf numFmtId="0" fontId="14" fillId="0" borderId="33" xfId="50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left" vertical="center"/>
    </xf>
    <xf numFmtId="0" fontId="25" fillId="0" borderId="36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25" fillId="0" borderId="33" xfId="5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176" fontId="16" fillId="7" borderId="2" xfId="0" applyNumberFormat="1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9" fillId="7" borderId="2" xfId="0" applyFont="1" applyFill="1" applyBorder="1" applyAlignment="1"/>
    <xf numFmtId="176" fontId="20" fillId="7" borderId="2" xfId="0" applyNumberFormat="1" applyFont="1" applyFill="1" applyBorder="1" applyAlignment="1">
      <alignment horizontal="center"/>
    </xf>
    <xf numFmtId="176" fontId="20" fillId="4" borderId="2" xfId="0" applyNumberFormat="1" applyFont="1" applyFill="1" applyBorder="1" applyAlignment="1">
      <alignment horizontal="center"/>
    </xf>
    <xf numFmtId="49" fontId="21" fillId="7" borderId="2" xfId="53" applyNumberFormat="1" applyFont="1" applyFill="1" applyBorder="1" applyAlignment="1">
      <alignment horizontal="center"/>
    </xf>
    <xf numFmtId="0" fontId="22" fillId="7" borderId="2" xfId="0" applyFont="1" applyFill="1" applyBorder="1" applyAlignment="1"/>
    <xf numFmtId="176" fontId="19" fillId="4" borderId="2" xfId="0" applyNumberFormat="1" applyFont="1" applyFill="1" applyBorder="1" applyAlignment="1">
      <alignment horizontal="center"/>
    </xf>
    <xf numFmtId="177" fontId="20" fillId="7" borderId="2" xfId="0" applyNumberFormat="1" applyFont="1" applyFill="1" applyBorder="1" applyAlignment="1">
      <alignment horizontal="center"/>
    </xf>
    <xf numFmtId="176" fontId="19" fillId="7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26" fillId="0" borderId="14" xfId="50" applyFont="1" applyBorder="1" applyAlignment="1">
      <alignment horizontal="center" vertical="top"/>
    </xf>
    <xf numFmtId="0" fontId="15" fillId="0" borderId="37" xfId="50" applyFont="1" applyBorder="1" applyAlignment="1">
      <alignment horizontal="left" vertical="center"/>
    </xf>
    <xf numFmtId="0" fontId="20" fillId="0" borderId="38" xfId="50" applyFont="1" applyBorder="1" applyAlignment="1">
      <alignment horizontal="center" vertical="center"/>
    </xf>
    <xf numFmtId="0" fontId="15" fillId="0" borderId="38" xfId="50" applyFont="1" applyBorder="1" applyAlignment="1">
      <alignment horizontal="center" vertical="center"/>
    </xf>
    <xf numFmtId="0" fontId="18" fillId="0" borderId="38" xfId="50" applyFont="1" applyBorder="1" applyAlignment="1">
      <alignment horizontal="left" vertical="center"/>
    </xf>
    <xf numFmtId="0" fontId="18" fillId="0" borderId="15" xfId="50" applyFont="1" applyBorder="1" applyAlignment="1">
      <alignment horizontal="center" vertical="center"/>
    </xf>
    <xf numFmtId="0" fontId="18" fillId="0" borderId="16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5" fillId="0" borderId="15" xfId="50" applyFont="1" applyBorder="1" applyAlignment="1">
      <alignment horizontal="center" vertical="center"/>
    </xf>
    <xf numFmtId="0" fontId="15" fillId="0" borderId="16" xfId="50" applyFont="1" applyBorder="1" applyAlignment="1">
      <alignment horizontal="center" vertical="center"/>
    </xf>
    <xf numFmtId="0" fontId="15" fillId="0" borderId="32" xfId="50" applyFont="1" applyBorder="1" applyAlignment="1">
      <alignment horizontal="center" vertical="center"/>
    </xf>
    <xf numFmtId="0" fontId="18" fillId="0" borderId="17" xfId="50" applyFont="1" applyBorder="1" applyAlignment="1">
      <alignment horizontal="left" vertical="center"/>
    </xf>
    <xf numFmtId="0" fontId="20" fillId="0" borderId="18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18" fillId="0" borderId="18" xfId="50" applyFont="1" applyBorder="1" applyAlignment="1">
      <alignment horizontal="left" vertical="center"/>
    </xf>
    <xf numFmtId="14" fontId="20" fillId="0" borderId="18" xfId="50" applyNumberFormat="1" applyFont="1" applyBorder="1" applyAlignment="1">
      <alignment horizontal="center" vertical="center"/>
    </xf>
    <xf numFmtId="14" fontId="20" fillId="0" borderId="19" xfId="50" applyNumberFormat="1" applyFont="1" applyBorder="1" applyAlignment="1">
      <alignment horizontal="center" vertical="center"/>
    </xf>
    <xf numFmtId="0" fontId="18" fillId="0" borderId="17" xfId="50" applyFont="1" applyBorder="1" applyAlignment="1">
      <alignment vertical="center"/>
    </xf>
    <xf numFmtId="0" fontId="18" fillId="0" borderId="18" xfId="50" applyFont="1" applyBorder="1" applyAlignment="1">
      <alignment vertical="center"/>
    </xf>
    <xf numFmtId="0" fontId="18" fillId="0" borderId="17" xfId="50" applyFont="1" applyBorder="1" applyAlignment="1">
      <alignment horizontal="center" vertical="center"/>
    </xf>
    <xf numFmtId="0" fontId="20" fillId="0" borderId="24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14" fillId="0" borderId="18" xfId="50" applyFont="1" applyBorder="1" applyAlignment="1">
      <alignment vertical="center"/>
    </xf>
    <xf numFmtId="0" fontId="20" fillId="0" borderId="17" xfId="50" applyFont="1" applyBorder="1" applyAlignment="1">
      <alignment horizontal="left" vertical="center"/>
    </xf>
    <xf numFmtId="0" fontId="27" fillId="0" borderId="20" xfId="50" applyFont="1" applyBorder="1" applyAlignment="1">
      <alignment vertical="center"/>
    </xf>
    <xf numFmtId="0" fontId="20" fillId="0" borderId="21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18" fillId="0" borderId="20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14" fontId="20" fillId="0" borderId="21" xfId="50" applyNumberFormat="1" applyFont="1" applyBorder="1" applyAlignment="1">
      <alignment horizontal="center" vertical="center"/>
    </xf>
    <xf numFmtId="14" fontId="20" fillId="0" borderId="33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18" fillId="0" borderId="15" xfId="50" applyFont="1" applyBorder="1" applyAlignment="1">
      <alignment vertical="center"/>
    </xf>
    <xf numFmtId="0" fontId="14" fillId="0" borderId="16" xfId="50" applyFont="1" applyBorder="1" applyAlignment="1">
      <alignment horizontal="left" vertical="center"/>
    </xf>
    <xf numFmtId="0" fontId="20" fillId="0" borderId="16" xfId="50" applyFont="1" applyBorder="1" applyAlignment="1">
      <alignment horizontal="left" vertical="center"/>
    </xf>
    <xf numFmtId="0" fontId="14" fillId="0" borderId="16" xfId="50" applyFont="1" applyBorder="1" applyAlignment="1">
      <alignment vertical="center"/>
    </xf>
    <xf numFmtId="0" fontId="18" fillId="0" borderId="16" xfId="50" applyFont="1" applyBorder="1" applyAlignment="1">
      <alignment vertical="center"/>
    </xf>
    <xf numFmtId="0" fontId="14" fillId="0" borderId="18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5" fillId="0" borderId="15" xfId="50" applyFont="1" applyBorder="1" applyAlignment="1">
      <alignment horizontal="left" vertical="center"/>
    </xf>
    <xf numFmtId="0" fontId="25" fillId="0" borderId="16" xfId="50" applyFont="1" applyBorder="1" applyAlignment="1">
      <alignment horizontal="left" vertical="center"/>
    </xf>
    <xf numFmtId="0" fontId="25" fillId="0" borderId="26" xfId="50" applyFont="1" applyBorder="1" applyAlignment="1">
      <alignment horizontal="left" vertical="center"/>
    </xf>
    <xf numFmtId="0" fontId="25" fillId="0" borderId="25" xfId="50" applyFont="1" applyBorder="1" applyAlignment="1">
      <alignment horizontal="left" vertical="center"/>
    </xf>
    <xf numFmtId="0" fontId="25" fillId="0" borderId="31" xfId="50" applyFont="1" applyBorder="1" applyAlignment="1">
      <alignment horizontal="left" vertical="center"/>
    </xf>
    <xf numFmtId="0" fontId="25" fillId="0" borderId="24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8" fillId="0" borderId="17" xfId="50" applyFont="1" applyFill="1" applyBorder="1" applyAlignment="1">
      <alignment horizontal="left" vertical="center"/>
    </xf>
    <xf numFmtId="0" fontId="20" fillId="0" borderId="18" xfId="50" applyFont="1" applyFill="1" applyBorder="1" applyAlignment="1">
      <alignment horizontal="left" vertical="center"/>
    </xf>
    <xf numFmtId="0" fontId="18" fillId="0" borderId="20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18" fillId="0" borderId="18" xfId="50" applyFont="1" applyBorder="1" applyAlignment="1">
      <alignment horizontal="center" vertical="center"/>
    </xf>
    <xf numFmtId="0" fontId="24" fillId="0" borderId="18" xfId="50" applyFont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5" fillId="0" borderId="39" xfId="50" applyFont="1" applyBorder="1" applyAlignment="1">
      <alignment vertical="center"/>
    </xf>
    <xf numFmtId="0" fontId="20" fillId="0" borderId="40" xfId="50" applyFont="1" applyBorder="1" applyAlignment="1">
      <alignment horizontal="center" vertical="center"/>
    </xf>
    <xf numFmtId="0" fontId="15" fillId="0" borderId="40" xfId="50" applyFont="1" applyBorder="1" applyAlignment="1">
      <alignment vertical="center"/>
    </xf>
    <xf numFmtId="0" fontId="20" fillId="0" borderId="40" xfId="50" applyFont="1" applyBorder="1" applyAlignment="1">
      <alignment vertical="center"/>
    </xf>
    <xf numFmtId="58" fontId="14" fillId="0" borderId="40" xfId="50" applyNumberFormat="1" applyFont="1" applyBorder="1" applyAlignment="1">
      <alignment vertical="center"/>
    </xf>
    <xf numFmtId="0" fontId="15" fillId="0" borderId="40" xfId="50" applyFont="1" applyBorder="1" applyAlignment="1">
      <alignment horizontal="center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center" vertical="center"/>
    </xf>
    <xf numFmtId="0" fontId="15" fillId="0" borderId="43" xfId="50" applyFont="1" applyFill="1" applyBorder="1" applyAlignment="1">
      <alignment horizontal="center" vertical="center"/>
    </xf>
    <xf numFmtId="0" fontId="15" fillId="0" borderId="20" xfId="50" applyFont="1" applyFill="1" applyBorder="1" applyAlignment="1">
      <alignment horizontal="center" vertical="center"/>
    </xf>
    <xf numFmtId="0" fontId="15" fillId="0" borderId="21" xfId="50" applyFont="1" applyFill="1" applyBorder="1" applyAlignment="1">
      <alignment horizontal="center" vertical="center"/>
    </xf>
    <xf numFmtId="58" fontId="15" fillId="0" borderId="40" xfId="50" applyNumberFormat="1" applyFont="1" applyBorder="1" applyAlignment="1">
      <alignment vertical="center"/>
    </xf>
    <xf numFmtId="0" fontId="14" fillId="0" borderId="38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8" fillId="0" borderId="19" xfId="50" applyFont="1" applyBorder="1" applyAlignment="1">
      <alignment horizontal="center" vertical="center"/>
    </xf>
    <xf numFmtId="0" fontId="18" fillId="0" borderId="33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4" fillId="0" borderId="16" xfId="50" applyFont="1" applyBorder="1" applyAlignment="1">
      <alignment horizontal="left" vertical="center"/>
    </xf>
    <xf numFmtId="0" fontId="24" fillId="0" borderId="32" xfId="50" applyFont="1" applyBorder="1" applyAlignment="1">
      <alignment horizontal="left" vertical="center"/>
    </xf>
    <xf numFmtId="0" fontId="24" fillId="0" borderId="24" xfId="50" applyFont="1" applyBorder="1" applyAlignment="1">
      <alignment horizontal="left" vertical="center"/>
    </xf>
    <xf numFmtId="0" fontId="24" fillId="0" borderId="25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18" fillId="0" borderId="33" xfId="50" applyFont="1" applyBorder="1" applyAlignment="1">
      <alignment horizontal="center" vertical="center"/>
    </xf>
    <xf numFmtId="0" fontId="24" fillId="0" borderId="19" xfId="50" applyFont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20" fillId="0" borderId="45" xfId="50" applyFont="1" applyBorder="1" applyAlignment="1">
      <alignment horizontal="center" vertical="center"/>
    </xf>
    <xf numFmtId="0" fontId="15" fillId="0" borderId="46" xfId="50" applyFont="1" applyFill="1" applyBorder="1" applyAlignment="1">
      <alignment horizontal="left" vertical="center"/>
    </xf>
    <xf numFmtId="0" fontId="15" fillId="0" borderId="47" xfId="50" applyFont="1" applyFill="1" applyBorder="1" applyAlignment="1">
      <alignment horizontal="center" vertical="center"/>
    </xf>
    <xf numFmtId="0" fontId="15" fillId="0" borderId="33" xfId="50" applyFont="1" applyFill="1" applyBorder="1" applyAlignment="1">
      <alignment horizontal="center" vertical="center"/>
    </xf>
    <xf numFmtId="0" fontId="14" fillId="0" borderId="40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3" fillId="4" borderId="0" xfId="51" applyFont="1" applyFill="1" applyBorder="1" applyAlignment="1">
      <alignment horizontal="center"/>
    </xf>
    <xf numFmtId="0" fontId="12" fillId="4" borderId="0" xfId="51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76" fontId="20" fillId="8" borderId="2" xfId="0" applyNumberFormat="1" applyFont="1" applyFill="1" applyBorder="1" applyAlignment="1">
      <alignment horizontal="center"/>
    </xf>
    <xf numFmtId="176" fontId="20" fillId="9" borderId="2" xfId="0" applyNumberFormat="1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 vertical="center"/>
    </xf>
    <xf numFmtId="176" fontId="20" fillId="10" borderId="2" xfId="0" applyNumberFormat="1" applyFont="1" applyFill="1" applyBorder="1" applyAlignment="1">
      <alignment horizontal="center"/>
    </xf>
    <xf numFmtId="0" fontId="13" fillId="4" borderId="0" xfId="51" applyFont="1" applyFill="1"/>
    <xf numFmtId="0" fontId="12" fillId="4" borderId="48" xfId="50" applyFont="1" applyFill="1" applyBorder="1" applyAlignment="1">
      <alignment horizontal="center" vertical="center"/>
    </xf>
    <xf numFmtId="0" fontId="13" fillId="4" borderId="49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7" xfId="51" applyFont="1" applyFill="1" applyBorder="1" applyAlignment="1" applyProtection="1">
      <alignment horizontal="center" vertical="center"/>
    </xf>
    <xf numFmtId="49" fontId="13" fillId="4" borderId="2" xfId="52" applyNumberFormat="1" applyFont="1" applyFill="1" applyBorder="1" applyAlignment="1">
      <alignment horizontal="center" vertical="center"/>
    </xf>
    <xf numFmtId="49" fontId="13" fillId="4" borderId="50" xfId="52" applyNumberFormat="1" applyFont="1" applyFill="1" applyBorder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2" fillId="4" borderId="51" xfId="52" applyNumberFormat="1" applyFont="1" applyFill="1" applyBorder="1" applyAlignment="1">
      <alignment horizontal="center" vertical="center"/>
    </xf>
    <xf numFmtId="49" fontId="12" fillId="4" borderId="52" xfId="52" applyNumberFormat="1" applyFont="1" applyFill="1" applyBorder="1" applyAlignment="1">
      <alignment horizontal="center" vertical="center"/>
    </xf>
    <xf numFmtId="49" fontId="13" fillId="4" borderId="52" xfId="52" applyNumberFormat="1" applyFont="1" applyFill="1" applyBorder="1" applyAlignment="1">
      <alignment horizontal="center" vertical="center"/>
    </xf>
    <xf numFmtId="14" fontId="13" fillId="4" borderId="0" xfId="51" applyNumberFormat="1" applyFont="1" applyFill="1"/>
    <xf numFmtId="0" fontId="14" fillId="0" borderId="0" xfId="50" applyFont="1" applyBorder="1" applyAlignment="1">
      <alignment horizontal="left" vertical="center"/>
    </xf>
    <xf numFmtId="0" fontId="30" fillId="0" borderId="14" xfId="50" applyFont="1" applyBorder="1" applyAlignment="1">
      <alignment horizontal="center" vertical="top"/>
    </xf>
    <xf numFmtId="0" fontId="18" fillId="0" borderId="53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5" fillId="0" borderId="41" xfId="50" applyFont="1" applyBorder="1" applyAlignment="1">
      <alignment horizontal="left" vertical="center"/>
    </xf>
    <xf numFmtId="0" fontId="15" fillId="0" borderId="40" xfId="50" applyFont="1" applyBorder="1" applyAlignment="1">
      <alignment horizontal="left" vertical="center"/>
    </xf>
    <xf numFmtId="0" fontId="18" fillId="0" borderId="42" xfId="50" applyFont="1" applyBorder="1" applyAlignment="1">
      <alignment vertical="center"/>
    </xf>
    <xf numFmtId="0" fontId="14" fillId="0" borderId="43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14" fillId="0" borderId="43" xfId="50" applyFont="1" applyBorder="1" applyAlignment="1">
      <alignment vertical="center"/>
    </xf>
    <xf numFmtId="0" fontId="18" fillId="0" borderId="43" xfId="50" applyFont="1" applyBorder="1" applyAlignment="1">
      <alignment vertical="center"/>
    </xf>
    <xf numFmtId="0" fontId="18" fillId="0" borderId="42" xfId="50" applyFont="1" applyBorder="1" applyAlignment="1">
      <alignment horizontal="center" vertical="center"/>
    </xf>
    <xf numFmtId="0" fontId="20" fillId="0" borderId="43" xfId="50" applyFont="1" applyBorder="1" applyAlignment="1">
      <alignment horizontal="center" vertical="center"/>
    </xf>
    <xf numFmtId="0" fontId="18" fillId="0" borderId="43" xfId="50" applyFont="1" applyBorder="1" applyAlignment="1">
      <alignment horizontal="center" vertical="center"/>
    </xf>
    <xf numFmtId="0" fontId="14" fillId="0" borderId="43" xfId="50" applyFont="1" applyBorder="1" applyAlignment="1">
      <alignment horizontal="center" vertical="center"/>
    </xf>
    <xf numFmtId="0" fontId="20" fillId="0" borderId="18" xfId="50" applyFont="1" applyBorder="1" applyAlignment="1">
      <alignment horizontal="center" vertical="center"/>
    </xf>
    <xf numFmtId="0" fontId="14" fillId="0" borderId="18" xfId="50" applyFont="1" applyBorder="1" applyAlignment="1">
      <alignment horizontal="center" vertical="center"/>
    </xf>
    <xf numFmtId="0" fontId="18" fillId="0" borderId="29" xfId="50" applyFont="1" applyBorder="1" applyAlignment="1">
      <alignment horizontal="left" vertical="center" wrapText="1"/>
    </xf>
    <xf numFmtId="0" fontId="18" fillId="0" borderId="30" xfId="50" applyFont="1" applyBorder="1" applyAlignment="1">
      <alignment horizontal="left" vertical="center" wrapText="1"/>
    </xf>
    <xf numFmtId="0" fontId="18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31" fillId="0" borderId="54" xfId="50" applyFont="1" applyBorder="1" applyAlignment="1">
      <alignment horizontal="left" vertical="center" wrapText="1"/>
    </xf>
    <xf numFmtId="9" fontId="20" fillId="0" borderId="18" xfId="5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0" fontId="15" fillId="0" borderId="41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9" fontId="20" fillId="0" borderId="28" xfId="50" applyNumberFormat="1" applyFont="1" applyBorder="1" applyAlignment="1">
      <alignment horizontal="left" vertical="center"/>
    </xf>
    <xf numFmtId="9" fontId="20" fillId="0" borderId="23" xfId="50" applyNumberFormat="1" applyFont="1" applyBorder="1" applyAlignment="1">
      <alignment horizontal="left" vertical="center"/>
    </xf>
    <xf numFmtId="9" fontId="20" fillId="0" borderId="29" xfId="50" applyNumberFormat="1" applyFont="1" applyBorder="1" applyAlignment="1">
      <alignment horizontal="left" vertical="center"/>
    </xf>
    <xf numFmtId="9" fontId="20" fillId="0" borderId="30" xfId="50" applyNumberFormat="1" applyFont="1" applyBorder="1" applyAlignment="1">
      <alignment horizontal="left" vertical="center"/>
    </xf>
    <xf numFmtId="0" fontId="24" fillId="0" borderId="42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left" vertical="center"/>
    </xf>
    <xf numFmtId="0" fontId="24" fillId="0" borderId="55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15" fillId="0" borderId="37" xfId="50" applyFont="1" applyBorder="1" applyAlignment="1">
      <alignment vertical="center"/>
    </xf>
    <xf numFmtId="0" fontId="28" fillId="0" borderId="40" xfId="50" applyFont="1" applyBorder="1" applyAlignment="1">
      <alignment horizontal="center" vertical="center"/>
    </xf>
    <xf numFmtId="0" fontId="15" fillId="0" borderId="38" xfId="50" applyFont="1" applyBorder="1" applyAlignment="1">
      <alignment vertical="center"/>
    </xf>
    <xf numFmtId="0" fontId="20" fillId="0" borderId="58" xfId="50" applyFont="1" applyBorder="1" applyAlignment="1">
      <alignment vertical="center"/>
    </xf>
    <xf numFmtId="0" fontId="15" fillId="0" borderId="58" xfId="50" applyFont="1" applyBorder="1" applyAlignment="1">
      <alignment vertical="center"/>
    </xf>
    <xf numFmtId="58" fontId="14" fillId="0" borderId="38" xfId="50" applyNumberFormat="1" applyFont="1" applyBorder="1" applyAlignment="1">
      <alignment vertical="center"/>
    </xf>
    <xf numFmtId="0" fontId="15" fillId="0" borderId="27" xfId="50" applyFont="1" applyBorder="1" applyAlignment="1">
      <alignment horizontal="center" vertical="center"/>
    </xf>
    <xf numFmtId="0" fontId="20" fillId="0" borderId="53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14" fillId="0" borderId="58" xfId="50" applyFont="1" applyBorder="1" applyAlignment="1">
      <alignment vertical="center"/>
    </xf>
    <xf numFmtId="0" fontId="18" fillId="0" borderId="59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36" xfId="50" applyFont="1" applyBorder="1" applyAlignment="1">
      <alignment horizontal="left" vertical="center" wrapText="1"/>
    </xf>
    <xf numFmtId="0" fontId="18" fillId="0" borderId="47" xfId="50" applyFont="1" applyBorder="1" applyAlignment="1">
      <alignment horizontal="left" vertical="center"/>
    </xf>
    <xf numFmtId="0" fontId="33" fillId="0" borderId="19" xfId="50" applyFont="1" applyBorder="1" applyAlignment="1">
      <alignment horizontal="left" vertical="center" wrapText="1"/>
    </xf>
    <xf numFmtId="0" fontId="33" fillId="0" borderId="19" xfId="50" applyFont="1" applyBorder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9" fontId="20" fillId="0" borderId="34" xfId="50" applyNumberFormat="1" applyFont="1" applyBorder="1" applyAlignment="1">
      <alignment horizontal="left" vertical="center"/>
    </xf>
    <xf numFmtId="9" fontId="20" fillId="0" borderId="36" xfId="50" applyNumberFormat="1" applyFont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24" fillId="0" borderId="36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15" fillId="0" borderId="61" xfId="50" applyFont="1" applyBorder="1" applyAlignment="1">
      <alignment horizontal="center" vertical="center"/>
    </xf>
    <xf numFmtId="0" fontId="20" fillId="0" borderId="58" xfId="50" applyFont="1" applyBorder="1" applyAlignment="1">
      <alignment horizontal="center" vertical="center"/>
    </xf>
    <xf numFmtId="0" fontId="20" fillId="0" borderId="59" xfId="50" applyFont="1" applyBorder="1" applyAlignment="1">
      <alignment horizontal="center" vertical="center"/>
    </xf>
    <xf numFmtId="0" fontId="20" fillId="0" borderId="59" xfId="50" applyFont="1" applyFill="1" applyBorder="1" applyAlignment="1">
      <alignment horizontal="left" vertical="center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5" fillId="11" borderId="7" xfId="0" applyFont="1" applyFill="1" applyBorder="1" applyAlignment="1">
      <alignment horizontal="center" vertical="center"/>
    </xf>
    <xf numFmtId="0" fontId="35" fillId="11" borderId="2" xfId="0" applyFont="1" applyFill="1" applyBorder="1"/>
    <xf numFmtId="0" fontId="0" fillId="0" borderId="64" xfId="0" applyBorder="1"/>
    <xf numFmtId="0" fontId="0" fillId="11" borderId="2" xfId="0" applyFill="1" applyBorder="1"/>
    <xf numFmtId="0" fontId="0" fillId="0" borderId="65" xfId="0" applyBorder="1"/>
    <xf numFmtId="0" fontId="0" fillId="0" borderId="66" xfId="0" applyBorder="1"/>
    <xf numFmtId="0" fontId="0" fillId="11" borderId="66" xfId="0" applyFill="1" applyBorder="1"/>
    <xf numFmtId="0" fontId="0" fillId="12" borderId="0" xfId="0" applyFill="1"/>
    <xf numFmtId="0" fontId="34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/>
    </xf>
    <xf numFmtId="0" fontId="35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3" borderId="2" xfId="0" applyFill="1" applyBorder="1"/>
    <xf numFmtId="0" fontId="36" fillId="1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13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11" fillId="0" borderId="0" xfId="55" applyFont="1" applyBorder="1" applyAlignment="1" quotePrefix="1">
      <alignment horizontal="center" vertical="center" wrapText="1"/>
    </xf>
    <xf numFmtId="0" fontId="11" fillId="0" borderId="8" xfId="55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10 10" xfId="53"/>
    <cellStyle name="S13" xfId="54"/>
    <cellStyle name="S10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71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917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11772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717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11772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907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917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907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780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717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907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907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91452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717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9273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108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95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914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95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914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95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914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95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956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914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914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096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1922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28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28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09675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19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352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352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352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352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352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709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039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58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5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0392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5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5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58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58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58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31140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352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71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907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0392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829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829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247650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247650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247650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247650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247650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777875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7</xdr:col>
      <xdr:colOff>777875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399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7</xdr:col>
      <xdr:colOff>777875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637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7</xdr:col>
      <xdr:colOff>777875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907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777875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107950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107950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107950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107950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107950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8</xdr:col>
      <xdr:colOff>149225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8</xdr:col>
      <xdr:colOff>149225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399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8</xdr:col>
      <xdr:colOff>149225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637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8</xdr:col>
      <xdr:colOff>149225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907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8</xdr:col>
      <xdr:colOff>149225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81" customWidth="1"/>
    <col min="3" max="3" width="10.1666666666667" customWidth="1"/>
  </cols>
  <sheetData>
    <row r="1" ht="21" customHeight="1" spans="1:2">
      <c r="A1" s="382"/>
      <c r="B1" s="383" t="s">
        <v>0</v>
      </c>
    </row>
    <row r="2" spans="1:2">
      <c r="A2" s="9">
        <v>1</v>
      </c>
      <c r="B2" s="384" t="s">
        <v>1</v>
      </c>
    </row>
    <row r="3" spans="1:2">
      <c r="A3" s="9">
        <v>2</v>
      </c>
      <c r="B3" s="384" t="s">
        <v>2</v>
      </c>
    </row>
    <row r="4" spans="1:2">
      <c r="A4" s="9">
        <v>3</v>
      </c>
      <c r="B4" s="384" t="s">
        <v>3</v>
      </c>
    </row>
    <row r="5" spans="1:2">
      <c r="A5" s="9">
        <v>4</v>
      </c>
      <c r="B5" s="384" t="s">
        <v>4</v>
      </c>
    </row>
    <row r="6" spans="1:2">
      <c r="A6" s="9">
        <v>5</v>
      </c>
      <c r="B6" s="384" t="s">
        <v>5</v>
      </c>
    </row>
    <row r="7" spans="1:2">
      <c r="A7" s="9">
        <v>6</v>
      </c>
      <c r="B7" s="384" t="s">
        <v>6</v>
      </c>
    </row>
    <row r="8" s="380" customFormat="1" ht="15" customHeight="1" spans="1:2">
      <c r="A8" s="385">
        <v>7</v>
      </c>
      <c r="B8" s="386" t="s">
        <v>7</v>
      </c>
    </row>
    <row r="9" ht="19" customHeight="1" spans="1:2">
      <c r="A9" s="382"/>
      <c r="B9" s="387" t="s">
        <v>8</v>
      </c>
    </row>
    <row r="10" ht="16" customHeight="1" spans="1:2">
      <c r="A10" s="9">
        <v>1</v>
      </c>
      <c r="B10" s="388" t="s">
        <v>9</v>
      </c>
    </row>
    <row r="11" spans="1:2">
      <c r="A11" s="9">
        <v>2</v>
      </c>
      <c r="B11" s="384" t="s">
        <v>10</v>
      </c>
    </row>
    <row r="12" spans="1:2">
      <c r="A12" s="9">
        <v>3</v>
      </c>
      <c r="B12" s="389" t="s">
        <v>11</v>
      </c>
    </row>
    <row r="13" spans="1:2">
      <c r="A13" s="9">
        <v>4</v>
      </c>
      <c r="B13" s="390" t="s">
        <v>12</v>
      </c>
    </row>
    <row r="14" spans="1:2">
      <c r="A14" s="9">
        <v>5</v>
      </c>
      <c r="B14" s="390" t="s">
        <v>13</v>
      </c>
    </row>
    <row r="15" spans="1:2">
      <c r="A15" s="9">
        <v>6</v>
      </c>
      <c r="B15" s="390" t="s">
        <v>14</v>
      </c>
    </row>
    <row r="16" spans="1:2">
      <c r="A16" s="9">
        <v>7</v>
      </c>
      <c r="B16" s="390" t="s">
        <v>15</v>
      </c>
    </row>
    <row r="17" spans="1:2">
      <c r="A17" s="9">
        <v>8</v>
      </c>
      <c r="B17" s="390" t="s">
        <v>16</v>
      </c>
    </row>
    <row r="18" spans="1:2">
      <c r="A18" s="9">
        <v>9</v>
      </c>
      <c r="B18" s="384" t="s">
        <v>17</v>
      </c>
    </row>
    <row r="19" spans="1:2">
      <c r="A19" s="9"/>
      <c r="B19" s="384"/>
    </row>
    <row r="20" ht="20.25" spans="1:2">
      <c r="A20" s="382"/>
      <c r="B20" s="383" t="s">
        <v>18</v>
      </c>
    </row>
    <row r="21" spans="1:2">
      <c r="A21" s="9">
        <v>1</v>
      </c>
      <c r="B21" s="391" t="s">
        <v>19</v>
      </c>
    </row>
    <row r="22" spans="1:2">
      <c r="A22" s="9">
        <v>2</v>
      </c>
      <c r="B22" s="384" t="s">
        <v>20</v>
      </c>
    </row>
    <row r="23" spans="1:2">
      <c r="A23" s="9">
        <v>3</v>
      </c>
      <c r="B23" s="384" t="s">
        <v>21</v>
      </c>
    </row>
    <row r="24" spans="1:2">
      <c r="A24" s="9">
        <v>4</v>
      </c>
      <c r="B24" s="384" t="s">
        <v>22</v>
      </c>
    </row>
    <row r="25" spans="1:2">
      <c r="A25" s="9">
        <v>5</v>
      </c>
      <c r="B25" s="390" t="s">
        <v>23</v>
      </c>
    </row>
    <row r="26" spans="1:2">
      <c r="A26" s="9">
        <v>6</v>
      </c>
      <c r="B26" s="390" t="s">
        <v>24</v>
      </c>
    </row>
    <row r="27" customFormat="1" spans="1:2">
      <c r="A27" s="9">
        <v>7</v>
      </c>
      <c r="B27" s="384" t="s">
        <v>25</v>
      </c>
    </row>
    <row r="28" spans="1:2">
      <c r="A28" s="9"/>
      <c r="B28" s="384"/>
    </row>
    <row r="29" ht="20.25" spans="1:2">
      <c r="A29" s="382"/>
      <c r="B29" s="383" t="s">
        <v>26</v>
      </c>
    </row>
    <row r="30" spans="1:2">
      <c r="A30" s="9">
        <v>1</v>
      </c>
      <c r="B30" s="391" t="s">
        <v>27</v>
      </c>
    </row>
    <row r="31" spans="1:2">
      <c r="A31" s="9">
        <v>2</v>
      </c>
      <c r="B31" s="384" t="s">
        <v>28</v>
      </c>
    </row>
    <row r="32" spans="1:2">
      <c r="A32" s="9">
        <v>3</v>
      </c>
      <c r="B32" s="384" t="s">
        <v>29</v>
      </c>
    </row>
    <row r="33" ht="28.5" spans="1:2">
      <c r="A33" s="9">
        <v>4</v>
      </c>
      <c r="B33" s="384" t="s">
        <v>30</v>
      </c>
    </row>
    <row r="34" spans="1:2">
      <c r="A34" s="9">
        <v>5</v>
      </c>
      <c r="B34" s="384" t="s">
        <v>31</v>
      </c>
    </row>
    <row r="35" spans="1:2">
      <c r="A35" s="9">
        <v>6</v>
      </c>
      <c r="B35" s="384" t="s">
        <v>32</v>
      </c>
    </row>
    <row r="36" customFormat="1" spans="1:2">
      <c r="A36" s="9">
        <v>7</v>
      </c>
      <c r="B36" s="384" t="s">
        <v>33</v>
      </c>
    </row>
    <row r="37" spans="1:2">
      <c r="A37" s="9"/>
      <c r="B37" s="384"/>
    </row>
    <row r="39" spans="1:2">
      <c r="A39" s="392" t="s">
        <v>34</v>
      </c>
      <c r="B39" s="3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264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290</v>
      </c>
      <c r="H2" s="4"/>
      <c r="I2" s="4" t="s">
        <v>291</v>
      </c>
      <c r="J2" s="4"/>
      <c r="K2" s="6" t="s">
        <v>292</v>
      </c>
      <c r="L2" s="47" t="s">
        <v>293</v>
      </c>
      <c r="M2" s="19" t="s">
        <v>294</v>
      </c>
    </row>
    <row r="3" s="1" customFormat="1" ht="16.5" spans="1:13">
      <c r="A3" s="4"/>
      <c r="B3" s="7"/>
      <c r="C3" s="7"/>
      <c r="D3" s="7"/>
      <c r="E3" s="7"/>
      <c r="F3" s="7"/>
      <c r="G3" s="4" t="s">
        <v>295</v>
      </c>
      <c r="H3" s="4" t="s">
        <v>296</v>
      </c>
      <c r="I3" s="4" t="s">
        <v>295</v>
      </c>
      <c r="J3" s="4" t="s">
        <v>296</v>
      </c>
      <c r="K3" s="8"/>
      <c r="L3" s="48"/>
      <c r="M3" s="20"/>
    </row>
    <row r="4" ht="40.5" spans="1:13">
      <c r="A4" s="9">
        <v>1</v>
      </c>
      <c r="B4" s="394" t="s">
        <v>282</v>
      </c>
      <c r="C4" s="10">
        <v>11</v>
      </c>
      <c r="D4" s="10" t="s">
        <v>280</v>
      </c>
      <c r="E4" s="22" t="s">
        <v>281</v>
      </c>
      <c r="F4" s="10" t="s">
        <v>60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9" si="0">SUM(G4:J4)</f>
        <v>1.2</v>
      </c>
      <c r="L4" s="10" t="s">
        <v>297</v>
      </c>
      <c r="M4" s="10" t="s">
        <v>283</v>
      </c>
    </row>
    <row r="5" ht="40.5" spans="1:13">
      <c r="A5" s="9">
        <v>2</v>
      </c>
      <c r="B5" s="395" t="s">
        <v>282</v>
      </c>
      <c r="C5" s="10">
        <v>16</v>
      </c>
      <c r="D5" s="10" t="s">
        <v>280</v>
      </c>
      <c r="E5" s="11" t="s">
        <v>284</v>
      </c>
      <c r="F5" s="10" t="s">
        <v>60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297</v>
      </c>
      <c r="M5" s="10" t="s">
        <v>283</v>
      </c>
    </row>
    <row r="6" ht="27" spans="1:13">
      <c r="A6" s="9">
        <v>3</v>
      </c>
      <c r="B6" s="394" t="s">
        <v>282</v>
      </c>
      <c r="C6" s="10">
        <v>20</v>
      </c>
      <c r="D6" s="10" t="s">
        <v>280</v>
      </c>
      <c r="E6" s="23" t="s">
        <v>285</v>
      </c>
      <c r="F6" s="10" t="s">
        <v>60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297</v>
      </c>
      <c r="M6" s="10" t="s">
        <v>283</v>
      </c>
    </row>
    <row r="7" spans="1:13">
      <c r="A7" s="9"/>
      <c r="B7" s="44"/>
      <c r="C7" s="10"/>
      <c r="D7" s="10"/>
      <c r="E7" s="25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43"/>
      <c r="C8" s="10"/>
      <c r="D8" s="10"/>
      <c r="E8" s="24"/>
      <c r="F8" s="10"/>
      <c r="G8" s="10"/>
      <c r="H8" s="10"/>
      <c r="I8" s="10"/>
      <c r="J8" s="10"/>
      <c r="K8" s="9"/>
      <c r="L8" s="10"/>
      <c r="M8" s="9"/>
    </row>
    <row r="9" spans="1:13">
      <c r="A9" s="9"/>
      <c r="B9" s="44"/>
      <c r="C9" s="10"/>
      <c r="D9" s="10"/>
      <c r="E9" s="45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3" t="s">
        <v>298</v>
      </c>
      <c r="B12" s="14"/>
      <c r="C12" s="14"/>
      <c r="D12" s="14"/>
      <c r="E12" s="15"/>
      <c r="F12" s="16"/>
      <c r="G12" s="26"/>
      <c r="H12" s="13" t="s">
        <v>299</v>
      </c>
      <c r="I12" s="14"/>
      <c r="J12" s="14"/>
      <c r="K12" s="15"/>
      <c r="L12" s="49"/>
      <c r="M12" s="21"/>
    </row>
    <row r="13" ht="16.5" spans="1:13">
      <c r="A13" s="46" t="s">
        <v>300</v>
      </c>
      <c r="B13" s="4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302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32" t="s">
        <v>303</v>
      </c>
      <c r="H2" s="33"/>
      <c r="I2" s="41"/>
      <c r="J2" s="32" t="s">
        <v>304</v>
      </c>
      <c r="K2" s="33"/>
      <c r="L2" s="41"/>
      <c r="M2" s="32" t="s">
        <v>305</v>
      </c>
      <c r="N2" s="33"/>
      <c r="O2" s="41"/>
      <c r="P2" s="32" t="s">
        <v>306</v>
      </c>
      <c r="Q2" s="33"/>
      <c r="R2" s="41"/>
      <c r="S2" s="33" t="s">
        <v>307</v>
      </c>
      <c r="T2" s="33"/>
      <c r="U2" s="41"/>
      <c r="V2" s="28" t="s">
        <v>308</v>
      </c>
      <c r="W2" s="28" t="s">
        <v>278</v>
      </c>
    </row>
    <row r="3" s="1" customFormat="1" ht="16.5" spans="1:23">
      <c r="A3" s="7"/>
      <c r="B3" s="34"/>
      <c r="C3" s="34"/>
      <c r="D3" s="34"/>
      <c r="E3" s="34"/>
      <c r="F3" s="34"/>
      <c r="G3" s="4" t="s">
        <v>309</v>
      </c>
      <c r="H3" s="4" t="s">
        <v>65</v>
      </c>
      <c r="I3" s="4" t="s">
        <v>269</v>
      </c>
      <c r="J3" s="4" t="s">
        <v>309</v>
      </c>
      <c r="K3" s="4" t="s">
        <v>65</v>
      </c>
      <c r="L3" s="4" t="s">
        <v>269</v>
      </c>
      <c r="M3" s="4" t="s">
        <v>309</v>
      </c>
      <c r="N3" s="4" t="s">
        <v>65</v>
      </c>
      <c r="O3" s="4" t="s">
        <v>269</v>
      </c>
      <c r="P3" s="4" t="s">
        <v>309</v>
      </c>
      <c r="Q3" s="4" t="s">
        <v>65</v>
      </c>
      <c r="R3" s="4" t="s">
        <v>269</v>
      </c>
      <c r="S3" s="4" t="s">
        <v>309</v>
      </c>
      <c r="T3" s="4" t="s">
        <v>65</v>
      </c>
      <c r="U3" s="4" t="s">
        <v>269</v>
      </c>
      <c r="V3" s="42"/>
      <c r="W3" s="42"/>
    </row>
    <row r="4" ht="40.5" spans="1:23">
      <c r="A4" s="35" t="s">
        <v>310</v>
      </c>
      <c r="B4" s="396" t="s">
        <v>282</v>
      </c>
      <c r="C4" s="10">
        <v>11</v>
      </c>
      <c r="D4" s="10" t="s">
        <v>280</v>
      </c>
      <c r="E4" s="22" t="s">
        <v>281</v>
      </c>
      <c r="F4" s="36" t="s">
        <v>60</v>
      </c>
      <c r="G4" s="397" t="s">
        <v>311</v>
      </c>
      <c r="H4" s="397" t="s">
        <v>312</v>
      </c>
      <c r="I4" s="397" t="s">
        <v>313</v>
      </c>
      <c r="J4" s="397" t="s">
        <v>314</v>
      </c>
      <c r="K4" s="10" t="s">
        <v>315</v>
      </c>
      <c r="L4" s="397" t="s">
        <v>316</v>
      </c>
      <c r="M4" s="397" t="s">
        <v>317</v>
      </c>
      <c r="N4" s="397" t="s">
        <v>318</v>
      </c>
      <c r="O4" s="397" t="s">
        <v>319</v>
      </c>
      <c r="P4" s="10"/>
      <c r="Q4" s="10"/>
      <c r="R4" s="10"/>
      <c r="S4" s="10"/>
      <c r="T4" s="10"/>
      <c r="U4" s="10"/>
      <c r="V4" s="10"/>
      <c r="W4" s="10"/>
    </row>
    <row r="5" ht="40.5" spans="1:23">
      <c r="A5" s="37"/>
      <c r="B5" s="38"/>
      <c r="C5" s="10">
        <v>16</v>
      </c>
      <c r="D5" s="10" t="s">
        <v>280</v>
      </c>
      <c r="E5" s="11" t="s">
        <v>284</v>
      </c>
      <c r="F5" s="38"/>
      <c r="G5" s="32" t="s">
        <v>320</v>
      </c>
      <c r="H5" s="33"/>
      <c r="I5" s="41"/>
      <c r="J5" s="32" t="s">
        <v>321</v>
      </c>
      <c r="K5" s="33"/>
      <c r="L5" s="41"/>
      <c r="M5" s="32" t="s">
        <v>322</v>
      </c>
      <c r="N5" s="33"/>
      <c r="O5" s="41"/>
      <c r="P5" s="32" t="s">
        <v>323</v>
      </c>
      <c r="Q5" s="33"/>
      <c r="R5" s="41"/>
      <c r="S5" s="33" t="s">
        <v>324</v>
      </c>
      <c r="T5" s="33"/>
      <c r="U5" s="41"/>
      <c r="V5" s="10"/>
      <c r="W5" s="10"/>
    </row>
    <row r="6" ht="27" spans="1:23">
      <c r="A6" s="37"/>
      <c r="B6" s="38"/>
      <c r="C6" s="10">
        <v>20</v>
      </c>
      <c r="D6" s="10" t="s">
        <v>280</v>
      </c>
      <c r="E6" s="23" t="s">
        <v>285</v>
      </c>
      <c r="F6" s="38"/>
      <c r="G6" s="4" t="s">
        <v>309</v>
      </c>
      <c r="H6" s="4" t="s">
        <v>65</v>
      </c>
      <c r="I6" s="4" t="s">
        <v>269</v>
      </c>
      <c r="J6" s="4" t="s">
        <v>309</v>
      </c>
      <c r="K6" s="4" t="s">
        <v>65</v>
      </c>
      <c r="L6" s="4" t="s">
        <v>269</v>
      </c>
      <c r="M6" s="4" t="s">
        <v>309</v>
      </c>
      <c r="N6" s="4" t="s">
        <v>65</v>
      </c>
      <c r="O6" s="4" t="s">
        <v>269</v>
      </c>
      <c r="P6" s="4" t="s">
        <v>309</v>
      </c>
      <c r="Q6" s="4" t="s">
        <v>65</v>
      </c>
      <c r="R6" s="4" t="s">
        <v>269</v>
      </c>
      <c r="S6" s="4" t="s">
        <v>309</v>
      </c>
      <c r="T6" s="4" t="s">
        <v>65</v>
      </c>
      <c r="U6" s="4" t="s">
        <v>269</v>
      </c>
      <c r="V6" s="10"/>
      <c r="W6" s="10"/>
    </row>
    <row r="7" spans="1:23">
      <c r="A7" s="39"/>
      <c r="B7" s="40"/>
      <c r="C7" s="10"/>
      <c r="D7" s="10"/>
      <c r="E7" s="25"/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6" t="s">
        <v>325</v>
      </c>
      <c r="B8" s="36"/>
      <c r="C8" s="36"/>
      <c r="D8" s="36"/>
      <c r="E8" s="36"/>
      <c r="F8" s="3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6" t="s">
        <v>326</v>
      </c>
      <c r="B10" s="36"/>
      <c r="C10" s="36"/>
      <c r="D10" s="36"/>
      <c r="E10" s="36"/>
      <c r="F10" s="3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6" t="s">
        <v>327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3" t="s">
        <v>286</v>
      </c>
      <c r="B15" s="14"/>
      <c r="C15" s="14"/>
      <c r="D15" s="14"/>
      <c r="E15" s="15"/>
      <c r="F15" s="16"/>
      <c r="G15" s="26"/>
      <c r="H15" s="31"/>
      <c r="I15" s="31"/>
      <c r="J15" s="13" t="s">
        <v>299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5"/>
      <c r="V15" s="14"/>
      <c r="W15" s="21"/>
    </row>
    <row r="16" ht="16.5" spans="1:23">
      <c r="A16" s="17" t="s">
        <v>328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330</v>
      </c>
      <c r="B2" s="28" t="s">
        <v>265</v>
      </c>
      <c r="C2" s="28" t="s">
        <v>266</v>
      </c>
      <c r="D2" s="28" t="s">
        <v>267</v>
      </c>
      <c r="E2" s="28" t="s">
        <v>268</v>
      </c>
      <c r="F2" s="28" t="s">
        <v>269</v>
      </c>
      <c r="G2" s="27" t="s">
        <v>331</v>
      </c>
      <c r="H2" s="27" t="s">
        <v>332</v>
      </c>
      <c r="I2" s="27" t="s">
        <v>333</v>
      </c>
      <c r="J2" s="27" t="s">
        <v>332</v>
      </c>
      <c r="K2" s="27" t="s">
        <v>334</v>
      </c>
      <c r="L2" s="27" t="s">
        <v>332</v>
      </c>
      <c r="M2" s="28" t="s">
        <v>308</v>
      </c>
      <c r="N2" s="28" t="s">
        <v>278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330</v>
      </c>
      <c r="B4" s="30" t="s">
        <v>335</v>
      </c>
      <c r="C4" s="30" t="s">
        <v>309</v>
      </c>
      <c r="D4" s="30" t="s">
        <v>267</v>
      </c>
      <c r="E4" s="28" t="s">
        <v>268</v>
      </c>
      <c r="F4" s="28" t="s">
        <v>269</v>
      </c>
      <c r="G4" s="27" t="s">
        <v>331</v>
      </c>
      <c r="H4" s="27" t="s">
        <v>332</v>
      </c>
      <c r="I4" s="27" t="s">
        <v>333</v>
      </c>
      <c r="J4" s="27" t="s">
        <v>332</v>
      </c>
      <c r="K4" s="27" t="s">
        <v>334</v>
      </c>
      <c r="L4" s="27" t="s">
        <v>332</v>
      </c>
      <c r="M4" s="28" t="s">
        <v>308</v>
      </c>
      <c r="N4" s="28" t="s">
        <v>278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336</v>
      </c>
      <c r="B11" s="14"/>
      <c r="C11" s="14"/>
      <c r="D11" s="15"/>
      <c r="E11" s="16"/>
      <c r="F11" s="31"/>
      <c r="G11" s="26"/>
      <c r="H11" s="31"/>
      <c r="I11" s="13" t="s">
        <v>337</v>
      </c>
      <c r="J11" s="14"/>
      <c r="K11" s="14"/>
      <c r="L11" s="14"/>
      <c r="M11" s="14"/>
      <c r="N11" s="21"/>
    </row>
    <row r="12" ht="16.5" spans="1:14">
      <c r="A12" s="17" t="s">
        <v>338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13" sqref="E13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302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340</v>
      </c>
      <c r="H2" s="4" t="s">
        <v>341</v>
      </c>
      <c r="I2" s="4" t="s">
        <v>342</v>
      </c>
      <c r="J2" s="4" t="s">
        <v>343</v>
      </c>
      <c r="K2" s="5" t="s">
        <v>308</v>
      </c>
      <c r="L2" s="5" t="s">
        <v>278</v>
      </c>
    </row>
    <row r="3" ht="40.5" spans="1:12">
      <c r="A3" s="9" t="s">
        <v>310</v>
      </c>
      <c r="B3" s="9" t="s">
        <v>282</v>
      </c>
      <c r="C3" s="10">
        <v>11</v>
      </c>
      <c r="D3" s="10" t="s">
        <v>280</v>
      </c>
      <c r="E3" s="22" t="s">
        <v>281</v>
      </c>
      <c r="F3" s="10" t="s">
        <v>60</v>
      </c>
      <c r="G3" s="397" t="s">
        <v>344</v>
      </c>
      <c r="H3" s="10" t="s">
        <v>345</v>
      </c>
      <c r="I3" s="10"/>
      <c r="J3" s="10"/>
      <c r="K3" s="10"/>
      <c r="L3" s="10" t="s">
        <v>283</v>
      </c>
    </row>
    <row r="4" ht="40.5" spans="1:12">
      <c r="A4" s="9" t="s">
        <v>346</v>
      </c>
      <c r="B4" s="9" t="s">
        <v>282</v>
      </c>
      <c r="C4" s="10">
        <v>16</v>
      </c>
      <c r="D4" s="10" t="s">
        <v>280</v>
      </c>
      <c r="E4" s="11" t="s">
        <v>284</v>
      </c>
      <c r="F4" s="10" t="s">
        <v>60</v>
      </c>
      <c r="G4" s="10" t="s">
        <v>347</v>
      </c>
      <c r="H4" s="10" t="s">
        <v>345</v>
      </c>
      <c r="I4" s="10"/>
      <c r="J4" s="10"/>
      <c r="K4" s="10"/>
      <c r="L4" s="10" t="s">
        <v>283</v>
      </c>
    </row>
    <row r="5" ht="27" spans="1:12">
      <c r="A5" s="9" t="s">
        <v>325</v>
      </c>
      <c r="B5" s="9" t="s">
        <v>282</v>
      </c>
      <c r="C5" s="10">
        <v>20</v>
      </c>
      <c r="D5" s="10" t="s">
        <v>280</v>
      </c>
      <c r="E5" s="23" t="s">
        <v>285</v>
      </c>
      <c r="F5" s="10" t="s">
        <v>60</v>
      </c>
      <c r="G5" s="10" t="s">
        <v>348</v>
      </c>
      <c r="H5" s="10" t="s">
        <v>349</v>
      </c>
      <c r="I5" s="10"/>
      <c r="J5" s="10"/>
      <c r="K5" s="10"/>
      <c r="L5" s="10" t="s">
        <v>283</v>
      </c>
    </row>
    <row r="6" spans="1:12">
      <c r="A6" s="9" t="s">
        <v>326</v>
      </c>
      <c r="B6" s="9"/>
      <c r="C6" s="10"/>
      <c r="D6" s="10"/>
      <c r="E6" s="24"/>
      <c r="F6" s="10"/>
      <c r="G6" s="10"/>
      <c r="H6" s="10"/>
      <c r="I6" s="10"/>
      <c r="J6" s="10"/>
      <c r="K6" s="10"/>
      <c r="L6" s="10" t="s">
        <v>283</v>
      </c>
    </row>
    <row r="7" spans="1:12">
      <c r="A7" s="9" t="s">
        <v>327</v>
      </c>
      <c r="B7" s="9"/>
      <c r="C7" s="10"/>
      <c r="D7" s="10"/>
      <c r="E7" s="25"/>
      <c r="F7" s="10"/>
      <c r="G7" s="10"/>
      <c r="H7" s="10"/>
      <c r="I7" s="9"/>
      <c r="J7" s="9"/>
      <c r="K7" s="9"/>
      <c r="L7" s="9" t="s">
        <v>283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3" t="s">
        <v>350</v>
      </c>
      <c r="B11" s="14"/>
      <c r="C11" s="14"/>
      <c r="D11" s="14"/>
      <c r="E11" s="15"/>
      <c r="F11" s="16"/>
      <c r="G11" s="26"/>
      <c r="H11" s="13" t="s">
        <v>299</v>
      </c>
      <c r="I11" s="14"/>
      <c r="J11" s="14"/>
      <c r="K11" s="14"/>
      <c r="L11" s="21"/>
    </row>
    <row r="12" ht="16.5" spans="1:12">
      <c r="A12" s="17" t="s">
        <v>351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7" sqref="C1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264</v>
      </c>
      <c r="B2" s="5" t="s">
        <v>269</v>
      </c>
      <c r="C2" s="5" t="s">
        <v>309</v>
      </c>
      <c r="D2" s="5" t="s">
        <v>267</v>
      </c>
      <c r="E2" s="5" t="s">
        <v>268</v>
      </c>
      <c r="F2" s="4" t="s">
        <v>353</v>
      </c>
      <c r="G2" s="4" t="s">
        <v>291</v>
      </c>
      <c r="H2" s="6" t="s">
        <v>292</v>
      </c>
      <c r="I2" s="19" t="s">
        <v>294</v>
      </c>
    </row>
    <row r="3" s="1" customFormat="1" ht="16.5" spans="1:9">
      <c r="A3" s="4"/>
      <c r="B3" s="7"/>
      <c r="C3" s="7"/>
      <c r="D3" s="7"/>
      <c r="E3" s="7"/>
      <c r="F3" s="4" t="s">
        <v>354</v>
      </c>
      <c r="G3" s="4" t="s">
        <v>295</v>
      </c>
      <c r="H3" s="8"/>
      <c r="I3" s="20"/>
    </row>
    <row r="4" ht="27" spans="1:9">
      <c r="A4" s="9"/>
      <c r="B4" s="398" t="s">
        <v>355</v>
      </c>
      <c r="C4" s="10" t="s">
        <v>356</v>
      </c>
      <c r="D4" s="11" t="s">
        <v>357</v>
      </c>
      <c r="E4" s="10" t="s">
        <v>60</v>
      </c>
      <c r="F4" s="10">
        <v>0.3</v>
      </c>
      <c r="G4" s="10">
        <v>0.5</v>
      </c>
      <c r="H4" s="10">
        <f t="shared" ref="H4:H6" si="0">SUM(F4:G4)</f>
        <v>0.8</v>
      </c>
      <c r="I4" s="10" t="s">
        <v>283</v>
      </c>
    </row>
    <row r="5" ht="27" spans="1:9">
      <c r="A5" s="9"/>
      <c r="B5" s="398" t="s">
        <v>355</v>
      </c>
      <c r="C5" s="10" t="s">
        <v>356</v>
      </c>
      <c r="D5" s="11" t="s">
        <v>358</v>
      </c>
      <c r="E5" s="10" t="s">
        <v>60</v>
      </c>
      <c r="F5" s="10">
        <v>0.4</v>
      </c>
      <c r="G5" s="10">
        <v>0.6</v>
      </c>
      <c r="H5" s="10">
        <f t="shared" si="0"/>
        <v>1</v>
      </c>
      <c r="I5" s="10" t="s">
        <v>283</v>
      </c>
    </row>
    <row r="6" spans="1:9">
      <c r="A6" s="9"/>
      <c r="B6" s="398" t="s">
        <v>355</v>
      </c>
      <c r="C6" s="10" t="s">
        <v>356</v>
      </c>
      <c r="D6" s="12" t="s">
        <v>359</v>
      </c>
      <c r="E6" s="10" t="s">
        <v>60</v>
      </c>
      <c r="F6" s="10">
        <v>0.3</v>
      </c>
      <c r="G6" s="10">
        <v>0.5</v>
      </c>
      <c r="H6" s="10">
        <f t="shared" si="0"/>
        <v>0.8</v>
      </c>
      <c r="I6" s="10" t="s">
        <v>283</v>
      </c>
    </row>
    <row r="7" spans="1:9">
      <c r="A7" s="9"/>
      <c r="B7" s="9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360</v>
      </c>
      <c r="B12" s="14"/>
      <c r="C12" s="14"/>
      <c r="D12" s="15"/>
      <c r="E12" s="16"/>
      <c r="F12" s="13" t="s">
        <v>299</v>
      </c>
      <c r="G12" s="14"/>
      <c r="H12" s="15"/>
      <c r="I12" s="21"/>
    </row>
    <row r="13" ht="16.5" spans="1:9">
      <c r="A13" s="17" t="s">
        <v>361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0" t="s">
        <v>35</v>
      </c>
      <c r="C2" s="361"/>
      <c r="D2" s="361"/>
      <c r="E2" s="361"/>
      <c r="F2" s="361"/>
      <c r="G2" s="361"/>
      <c r="H2" s="361"/>
      <c r="I2" s="375"/>
    </row>
    <row r="3" ht="28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76"/>
    </row>
    <row r="4" ht="28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8" t="s">
        <v>41</v>
      </c>
      <c r="G4" s="368" t="s">
        <v>42</v>
      </c>
      <c r="H4" s="363" t="s">
        <v>41</v>
      </c>
      <c r="I4" s="377" t="s">
        <v>42</v>
      </c>
    </row>
    <row r="5" ht="28" customHeight="1" spans="2:9">
      <c r="B5" s="369" t="s">
        <v>43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8" customHeight="1" spans="2:9">
      <c r="B6" s="369" t="s">
        <v>44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8" customHeight="1" spans="2:9">
      <c r="B7" s="369" t="s">
        <v>45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8" customHeight="1" spans="2:9">
      <c r="B8" s="369" t="s">
        <v>46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8" customHeight="1" spans="2:9">
      <c r="B9" s="369" t="s">
        <v>47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8" customHeight="1" spans="2:9">
      <c r="B10" s="369" t="s">
        <v>48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8" customHeight="1" spans="2:9">
      <c r="B11" s="369" t="s">
        <v>49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8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51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C4"/>
    </sheetView>
  </sheetViews>
  <sheetFormatPr defaultColWidth="10.3333333333333" defaultRowHeight="16.5" customHeight="1"/>
  <cols>
    <col min="1" max="1" width="11.1166666666667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" spans="1:11">
      <c r="A1" s="295" t="s">
        <v>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5" spans="1:11">
      <c r="A2" s="174" t="s">
        <v>53</v>
      </c>
      <c r="B2" s="175"/>
      <c r="C2" s="175"/>
      <c r="D2" s="176" t="s">
        <v>54</v>
      </c>
      <c r="E2" s="176"/>
      <c r="F2" s="175"/>
      <c r="G2" s="175"/>
      <c r="H2" s="177" t="s">
        <v>55</v>
      </c>
      <c r="I2" s="249"/>
      <c r="J2" s="249"/>
      <c r="K2" s="250"/>
    </row>
    <row r="3" ht="14.25" spans="1:11">
      <c r="A3" s="178" t="s">
        <v>56</v>
      </c>
      <c r="B3" s="179"/>
      <c r="C3" s="180"/>
      <c r="D3" s="181" t="s">
        <v>57</v>
      </c>
      <c r="E3" s="182"/>
      <c r="F3" s="182"/>
      <c r="G3" s="183"/>
      <c r="H3" s="181" t="s">
        <v>58</v>
      </c>
      <c r="I3" s="182"/>
      <c r="J3" s="182"/>
      <c r="K3" s="183"/>
    </row>
    <row r="4" spans="1:11">
      <c r="A4" s="184" t="s">
        <v>59</v>
      </c>
      <c r="B4" s="185" t="s">
        <v>60</v>
      </c>
      <c r="C4" s="186"/>
      <c r="D4" s="184" t="s">
        <v>61</v>
      </c>
      <c r="E4" s="187"/>
      <c r="F4" s="188">
        <v>44732</v>
      </c>
      <c r="G4" s="189"/>
      <c r="H4" s="184" t="s">
        <v>62</v>
      </c>
      <c r="I4" s="187"/>
      <c r="J4" s="185" t="s">
        <v>63</v>
      </c>
      <c r="K4" s="186" t="s">
        <v>64</v>
      </c>
    </row>
    <row r="5" ht="14.25" spans="1:11">
      <c r="A5" s="190" t="s">
        <v>65</v>
      </c>
      <c r="B5" s="185" t="s">
        <v>66</v>
      </c>
      <c r="C5" s="186"/>
      <c r="D5" s="184" t="s">
        <v>67</v>
      </c>
      <c r="E5" s="187"/>
      <c r="F5" s="188">
        <v>44722</v>
      </c>
      <c r="G5" s="189"/>
      <c r="H5" s="184" t="s">
        <v>68</v>
      </c>
      <c r="I5" s="187"/>
      <c r="J5" s="185" t="s">
        <v>63</v>
      </c>
      <c r="K5" s="186" t="s">
        <v>64</v>
      </c>
    </row>
    <row r="6" ht="14.25" spans="1:11">
      <c r="A6" s="184" t="s">
        <v>69</v>
      </c>
      <c r="B6" s="97">
        <v>3</v>
      </c>
      <c r="C6" s="98">
        <v>5</v>
      </c>
      <c r="D6" s="190" t="s">
        <v>70</v>
      </c>
      <c r="E6" s="191"/>
      <c r="F6" s="188">
        <v>44732</v>
      </c>
      <c r="G6" s="189"/>
      <c r="H6" s="184" t="s">
        <v>71</v>
      </c>
      <c r="I6" s="187"/>
      <c r="J6" s="185" t="s">
        <v>63</v>
      </c>
      <c r="K6" s="186" t="s">
        <v>64</v>
      </c>
    </row>
    <row r="7" spans="1:11">
      <c r="A7" s="184" t="s">
        <v>72</v>
      </c>
      <c r="B7" s="193">
        <v>4180</v>
      </c>
      <c r="C7" s="194"/>
      <c r="D7" s="190" t="s">
        <v>73</v>
      </c>
      <c r="E7" s="195"/>
      <c r="F7" s="188">
        <v>44732</v>
      </c>
      <c r="G7" s="189"/>
      <c r="H7" s="184" t="s">
        <v>74</v>
      </c>
      <c r="I7" s="187"/>
      <c r="J7" s="185" t="s">
        <v>63</v>
      </c>
      <c r="K7" s="186" t="s">
        <v>64</v>
      </c>
    </row>
    <row r="8" ht="15" spans="1:11">
      <c r="A8" s="197" t="s">
        <v>75</v>
      </c>
      <c r="B8" s="198"/>
      <c r="C8" s="199"/>
      <c r="D8" s="200" t="s">
        <v>76</v>
      </c>
      <c r="E8" s="201"/>
      <c r="F8" s="202">
        <v>44737</v>
      </c>
      <c r="G8" s="203"/>
      <c r="H8" s="200" t="s">
        <v>77</v>
      </c>
      <c r="I8" s="201"/>
      <c r="J8" s="219" t="s">
        <v>63</v>
      </c>
      <c r="K8" s="259" t="s">
        <v>64</v>
      </c>
    </row>
    <row r="9" ht="15" spans="1:11">
      <c r="A9" s="296" t="s">
        <v>78</v>
      </c>
      <c r="B9" s="297"/>
      <c r="C9" s="297"/>
      <c r="D9" s="297"/>
      <c r="E9" s="297"/>
      <c r="F9" s="297"/>
      <c r="G9" s="297"/>
      <c r="H9" s="297"/>
      <c r="I9" s="297"/>
      <c r="J9" s="297"/>
      <c r="K9" s="341"/>
    </row>
    <row r="10" ht="15" spans="1:11">
      <c r="A10" s="298" t="s">
        <v>79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42"/>
    </row>
    <row r="11" ht="14.25" spans="1:11">
      <c r="A11" s="300" t="s">
        <v>80</v>
      </c>
      <c r="B11" s="301" t="s">
        <v>81</v>
      </c>
      <c r="C11" s="302" t="s">
        <v>82</v>
      </c>
      <c r="D11" s="303"/>
      <c r="E11" s="304" t="s">
        <v>83</v>
      </c>
      <c r="F11" s="301" t="s">
        <v>81</v>
      </c>
      <c r="G11" s="302" t="s">
        <v>82</v>
      </c>
      <c r="H11" s="302" t="s">
        <v>84</v>
      </c>
      <c r="I11" s="304" t="s">
        <v>85</v>
      </c>
      <c r="J11" s="301" t="s">
        <v>81</v>
      </c>
      <c r="K11" s="343" t="s">
        <v>82</v>
      </c>
    </row>
    <row r="12" ht="14.25" spans="1:11">
      <c r="A12" s="190" t="s">
        <v>86</v>
      </c>
      <c r="B12" s="210" t="s">
        <v>81</v>
      </c>
      <c r="C12" s="185" t="s">
        <v>82</v>
      </c>
      <c r="D12" s="195"/>
      <c r="E12" s="191" t="s">
        <v>87</v>
      </c>
      <c r="F12" s="210" t="s">
        <v>81</v>
      </c>
      <c r="G12" s="185" t="s">
        <v>82</v>
      </c>
      <c r="H12" s="185" t="s">
        <v>84</v>
      </c>
      <c r="I12" s="191" t="s">
        <v>88</v>
      </c>
      <c r="J12" s="210" t="s">
        <v>81</v>
      </c>
      <c r="K12" s="186" t="s">
        <v>82</v>
      </c>
    </row>
    <row r="13" ht="14.25" spans="1:11">
      <c r="A13" s="190" t="s">
        <v>89</v>
      </c>
      <c r="B13" s="210" t="s">
        <v>81</v>
      </c>
      <c r="C13" s="185" t="s">
        <v>82</v>
      </c>
      <c r="D13" s="195"/>
      <c r="E13" s="191" t="s">
        <v>90</v>
      </c>
      <c r="F13" s="185" t="s">
        <v>91</v>
      </c>
      <c r="G13" s="185" t="s">
        <v>92</v>
      </c>
      <c r="H13" s="185" t="s">
        <v>84</v>
      </c>
      <c r="I13" s="191" t="s">
        <v>93</v>
      </c>
      <c r="J13" s="210" t="s">
        <v>81</v>
      </c>
      <c r="K13" s="186" t="s">
        <v>82</v>
      </c>
    </row>
    <row r="14" ht="15" spans="1:11">
      <c r="A14" s="200" t="s">
        <v>94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52"/>
    </row>
    <row r="15" ht="15" spans="1:11">
      <c r="A15" s="298" t="s">
        <v>95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42"/>
    </row>
    <row r="16" ht="14.25" spans="1:11">
      <c r="A16" s="305" t="s">
        <v>96</v>
      </c>
      <c r="B16" s="302" t="s">
        <v>91</v>
      </c>
      <c r="C16" s="302" t="s">
        <v>92</v>
      </c>
      <c r="D16" s="306"/>
      <c r="E16" s="307" t="s">
        <v>97</v>
      </c>
      <c r="F16" s="302" t="s">
        <v>91</v>
      </c>
      <c r="G16" s="302" t="s">
        <v>92</v>
      </c>
      <c r="H16" s="308"/>
      <c r="I16" s="307" t="s">
        <v>98</v>
      </c>
      <c r="J16" s="302" t="s">
        <v>91</v>
      </c>
      <c r="K16" s="343" t="s">
        <v>92</v>
      </c>
    </row>
    <row r="17" customHeight="1" spans="1:22">
      <c r="A17" s="192" t="s">
        <v>99</v>
      </c>
      <c r="B17" s="185" t="s">
        <v>91</v>
      </c>
      <c r="C17" s="185" t="s">
        <v>92</v>
      </c>
      <c r="D17" s="309"/>
      <c r="E17" s="225" t="s">
        <v>100</v>
      </c>
      <c r="F17" s="185" t="s">
        <v>91</v>
      </c>
      <c r="G17" s="185" t="s">
        <v>92</v>
      </c>
      <c r="H17" s="310"/>
      <c r="I17" s="225" t="s">
        <v>101</v>
      </c>
      <c r="J17" s="185" t="s">
        <v>91</v>
      </c>
      <c r="K17" s="186" t="s">
        <v>92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1" t="s">
        <v>102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5"/>
    </row>
    <row r="19" s="294" customFormat="1" ht="18" customHeight="1" spans="1:11">
      <c r="A19" s="298" t="s">
        <v>103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42"/>
    </row>
    <row r="20" customHeight="1" spans="1:11">
      <c r="A20" s="313" t="s">
        <v>104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6"/>
    </row>
    <row r="21" ht="21.75" customHeight="1" spans="1:11">
      <c r="A21" s="315" t="s">
        <v>105</v>
      </c>
      <c r="B21" s="225" t="s">
        <v>106</v>
      </c>
      <c r="C21" s="225" t="s">
        <v>107</v>
      </c>
      <c r="D21" s="225" t="s">
        <v>108</v>
      </c>
      <c r="E21" s="225" t="s">
        <v>109</v>
      </c>
      <c r="F21" s="225" t="s">
        <v>110</v>
      </c>
      <c r="G21" s="225" t="s">
        <v>111</v>
      </c>
      <c r="H21" s="225" t="s">
        <v>112</v>
      </c>
      <c r="I21" s="225" t="s">
        <v>113</v>
      </c>
      <c r="J21" s="225" t="s">
        <v>114</v>
      </c>
      <c r="K21" s="262" t="s">
        <v>115</v>
      </c>
    </row>
    <row r="22" customHeight="1" spans="1:11">
      <c r="A22" s="196" t="s">
        <v>116</v>
      </c>
      <c r="B22" s="316"/>
      <c r="C22" s="316"/>
      <c r="D22" s="317">
        <v>52</v>
      </c>
      <c r="E22" s="317">
        <v>168</v>
      </c>
      <c r="F22" s="317">
        <v>209</v>
      </c>
      <c r="G22" s="317">
        <v>227</v>
      </c>
      <c r="H22" s="317">
        <v>129</v>
      </c>
      <c r="I22" s="316"/>
      <c r="J22" s="316"/>
      <c r="K22" s="347"/>
    </row>
    <row r="23" customHeight="1" spans="1:11">
      <c r="A23" s="196"/>
      <c r="B23" s="316"/>
      <c r="C23" s="316"/>
      <c r="D23" s="316"/>
      <c r="E23" s="316"/>
      <c r="F23" s="316"/>
      <c r="G23" s="316"/>
      <c r="H23" s="316"/>
      <c r="I23" s="316"/>
      <c r="J23" s="316"/>
      <c r="K23" s="348"/>
    </row>
    <row r="24" customHeight="1" spans="1:11">
      <c r="A24" s="196"/>
      <c r="B24" s="316"/>
      <c r="C24" s="316"/>
      <c r="D24" s="316"/>
      <c r="E24" s="316"/>
      <c r="F24" s="316"/>
      <c r="G24" s="316"/>
      <c r="H24" s="316"/>
      <c r="I24" s="316"/>
      <c r="J24" s="316"/>
      <c r="K24" s="348"/>
    </row>
    <row r="25" customHeight="1" spans="1:11">
      <c r="A25" s="196"/>
      <c r="B25" s="316"/>
      <c r="C25" s="316"/>
      <c r="D25" s="316"/>
      <c r="E25" s="316"/>
      <c r="F25" s="316"/>
      <c r="G25" s="316"/>
      <c r="H25" s="316"/>
      <c r="I25" s="316"/>
      <c r="J25" s="316"/>
      <c r="K25" s="349"/>
    </row>
    <row r="26" customHeight="1" spans="1:11">
      <c r="A26" s="196"/>
      <c r="B26" s="316"/>
      <c r="C26" s="316"/>
      <c r="D26" s="316"/>
      <c r="E26" s="316"/>
      <c r="F26" s="316"/>
      <c r="G26" s="316"/>
      <c r="H26" s="316"/>
      <c r="I26" s="316"/>
      <c r="J26" s="316"/>
      <c r="K26" s="349"/>
    </row>
    <row r="27" customHeight="1" spans="1:11">
      <c r="A27" s="196"/>
      <c r="B27" s="316"/>
      <c r="C27" s="316"/>
      <c r="D27" s="316"/>
      <c r="E27" s="316"/>
      <c r="F27" s="316"/>
      <c r="G27" s="316"/>
      <c r="H27" s="316"/>
      <c r="I27" s="316"/>
      <c r="J27" s="316"/>
      <c r="K27" s="349"/>
    </row>
    <row r="28" customHeight="1" spans="1:11">
      <c r="A28" s="196"/>
      <c r="B28" s="316"/>
      <c r="C28" s="316"/>
      <c r="D28" s="316"/>
      <c r="E28" s="316"/>
      <c r="F28" s="316"/>
      <c r="G28" s="316"/>
      <c r="H28" s="316"/>
      <c r="I28" s="316"/>
      <c r="J28" s="316"/>
      <c r="K28" s="349"/>
    </row>
    <row r="29" ht="18" customHeight="1" spans="1:11">
      <c r="A29" s="318" t="s">
        <v>117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ht="18.75" customHeight="1" spans="1:11">
      <c r="A30" s="320" t="s">
        <v>118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ht="18" customHeight="1" spans="1:11">
      <c r="A32" s="318" t="s">
        <v>119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ht="14.25" spans="1:11">
      <c r="A33" s="324" t="s">
        <v>120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ht="15" spans="1:11">
      <c r="A34" s="96" t="s">
        <v>121</v>
      </c>
      <c r="B34" s="99"/>
      <c r="C34" s="185" t="s">
        <v>63</v>
      </c>
      <c r="D34" s="185" t="s">
        <v>64</v>
      </c>
      <c r="E34" s="326" t="s">
        <v>122</v>
      </c>
      <c r="F34" s="327"/>
      <c r="G34" s="327"/>
      <c r="H34" s="327"/>
      <c r="I34" s="327"/>
      <c r="J34" s="327"/>
      <c r="K34" s="354"/>
    </row>
    <row r="35" ht="15" spans="1:11">
      <c r="A35" s="328" t="s">
        <v>123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ht="14.25" spans="1:11">
      <c r="A36" s="329" t="s">
        <v>124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ht="14.25" spans="1:11">
      <c r="A37" s="232" t="s">
        <v>125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ht="14.25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ht="14.25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ht="14.2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ht="14.2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ht="14.2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ht="15" spans="1:11">
      <c r="A43" s="227" t="s">
        <v>126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ht="15" spans="1:11">
      <c r="A44" s="298" t="s">
        <v>127</v>
      </c>
      <c r="B44" s="299"/>
      <c r="C44" s="299"/>
      <c r="D44" s="299"/>
      <c r="E44" s="299"/>
      <c r="F44" s="299"/>
      <c r="G44" s="299"/>
      <c r="H44" s="299"/>
      <c r="I44" s="299"/>
      <c r="J44" s="299"/>
      <c r="K44" s="342"/>
    </row>
    <row r="45" ht="14.25" spans="1:11">
      <c r="A45" s="305" t="s">
        <v>128</v>
      </c>
      <c r="B45" s="302" t="s">
        <v>91</v>
      </c>
      <c r="C45" s="302" t="s">
        <v>92</v>
      </c>
      <c r="D45" s="302" t="s">
        <v>84</v>
      </c>
      <c r="E45" s="307" t="s">
        <v>129</v>
      </c>
      <c r="F45" s="302" t="s">
        <v>91</v>
      </c>
      <c r="G45" s="302" t="s">
        <v>92</v>
      </c>
      <c r="H45" s="302" t="s">
        <v>84</v>
      </c>
      <c r="I45" s="307" t="s">
        <v>130</v>
      </c>
      <c r="J45" s="302" t="s">
        <v>91</v>
      </c>
      <c r="K45" s="343" t="s">
        <v>92</v>
      </c>
    </row>
    <row r="46" ht="14.25" spans="1:11">
      <c r="A46" s="192" t="s">
        <v>83</v>
      </c>
      <c r="B46" s="185" t="s">
        <v>91</v>
      </c>
      <c r="C46" s="185" t="s">
        <v>92</v>
      </c>
      <c r="D46" s="185" t="s">
        <v>84</v>
      </c>
      <c r="E46" s="225" t="s">
        <v>90</v>
      </c>
      <c r="F46" s="185" t="s">
        <v>91</v>
      </c>
      <c r="G46" s="185" t="s">
        <v>92</v>
      </c>
      <c r="H46" s="185" t="s">
        <v>84</v>
      </c>
      <c r="I46" s="225" t="s">
        <v>101</v>
      </c>
      <c r="J46" s="185" t="s">
        <v>91</v>
      </c>
      <c r="K46" s="186" t="s">
        <v>92</v>
      </c>
    </row>
    <row r="47" ht="15" spans="1:11">
      <c r="A47" s="200" t="s">
        <v>94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52"/>
    </row>
    <row r="48" ht="15" spans="1:11">
      <c r="A48" s="328" t="s">
        <v>131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ht="1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ht="15" spans="1:11">
      <c r="A50" s="331" t="s">
        <v>132</v>
      </c>
      <c r="B50" s="332" t="s">
        <v>133</v>
      </c>
      <c r="C50" s="332"/>
      <c r="D50" s="333" t="s">
        <v>134</v>
      </c>
      <c r="E50" s="334" t="s">
        <v>135</v>
      </c>
      <c r="F50" s="335" t="s">
        <v>136</v>
      </c>
      <c r="G50" s="336"/>
      <c r="H50" s="337" t="s">
        <v>137</v>
      </c>
      <c r="I50" s="356"/>
      <c r="J50" s="357"/>
      <c r="K50" s="358"/>
    </row>
    <row r="51" ht="15" spans="1:11">
      <c r="A51" s="328"/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ht="15" spans="1:11">
      <c r="A53" s="331" t="s">
        <v>132</v>
      </c>
      <c r="B53" s="332" t="s">
        <v>133</v>
      </c>
      <c r="C53" s="332"/>
      <c r="D53" s="333" t="s">
        <v>134</v>
      </c>
      <c r="E53" s="340" t="s">
        <v>138</v>
      </c>
      <c r="F53" s="335" t="s">
        <v>139</v>
      </c>
      <c r="G53" s="336"/>
      <c r="H53" s="337" t="s">
        <v>137</v>
      </c>
      <c r="I53" s="356"/>
      <c r="J53" s="357" t="s">
        <v>140</v>
      </c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N5" sqref="N5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4" width="11.75" style="53" customWidth="1"/>
    <col min="15" max="16384" width="9" style="53"/>
  </cols>
  <sheetData>
    <row r="1" ht="30" customHeight="1" spans="1:14">
      <c r="A1" s="273" t="s">
        <v>141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ht="29" customHeight="1" spans="1:14">
      <c r="A2" s="54" t="s">
        <v>59</v>
      </c>
      <c r="B2" s="55" t="s">
        <v>60</v>
      </c>
      <c r="C2" s="55"/>
      <c r="D2" s="56" t="s">
        <v>65</v>
      </c>
      <c r="E2" s="55" t="s">
        <v>66</v>
      </c>
      <c r="F2" s="55"/>
      <c r="G2" s="55"/>
      <c r="H2" s="57"/>
      <c r="I2" s="58" t="s">
        <v>55</v>
      </c>
      <c r="J2" s="55"/>
      <c r="K2" s="55"/>
      <c r="L2" s="55"/>
      <c r="M2" s="55"/>
      <c r="N2" s="283"/>
    </row>
    <row r="3" ht="29" customHeight="1" spans="1:14">
      <c r="A3" s="59" t="s">
        <v>142</v>
      </c>
      <c r="B3" s="60" t="s">
        <v>143</v>
      </c>
      <c r="C3" s="60"/>
      <c r="D3" s="60"/>
      <c r="E3" s="60"/>
      <c r="F3" s="60"/>
      <c r="G3" s="60"/>
      <c r="H3" s="61"/>
      <c r="I3" s="62" t="s">
        <v>144</v>
      </c>
      <c r="J3" s="62"/>
      <c r="K3" s="62"/>
      <c r="L3" s="62"/>
      <c r="M3" s="62"/>
      <c r="N3" s="284"/>
    </row>
    <row r="4" ht="29" customHeight="1" spans="1:14">
      <c r="A4" s="59"/>
      <c r="B4" s="64" t="s">
        <v>108</v>
      </c>
      <c r="C4" s="275" t="s">
        <v>109</v>
      </c>
      <c r="D4" s="64" t="s">
        <v>110</v>
      </c>
      <c r="E4" s="64" t="s">
        <v>111</v>
      </c>
      <c r="F4" s="64" t="s">
        <v>112</v>
      </c>
      <c r="G4" s="276" t="s">
        <v>113</v>
      </c>
      <c r="H4" s="61"/>
      <c r="I4" s="285" t="s">
        <v>145</v>
      </c>
      <c r="J4" s="285" t="s">
        <v>146</v>
      </c>
      <c r="K4" s="285"/>
      <c r="L4" s="285"/>
      <c r="M4" s="285"/>
      <c r="N4" s="286"/>
    </row>
    <row r="5" ht="29" customHeight="1" spans="1:14">
      <c r="A5" s="69" t="s">
        <v>147</v>
      </c>
      <c r="B5" s="67" t="s">
        <v>148</v>
      </c>
      <c r="C5" s="68" t="s">
        <v>149</v>
      </c>
      <c r="D5" s="67" t="s">
        <v>150</v>
      </c>
      <c r="E5" s="67" t="s">
        <v>151</v>
      </c>
      <c r="F5" s="67" t="s">
        <v>152</v>
      </c>
      <c r="G5" s="277" t="s">
        <v>153</v>
      </c>
      <c r="H5" s="61"/>
      <c r="I5" s="67" t="s">
        <v>152</v>
      </c>
      <c r="J5" s="67" t="s">
        <v>152</v>
      </c>
      <c r="K5" s="287"/>
      <c r="L5" s="287"/>
      <c r="M5" s="287"/>
      <c r="N5" s="288"/>
    </row>
    <row r="6" ht="29" customHeight="1" spans="1:14">
      <c r="A6" s="69" t="s">
        <v>154</v>
      </c>
      <c r="B6" s="70">
        <f t="shared" ref="B6:B8" si="0">C6-2</f>
        <v>60</v>
      </c>
      <c r="C6" s="71">
        <v>62</v>
      </c>
      <c r="D6" s="70">
        <f t="shared" ref="D6:D8" si="1">C6+2</f>
        <v>64</v>
      </c>
      <c r="E6" s="70">
        <f t="shared" ref="E6:E8" si="2">D6+2</f>
        <v>66</v>
      </c>
      <c r="F6" s="70">
        <f t="shared" ref="F6:F8" si="3">E6+1</f>
        <v>67</v>
      </c>
      <c r="G6" s="278">
        <f t="shared" ref="G6:G8" si="4">F6+1</f>
        <v>68</v>
      </c>
      <c r="H6" s="61"/>
      <c r="I6" s="72" t="s">
        <v>155</v>
      </c>
      <c r="J6" s="72" t="s">
        <v>156</v>
      </c>
      <c r="K6" s="289"/>
      <c r="L6" s="289"/>
      <c r="M6" s="289"/>
      <c r="N6" s="290"/>
    </row>
    <row r="7" ht="29" customHeight="1" spans="1:14">
      <c r="A7" s="73" t="s">
        <v>157</v>
      </c>
      <c r="B7" s="70">
        <f t="shared" si="0"/>
        <v>60</v>
      </c>
      <c r="C7" s="71">
        <v>62</v>
      </c>
      <c r="D7" s="70">
        <f t="shared" si="1"/>
        <v>64</v>
      </c>
      <c r="E7" s="70">
        <f t="shared" si="2"/>
        <v>66</v>
      </c>
      <c r="F7" s="70">
        <f t="shared" si="3"/>
        <v>67</v>
      </c>
      <c r="G7" s="278">
        <f t="shared" si="4"/>
        <v>68</v>
      </c>
      <c r="H7" s="61"/>
      <c r="I7" s="72" t="s">
        <v>158</v>
      </c>
      <c r="J7" s="72" t="s">
        <v>158</v>
      </c>
      <c r="K7" s="289"/>
      <c r="L7" s="289"/>
      <c r="M7" s="289"/>
      <c r="N7" s="291"/>
    </row>
    <row r="8" ht="29" customHeight="1" spans="1:14">
      <c r="A8" s="69" t="s">
        <v>159</v>
      </c>
      <c r="B8" s="74">
        <f t="shared" si="0"/>
        <v>60</v>
      </c>
      <c r="C8" s="74">
        <v>62</v>
      </c>
      <c r="D8" s="74">
        <f t="shared" si="1"/>
        <v>64</v>
      </c>
      <c r="E8" s="74">
        <f t="shared" si="2"/>
        <v>66</v>
      </c>
      <c r="F8" s="74">
        <f t="shared" si="3"/>
        <v>67</v>
      </c>
      <c r="G8" s="279">
        <f t="shared" si="4"/>
        <v>68</v>
      </c>
      <c r="H8" s="61"/>
      <c r="I8" s="72" t="s">
        <v>160</v>
      </c>
      <c r="J8" s="72" t="s">
        <v>158</v>
      </c>
      <c r="K8" s="287"/>
      <c r="L8" s="287"/>
      <c r="M8" s="287"/>
      <c r="N8" s="292"/>
    </row>
    <row r="9" ht="29" customHeight="1" spans="1:14">
      <c r="A9" s="69" t="s">
        <v>161</v>
      </c>
      <c r="B9" s="70">
        <f t="shared" ref="B9:B11" si="5">C9-4</f>
        <v>94</v>
      </c>
      <c r="C9" s="71">
        <v>98</v>
      </c>
      <c r="D9" s="70">
        <f t="shared" ref="D9:D11" si="6">C9+4</f>
        <v>102</v>
      </c>
      <c r="E9" s="70">
        <f>D9+4</f>
        <v>106</v>
      </c>
      <c r="F9" s="70">
        <f t="shared" ref="F9:F11" si="7">E9+6</f>
        <v>112</v>
      </c>
      <c r="G9" s="280">
        <f t="shared" ref="G9:G11" si="8">F9+6</f>
        <v>118</v>
      </c>
      <c r="H9" s="61"/>
      <c r="I9" s="72" t="s">
        <v>156</v>
      </c>
      <c r="J9" s="72" t="s">
        <v>156</v>
      </c>
      <c r="K9" s="289"/>
      <c r="L9" s="289"/>
      <c r="M9" s="289"/>
      <c r="N9" s="291"/>
    </row>
    <row r="10" ht="29" customHeight="1" spans="1:14">
      <c r="A10" s="69" t="s">
        <v>162</v>
      </c>
      <c r="B10" s="70">
        <f t="shared" si="5"/>
        <v>82</v>
      </c>
      <c r="C10" s="71">
        <v>86</v>
      </c>
      <c r="D10" s="70">
        <f t="shared" si="6"/>
        <v>90</v>
      </c>
      <c r="E10" s="70">
        <f>D10+5</f>
        <v>95</v>
      </c>
      <c r="F10" s="70">
        <f t="shared" si="7"/>
        <v>101</v>
      </c>
      <c r="G10" s="281">
        <f t="shared" si="8"/>
        <v>107</v>
      </c>
      <c r="H10" s="61"/>
      <c r="I10" s="72" t="s">
        <v>163</v>
      </c>
      <c r="J10" s="72" t="s">
        <v>163</v>
      </c>
      <c r="K10" s="289"/>
      <c r="L10" s="289"/>
      <c r="M10" s="289"/>
      <c r="N10" s="291"/>
    </row>
    <row r="11" ht="29" customHeight="1" spans="1:14">
      <c r="A11" s="69" t="s">
        <v>164</v>
      </c>
      <c r="B11" s="70">
        <f t="shared" si="5"/>
        <v>98</v>
      </c>
      <c r="C11" s="71">
        <v>102</v>
      </c>
      <c r="D11" s="70">
        <f t="shared" si="6"/>
        <v>106</v>
      </c>
      <c r="E11" s="70">
        <f>D11+5</f>
        <v>111</v>
      </c>
      <c r="F11" s="70">
        <f t="shared" si="7"/>
        <v>117</v>
      </c>
      <c r="G11" s="281">
        <f t="shared" si="8"/>
        <v>123</v>
      </c>
      <c r="H11" s="61"/>
      <c r="I11" s="72" t="s">
        <v>158</v>
      </c>
      <c r="J11" s="72" t="s">
        <v>158</v>
      </c>
      <c r="K11" s="289"/>
      <c r="L11" s="289"/>
      <c r="M11" s="289"/>
      <c r="N11" s="291"/>
    </row>
    <row r="12" ht="29" customHeight="1" spans="1:14">
      <c r="A12" s="69" t="s">
        <v>165</v>
      </c>
      <c r="B12" s="70">
        <f t="shared" ref="B12:B14" si="9">C12-1</f>
        <v>37</v>
      </c>
      <c r="C12" s="71">
        <v>38</v>
      </c>
      <c r="D12" s="70">
        <f t="shared" ref="D12:D14" si="10">C12+1</f>
        <v>39</v>
      </c>
      <c r="E12" s="70">
        <f t="shared" ref="E12:E14" si="11">D12+1</f>
        <v>40</v>
      </c>
      <c r="F12" s="70">
        <f>E12+1.2</f>
        <v>41.2</v>
      </c>
      <c r="G12" s="70">
        <f>F12+1.4</f>
        <v>42.6</v>
      </c>
      <c r="H12" s="61"/>
      <c r="I12" s="72" t="s">
        <v>158</v>
      </c>
      <c r="J12" s="72" t="s">
        <v>158</v>
      </c>
      <c r="K12" s="289"/>
      <c r="L12" s="289"/>
      <c r="M12" s="289"/>
      <c r="N12" s="291"/>
    </row>
    <row r="13" ht="29" customHeight="1" spans="1:14">
      <c r="A13" s="69" t="s">
        <v>166</v>
      </c>
      <c r="B13" s="70">
        <f t="shared" si="9"/>
        <v>44</v>
      </c>
      <c r="C13" s="71">
        <v>45</v>
      </c>
      <c r="D13" s="70">
        <f t="shared" si="10"/>
        <v>46</v>
      </c>
      <c r="E13" s="70">
        <f t="shared" si="11"/>
        <v>47</v>
      </c>
      <c r="F13" s="70">
        <f>E13+1.5</f>
        <v>48.5</v>
      </c>
      <c r="G13" s="70"/>
      <c r="H13" s="61"/>
      <c r="I13" s="72" t="s">
        <v>167</v>
      </c>
      <c r="J13" s="72" t="s">
        <v>167</v>
      </c>
      <c r="K13" s="289"/>
      <c r="L13" s="289"/>
      <c r="M13" s="289"/>
      <c r="N13" s="291"/>
    </row>
    <row r="14" ht="29" customHeight="1" spans="1:14">
      <c r="A14" s="69" t="s">
        <v>168</v>
      </c>
      <c r="B14" s="70">
        <f t="shared" si="9"/>
        <v>59</v>
      </c>
      <c r="C14" s="71">
        <v>60</v>
      </c>
      <c r="D14" s="70">
        <f t="shared" si="10"/>
        <v>61</v>
      </c>
      <c r="E14" s="70">
        <f t="shared" si="11"/>
        <v>62</v>
      </c>
      <c r="F14" s="70">
        <f>E14+0.5</f>
        <v>62.5</v>
      </c>
      <c r="G14" s="70"/>
      <c r="H14" s="61"/>
      <c r="I14" s="72" t="s">
        <v>158</v>
      </c>
      <c r="J14" s="72" t="s">
        <v>158</v>
      </c>
      <c r="K14" s="289"/>
      <c r="L14" s="289"/>
      <c r="M14" s="289"/>
      <c r="N14" s="291"/>
    </row>
    <row r="15" ht="29" customHeight="1" spans="1:14">
      <c r="A15" s="69" t="s">
        <v>169</v>
      </c>
      <c r="B15" s="70">
        <f>C15-0.8</f>
        <v>18.2</v>
      </c>
      <c r="C15" s="75">
        <v>19</v>
      </c>
      <c r="D15" s="70">
        <f>C15+0.8</f>
        <v>19.8</v>
      </c>
      <c r="E15" s="70">
        <f>D15+0.8</f>
        <v>20.6</v>
      </c>
      <c r="F15" s="74">
        <f>E15+1.3</f>
        <v>21.9</v>
      </c>
      <c r="G15" s="70"/>
      <c r="H15" s="61"/>
      <c r="I15" s="72" t="s">
        <v>158</v>
      </c>
      <c r="J15" s="72" t="s">
        <v>158</v>
      </c>
      <c r="K15" s="289"/>
      <c r="L15" s="289"/>
      <c r="M15" s="289"/>
      <c r="N15" s="291"/>
    </row>
    <row r="16" ht="29" customHeight="1" spans="1:14">
      <c r="A16" s="69" t="s">
        <v>170</v>
      </c>
      <c r="B16" s="70">
        <f>C16-0.6</f>
        <v>15.4</v>
      </c>
      <c r="C16" s="71">
        <v>16</v>
      </c>
      <c r="D16" s="70">
        <f>C16+0.6</f>
        <v>16.6</v>
      </c>
      <c r="E16" s="70">
        <f>D16+0.6</f>
        <v>17.2</v>
      </c>
      <c r="F16" s="76">
        <f>E16+0.95</f>
        <v>18.15</v>
      </c>
      <c r="G16" s="70"/>
      <c r="H16" s="61"/>
      <c r="I16" s="72" t="s">
        <v>158</v>
      </c>
      <c r="J16" s="72" t="s">
        <v>158</v>
      </c>
      <c r="K16" s="289"/>
      <c r="L16" s="289"/>
      <c r="M16" s="289"/>
      <c r="N16" s="291"/>
    </row>
    <row r="17" ht="29" customHeight="1" spans="1:14">
      <c r="A17" s="69" t="s">
        <v>171</v>
      </c>
      <c r="B17" s="78">
        <f>C17-0.4</f>
        <v>11.6</v>
      </c>
      <c r="C17" s="75">
        <v>12</v>
      </c>
      <c r="D17" s="78">
        <f>C17+0.4</f>
        <v>12.4</v>
      </c>
      <c r="E17" s="78">
        <f>D17+0.4</f>
        <v>12.8</v>
      </c>
      <c r="F17" s="78">
        <f>E17+0.6</f>
        <v>13.4</v>
      </c>
      <c r="G17" s="70"/>
      <c r="H17" s="61"/>
      <c r="I17" s="72" t="s">
        <v>158</v>
      </c>
      <c r="J17" s="72" t="s">
        <v>158</v>
      </c>
      <c r="K17" s="289"/>
      <c r="L17" s="289"/>
      <c r="M17" s="289"/>
      <c r="N17" s="291"/>
    </row>
    <row r="18" ht="29" customHeight="1" spans="1:14">
      <c r="A18" s="69" t="s">
        <v>172</v>
      </c>
      <c r="B18" s="78">
        <f>C18-0.5</f>
        <v>34.5</v>
      </c>
      <c r="C18" s="75">
        <v>35</v>
      </c>
      <c r="D18" s="78">
        <f>C18+0.5</f>
        <v>35.5</v>
      </c>
      <c r="E18" s="78">
        <f>D18+0.5</f>
        <v>36</v>
      </c>
      <c r="F18" s="78">
        <f>E18+0.5</f>
        <v>36.5</v>
      </c>
      <c r="G18" s="70"/>
      <c r="H18" s="61"/>
      <c r="I18" s="72" t="s">
        <v>158</v>
      </c>
      <c r="J18" s="72" t="s">
        <v>158</v>
      </c>
      <c r="K18" s="289"/>
      <c r="L18" s="289"/>
      <c r="M18" s="289"/>
      <c r="N18" s="291"/>
    </row>
    <row r="19" ht="14.25" spans="1:14">
      <c r="A19" s="282" t="s">
        <v>122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ht="14.25" spans="1:14">
      <c r="A20" s="53" t="s">
        <v>173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ht="14.25" spans="1:13">
      <c r="A21" s="77"/>
      <c r="B21" s="77"/>
      <c r="C21" s="77"/>
      <c r="D21" s="77"/>
      <c r="E21" s="77"/>
      <c r="F21" s="77"/>
      <c r="G21" s="77"/>
      <c r="H21" s="77"/>
      <c r="I21" s="282" t="s">
        <v>174</v>
      </c>
      <c r="J21" s="293"/>
      <c r="K21" s="282" t="s">
        <v>175</v>
      </c>
      <c r="L21" s="282"/>
      <c r="M21" s="282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3" workbookViewId="0">
      <selection activeCell="A17" sqref="A17:K17"/>
    </sheetView>
  </sheetViews>
  <sheetFormatPr defaultColWidth="10" defaultRowHeight="16.5" customHeight="1"/>
  <cols>
    <col min="1" max="1" width="10.875" style="172" customWidth="1"/>
    <col min="2" max="16384" width="10" style="172"/>
  </cols>
  <sheetData>
    <row r="1" ht="22.5" customHeight="1" spans="1:11">
      <c r="A1" s="173" t="s">
        <v>177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/>
      <c r="C2" s="175"/>
      <c r="D2" s="176" t="s">
        <v>54</v>
      </c>
      <c r="E2" s="176"/>
      <c r="F2" s="175"/>
      <c r="G2" s="175"/>
      <c r="H2" s="177" t="s">
        <v>55</v>
      </c>
      <c r="I2" s="249"/>
      <c r="J2" s="249"/>
      <c r="K2" s="250"/>
    </row>
    <row r="3" customHeight="1" spans="1:11">
      <c r="A3" s="178" t="s">
        <v>56</v>
      </c>
      <c r="B3" s="179"/>
      <c r="C3" s="180"/>
      <c r="D3" s="181" t="s">
        <v>57</v>
      </c>
      <c r="E3" s="182"/>
      <c r="F3" s="182"/>
      <c r="G3" s="183"/>
      <c r="H3" s="181" t="s">
        <v>58</v>
      </c>
      <c r="I3" s="182"/>
      <c r="J3" s="182"/>
      <c r="K3" s="183"/>
    </row>
    <row r="4" customHeight="1" spans="1:11">
      <c r="A4" s="184" t="s">
        <v>59</v>
      </c>
      <c r="B4" s="185" t="s">
        <v>60</v>
      </c>
      <c r="C4" s="186"/>
      <c r="D4" s="184" t="s">
        <v>61</v>
      </c>
      <c r="E4" s="187"/>
      <c r="F4" s="188">
        <v>44732</v>
      </c>
      <c r="G4" s="189"/>
      <c r="H4" s="184" t="s">
        <v>178</v>
      </c>
      <c r="I4" s="187"/>
      <c r="J4" s="185" t="s">
        <v>63</v>
      </c>
      <c r="K4" s="186" t="s">
        <v>64</v>
      </c>
    </row>
    <row r="5" customHeight="1" spans="1:11">
      <c r="A5" s="190" t="s">
        <v>65</v>
      </c>
      <c r="B5" s="185" t="s">
        <v>66</v>
      </c>
      <c r="C5" s="186"/>
      <c r="D5" s="184" t="s">
        <v>67</v>
      </c>
      <c r="E5" s="187"/>
      <c r="F5" s="188">
        <v>44722</v>
      </c>
      <c r="G5" s="189"/>
      <c r="H5" s="184" t="s">
        <v>179</v>
      </c>
      <c r="I5" s="187"/>
      <c r="J5" s="185" t="s">
        <v>63</v>
      </c>
      <c r="K5" s="186" t="s">
        <v>64</v>
      </c>
    </row>
    <row r="6" customHeight="1" spans="1:11">
      <c r="A6" s="184" t="s">
        <v>69</v>
      </c>
      <c r="B6" s="97">
        <v>3</v>
      </c>
      <c r="C6" s="98">
        <v>5</v>
      </c>
      <c r="D6" s="190" t="s">
        <v>70</v>
      </c>
      <c r="E6" s="191"/>
      <c r="F6" s="188">
        <v>44732</v>
      </c>
      <c r="G6" s="189"/>
      <c r="H6" s="192" t="s">
        <v>180</v>
      </c>
      <c r="I6" s="225"/>
      <c r="J6" s="225"/>
      <c r="K6" s="251"/>
    </row>
    <row r="7" customHeight="1" spans="1:11">
      <c r="A7" s="184" t="s">
        <v>72</v>
      </c>
      <c r="B7" s="193">
        <v>4180</v>
      </c>
      <c r="C7" s="194"/>
      <c r="D7" s="190" t="s">
        <v>73</v>
      </c>
      <c r="E7" s="195"/>
      <c r="F7" s="188">
        <v>44732</v>
      </c>
      <c r="G7" s="189"/>
      <c r="H7" s="196"/>
      <c r="I7" s="185"/>
      <c r="J7" s="185"/>
      <c r="K7" s="186"/>
    </row>
    <row r="8" customHeight="1" spans="1:11">
      <c r="A8" s="197" t="s">
        <v>75</v>
      </c>
      <c r="B8" s="198"/>
      <c r="C8" s="199"/>
      <c r="D8" s="200" t="s">
        <v>76</v>
      </c>
      <c r="E8" s="201"/>
      <c r="F8" s="202">
        <v>44737</v>
      </c>
      <c r="G8" s="203"/>
      <c r="H8" s="200"/>
      <c r="I8" s="201"/>
      <c r="J8" s="201"/>
      <c r="K8" s="252"/>
    </row>
    <row r="9" customHeight="1" spans="1:11">
      <c r="A9" s="204" t="s">
        <v>181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customHeight="1" spans="1:11">
      <c r="A10" s="205" t="s">
        <v>80</v>
      </c>
      <c r="B10" s="206" t="s">
        <v>81</v>
      </c>
      <c r="C10" s="207" t="s">
        <v>82</v>
      </c>
      <c r="D10" s="208"/>
      <c r="E10" s="209" t="s">
        <v>85</v>
      </c>
      <c r="F10" s="206" t="s">
        <v>81</v>
      </c>
      <c r="G10" s="207" t="s">
        <v>82</v>
      </c>
      <c r="H10" s="206"/>
      <c r="I10" s="209" t="s">
        <v>83</v>
      </c>
      <c r="J10" s="206" t="s">
        <v>81</v>
      </c>
      <c r="K10" s="253" t="s">
        <v>82</v>
      </c>
    </row>
    <row r="11" customHeight="1" spans="1:11">
      <c r="A11" s="190" t="s">
        <v>86</v>
      </c>
      <c r="B11" s="210" t="s">
        <v>81</v>
      </c>
      <c r="C11" s="185" t="s">
        <v>82</v>
      </c>
      <c r="D11" s="195"/>
      <c r="E11" s="191" t="s">
        <v>88</v>
      </c>
      <c r="F11" s="210" t="s">
        <v>81</v>
      </c>
      <c r="G11" s="185" t="s">
        <v>82</v>
      </c>
      <c r="H11" s="210"/>
      <c r="I11" s="191" t="s">
        <v>93</v>
      </c>
      <c r="J11" s="210" t="s">
        <v>81</v>
      </c>
      <c r="K11" s="186" t="s">
        <v>82</v>
      </c>
    </row>
    <row r="12" customHeight="1" spans="1:11">
      <c r="A12" s="200" t="s">
        <v>122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52"/>
    </row>
    <row r="13" customHeight="1" spans="1:11">
      <c r="A13" s="211" t="s">
        <v>182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customHeight="1" spans="1:11">
      <c r="A14" s="212" t="s">
        <v>183</v>
      </c>
      <c r="B14" s="213"/>
      <c r="C14" s="213"/>
      <c r="D14" s="213"/>
      <c r="E14" s="213"/>
      <c r="F14" s="213"/>
      <c r="G14" s="213"/>
      <c r="H14" s="213"/>
      <c r="I14" s="254"/>
      <c r="J14" s="254"/>
      <c r="K14" s="255"/>
    </row>
    <row r="15" customHeight="1" spans="1:11">
      <c r="A15" s="214"/>
      <c r="B15" s="215"/>
      <c r="C15" s="215"/>
      <c r="D15" s="216"/>
      <c r="E15" s="217"/>
      <c r="F15" s="215"/>
      <c r="G15" s="215"/>
      <c r="H15" s="216"/>
      <c r="I15" s="256"/>
      <c r="J15" s="257"/>
      <c r="K15" s="258"/>
    </row>
    <row r="16" customHeight="1" spans="1:11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59"/>
    </row>
    <row r="17" customHeight="1" spans="1:11">
      <c r="A17" s="211" t="s">
        <v>184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customHeight="1" spans="1:11">
      <c r="A18" s="212" t="s">
        <v>185</v>
      </c>
      <c r="B18" s="213"/>
      <c r="C18" s="213"/>
      <c r="D18" s="213"/>
      <c r="E18" s="213"/>
      <c r="F18" s="213"/>
      <c r="G18" s="213"/>
      <c r="H18" s="213"/>
      <c r="I18" s="254"/>
      <c r="J18" s="254"/>
      <c r="K18" s="255"/>
    </row>
    <row r="19" customHeight="1" spans="1:11">
      <c r="A19" s="214"/>
      <c r="B19" s="215"/>
      <c r="C19" s="215"/>
      <c r="D19" s="216"/>
      <c r="E19" s="217"/>
      <c r="F19" s="215"/>
      <c r="G19" s="215"/>
      <c r="H19" s="216"/>
      <c r="I19" s="256"/>
      <c r="J19" s="257"/>
      <c r="K19" s="258"/>
    </row>
    <row r="20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59"/>
    </row>
    <row r="21" customHeight="1" spans="1:11">
      <c r="A21" s="220" t="s">
        <v>119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84" t="s">
        <v>120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48"/>
    </row>
    <row r="23" customHeight="1" spans="1:11">
      <c r="A23" s="96" t="s">
        <v>121</v>
      </c>
      <c r="B23" s="99"/>
      <c r="C23" s="185" t="s">
        <v>63</v>
      </c>
      <c r="D23" s="185" t="s">
        <v>64</v>
      </c>
      <c r="E23" s="95"/>
      <c r="F23" s="95"/>
      <c r="G23" s="95"/>
      <c r="H23" s="95"/>
      <c r="I23" s="95"/>
      <c r="J23" s="95"/>
      <c r="K23" s="142"/>
    </row>
    <row r="24" customHeight="1" spans="1:11">
      <c r="A24" s="221" t="s">
        <v>186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60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61"/>
    </row>
    <row r="26" customHeight="1" spans="1:11">
      <c r="A26" s="204" t="s">
        <v>127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customHeight="1" spans="1:11">
      <c r="A27" s="178" t="s">
        <v>128</v>
      </c>
      <c r="B27" s="207" t="s">
        <v>91</v>
      </c>
      <c r="C27" s="207" t="s">
        <v>92</v>
      </c>
      <c r="D27" s="207" t="s">
        <v>84</v>
      </c>
      <c r="E27" s="179" t="s">
        <v>129</v>
      </c>
      <c r="F27" s="207" t="s">
        <v>91</v>
      </c>
      <c r="G27" s="207" t="s">
        <v>92</v>
      </c>
      <c r="H27" s="207" t="s">
        <v>84</v>
      </c>
      <c r="I27" s="179" t="s">
        <v>130</v>
      </c>
      <c r="J27" s="207" t="s">
        <v>91</v>
      </c>
      <c r="K27" s="253" t="s">
        <v>92</v>
      </c>
    </row>
    <row r="28" customHeight="1" spans="1:11">
      <c r="A28" s="192" t="s">
        <v>83</v>
      </c>
      <c r="B28" s="185" t="s">
        <v>91</v>
      </c>
      <c r="C28" s="185" t="s">
        <v>92</v>
      </c>
      <c r="D28" s="185" t="s">
        <v>84</v>
      </c>
      <c r="E28" s="225" t="s">
        <v>90</v>
      </c>
      <c r="F28" s="185" t="s">
        <v>91</v>
      </c>
      <c r="G28" s="185" t="s">
        <v>92</v>
      </c>
      <c r="H28" s="185" t="s">
        <v>84</v>
      </c>
      <c r="I28" s="225" t="s">
        <v>101</v>
      </c>
      <c r="J28" s="185" t="s">
        <v>91</v>
      </c>
      <c r="K28" s="186" t="s">
        <v>92</v>
      </c>
    </row>
    <row r="29" customHeight="1" spans="1:11">
      <c r="A29" s="184" t="s">
        <v>94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62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63"/>
    </row>
    <row r="31" customHeight="1" spans="1:11">
      <c r="A31" s="229" t="s">
        <v>187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30" t="s">
        <v>188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64"/>
    </row>
    <row r="33" ht="17.25" customHeight="1" spans="1:11">
      <c r="A33" s="232" t="s">
        <v>189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5"/>
    </row>
    <row r="34" ht="17.25" customHeight="1" spans="1:11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65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65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65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ht="17.25" customHeight="1" spans="1:11">
      <c r="A43" s="227" t="s">
        <v>126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customHeight="1" spans="1:11">
      <c r="A44" s="229" t="s">
        <v>190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234" t="s">
        <v>122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6"/>
    </row>
    <row r="46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6"/>
    </row>
    <row r="47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61"/>
    </row>
    <row r="48" ht="21" customHeight="1" spans="1:11">
      <c r="A48" s="236" t="s">
        <v>132</v>
      </c>
      <c r="B48" s="237" t="s">
        <v>133</v>
      </c>
      <c r="C48" s="237"/>
      <c r="D48" s="238" t="s">
        <v>134</v>
      </c>
      <c r="E48" s="239"/>
      <c r="F48" s="238" t="s">
        <v>136</v>
      </c>
      <c r="G48" s="240"/>
      <c r="H48" s="241" t="s">
        <v>137</v>
      </c>
      <c r="I48" s="241"/>
      <c r="J48" s="237"/>
      <c r="K48" s="267"/>
    </row>
    <row r="49" customHeight="1" spans="1:11">
      <c r="A49" s="242" t="s">
        <v>191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8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9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70"/>
    </row>
    <row r="52" ht="21" customHeight="1" spans="1:11">
      <c r="A52" s="236" t="s">
        <v>132</v>
      </c>
      <c r="B52" s="237" t="s">
        <v>133</v>
      </c>
      <c r="C52" s="237"/>
      <c r="D52" s="238" t="s">
        <v>134</v>
      </c>
      <c r="E52" s="238"/>
      <c r="F52" s="238" t="s">
        <v>136</v>
      </c>
      <c r="G52" s="248">
        <v>44727</v>
      </c>
      <c r="H52" s="241" t="s">
        <v>137</v>
      </c>
      <c r="I52" s="241"/>
      <c r="J52" s="271" t="s">
        <v>140</v>
      </c>
      <c r="K52" s="27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G1" sqref="G1:G14"/>
    </sheetView>
  </sheetViews>
  <sheetFormatPr defaultColWidth="9" defaultRowHeight="26" customHeight="1"/>
  <cols>
    <col min="1" max="1" width="17.1666666666667" style="53" customWidth="1"/>
    <col min="2" max="6" width="9.33333333333333" style="53" customWidth="1"/>
    <col min="7" max="7" width="6.125" style="53" customWidth="1"/>
    <col min="8" max="8" width="12.375" style="53" customWidth="1"/>
    <col min="9" max="9" width="16.5" style="53" customWidth="1"/>
    <col min="10" max="10" width="17" style="53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customHeight="1" spans="1:12">
      <c r="A1" s="54" t="s">
        <v>59</v>
      </c>
      <c r="B1" s="55" t="s">
        <v>60</v>
      </c>
      <c r="C1" s="56" t="s">
        <v>65</v>
      </c>
      <c r="D1" s="55"/>
      <c r="E1" s="55"/>
      <c r="F1" s="55"/>
      <c r="G1" s="57"/>
      <c r="H1" s="58" t="s">
        <v>55</v>
      </c>
      <c r="I1" s="55" t="s">
        <v>192</v>
      </c>
      <c r="J1" s="55"/>
      <c r="K1" s="55"/>
      <c r="L1" s="55"/>
    </row>
    <row r="2" customHeight="1" spans="1:12">
      <c r="A2" s="59" t="s">
        <v>142</v>
      </c>
      <c r="B2" s="60"/>
      <c r="C2" s="60"/>
      <c r="D2" s="60"/>
      <c r="E2" s="60"/>
      <c r="F2" s="60"/>
      <c r="G2" s="61"/>
      <c r="H2" s="62" t="s">
        <v>144</v>
      </c>
      <c r="I2" s="62"/>
      <c r="J2" s="62"/>
      <c r="K2" s="62"/>
      <c r="L2" s="62"/>
    </row>
    <row r="3" customHeight="1" spans="1:12">
      <c r="A3" s="59"/>
      <c r="B3" s="157" t="s">
        <v>108</v>
      </c>
      <c r="C3" s="158" t="s">
        <v>109</v>
      </c>
      <c r="D3" s="157" t="s">
        <v>110</v>
      </c>
      <c r="E3" s="157" t="s">
        <v>111</v>
      </c>
      <c r="F3" s="157" t="s">
        <v>112</v>
      </c>
      <c r="G3" s="61"/>
      <c r="H3" s="159" t="s">
        <v>193</v>
      </c>
      <c r="I3" s="159" t="s">
        <v>194</v>
      </c>
      <c r="J3" s="171" t="s">
        <v>195</v>
      </c>
      <c r="K3" s="159" t="s">
        <v>196</v>
      </c>
      <c r="L3" s="159" t="s">
        <v>197</v>
      </c>
    </row>
    <row r="4" customHeight="1" spans="1:12">
      <c r="A4" s="160" t="s">
        <v>198</v>
      </c>
      <c r="B4" s="161" t="s">
        <v>148</v>
      </c>
      <c r="C4" s="162" t="s">
        <v>149</v>
      </c>
      <c r="D4" s="161" t="s">
        <v>150</v>
      </c>
      <c r="E4" s="161" t="s">
        <v>151</v>
      </c>
      <c r="F4" s="161" t="s">
        <v>152</v>
      </c>
      <c r="G4" s="61"/>
      <c r="H4" s="161" t="s">
        <v>148</v>
      </c>
      <c r="I4" s="162" t="s">
        <v>149</v>
      </c>
      <c r="J4" s="161" t="s">
        <v>150</v>
      </c>
      <c r="K4" s="161" t="s">
        <v>151</v>
      </c>
      <c r="L4" s="161" t="s">
        <v>152</v>
      </c>
    </row>
    <row r="5" customHeight="1" spans="1:12">
      <c r="A5" s="163" t="s">
        <v>147</v>
      </c>
      <c r="B5" s="164">
        <f t="shared" ref="B5:B7" si="0">C5-2</f>
        <v>60</v>
      </c>
      <c r="C5" s="165">
        <v>62</v>
      </c>
      <c r="D5" s="164">
        <f t="shared" ref="D5:D7" si="1">C5+2</f>
        <v>64</v>
      </c>
      <c r="E5" s="164">
        <f t="shared" ref="E5:E7" si="2">D5+2</f>
        <v>66</v>
      </c>
      <c r="F5" s="164">
        <f t="shared" ref="F5:F7" si="3">E5+1</f>
        <v>67</v>
      </c>
      <c r="G5" s="61"/>
      <c r="H5" s="166" t="s">
        <v>199</v>
      </c>
      <c r="I5" s="166" t="s">
        <v>200</v>
      </c>
      <c r="J5" s="166" t="s">
        <v>201</v>
      </c>
      <c r="K5" s="166" t="s">
        <v>202</v>
      </c>
      <c r="L5" s="166" t="s">
        <v>203</v>
      </c>
    </row>
    <row r="6" customHeight="1" spans="1:12">
      <c r="A6" s="163" t="s">
        <v>154</v>
      </c>
      <c r="B6" s="164">
        <f t="shared" si="0"/>
        <v>60</v>
      </c>
      <c r="C6" s="165">
        <v>62</v>
      </c>
      <c r="D6" s="164">
        <f t="shared" si="1"/>
        <v>64</v>
      </c>
      <c r="E6" s="164">
        <f t="shared" si="2"/>
        <v>66</v>
      </c>
      <c r="F6" s="164">
        <f t="shared" si="3"/>
        <v>67</v>
      </c>
      <c r="G6" s="61"/>
      <c r="H6" s="166" t="s">
        <v>204</v>
      </c>
      <c r="I6" s="166" t="s">
        <v>204</v>
      </c>
      <c r="J6" s="166" t="s">
        <v>204</v>
      </c>
      <c r="K6" s="166" t="s">
        <v>204</v>
      </c>
      <c r="L6" s="166" t="s">
        <v>204</v>
      </c>
    </row>
    <row r="7" customHeight="1" spans="1:12">
      <c r="A7" s="167" t="s">
        <v>157</v>
      </c>
      <c r="B7" s="165">
        <f t="shared" si="0"/>
        <v>60</v>
      </c>
      <c r="C7" s="165">
        <v>62</v>
      </c>
      <c r="D7" s="165">
        <f t="shared" si="1"/>
        <v>64</v>
      </c>
      <c r="E7" s="165">
        <f t="shared" si="2"/>
        <v>66</v>
      </c>
      <c r="F7" s="165">
        <f t="shared" si="3"/>
        <v>67</v>
      </c>
      <c r="G7" s="61"/>
      <c r="H7" s="166" t="s">
        <v>204</v>
      </c>
      <c r="I7" s="166" t="s">
        <v>204</v>
      </c>
      <c r="J7" s="166" t="s">
        <v>204</v>
      </c>
      <c r="K7" s="166" t="s">
        <v>205</v>
      </c>
      <c r="L7" s="166" t="s">
        <v>204</v>
      </c>
    </row>
    <row r="8" customHeight="1" spans="1:12">
      <c r="A8" s="163" t="s">
        <v>159</v>
      </c>
      <c r="B8" s="164">
        <f t="shared" ref="B8:B10" si="4">C8-4</f>
        <v>94</v>
      </c>
      <c r="C8" s="165">
        <v>98</v>
      </c>
      <c r="D8" s="164">
        <f t="shared" ref="D8:D10" si="5">C8+4</f>
        <v>102</v>
      </c>
      <c r="E8" s="164">
        <f>D8+4</f>
        <v>106</v>
      </c>
      <c r="F8" s="164">
        <f t="shared" ref="F8:F10" si="6">E8+6</f>
        <v>112</v>
      </c>
      <c r="G8" s="61"/>
      <c r="H8" s="166" t="s">
        <v>206</v>
      </c>
      <c r="I8" s="166" t="s">
        <v>158</v>
      </c>
      <c r="J8" s="166" t="s">
        <v>206</v>
      </c>
      <c r="K8" s="166" t="s">
        <v>204</v>
      </c>
      <c r="L8" s="166" t="s">
        <v>204</v>
      </c>
    </row>
    <row r="9" customHeight="1" spans="1:12">
      <c r="A9" s="163" t="s">
        <v>161</v>
      </c>
      <c r="B9" s="164">
        <f t="shared" si="4"/>
        <v>82</v>
      </c>
      <c r="C9" s="165">
        <v>86</v>
      </c>
      <c r="D9" s="164">
        <f t="shared" si="5"/>
        <v>90</v>
      </c>
      <c r="E9" s="164">
        <f>D9+5</f>
        <v>95</v>
      </c>
      <c r="F9" s="164">
        <f t="shared" si="6"/>
        <v>101</v>
      </c>
      <c r="G9" s="61"/>
      <c r="H9" s="166">
        <v>-0.2</v>
      </c>
      <c r="I9" s="166" t="s">
        <v>204</v>
      </c>
      <c r="J9" s="166" t="s">
        <v>204</v>
      </c>
      <c r="K9" s="166" t="s">
        <v>206</v>
      </c>
      <c r="L9" s="166" t="s">
        <v>204</v>
      </c>
    </row>
    <row r="10" customHeight="1" spans="1:12">
      <c r="A10" s="163" t="s">
        <v>162</v>
      </c>
      <c r="B10" s="164">
        <f t="shared" si="4"/>
        <v>98</v>
      </c>
      <c r="C10" s="165">
        <v>102</v>
      </c>
      <c r="D10" s="164">
        <f t="shared" si="5"/>
        <v>106</v>
      </c>
      <c r="E10" s="164">
        <f>D10+5</f>
        <v>111</v>
      </c>
      <c r="F10" s="164">
        <f t="shared" si="6"/>
        <v>117</v>
      </c>
      <c r="G10" s="61"/>
      <c r="H10" s="166" t="s">
        <v>207</v>
      </c>
      <c r="I10" s="166">
        <v>-0.7</v>
      </c>
      <c r="J10" s="166" t="s">
        <v>206</v>
      </c>
      <c r="K10" s="166" t="s">
        <v>208</v>
      </c>
      <c r="L10" s="166">
        <v>-0.2</v>
      </c>
    </row>
    <row r="11" customHeight="1" spans="1:12">
      <c r="A11" s="163" t="s">
        <v>164</v>
      </c>
      <c r="B11" s="164">
        <f t="shared" ref="B11:B13" si="7">C11-1</f>
        <v>37</v>
      </c>
      <c r="C11" s="165">
        <v>38</v>
      </c>
      <c r="D11" s="164">
        <f t="shared" ref="D11:D13" si="8">C11+1</f>
        <v>39</v>
      </c>
      <c r="E11" s="164">
        <f t="shared" ref="E11:E13" si="9">D11+1</f>
        <v>40</v>
      </c>
      <c r="F11" s="164">
        <f>E11+1.2</f>
        <v>41.2</v>
      </c>
      <c r="G11" s="61"/>
      <c r="H11" s="166">
        <f>-0.5-0.3</f>
        <v>-0.8</v>
      </c>
      <c r="I11" s="166">
        <v>-0.2</v>
      </c>
      <c r="J11" s="166" t="s">
        <v>204</v>
      </c>
      <c r="K11" s="166">
        <v>-0.1</v>
      </c>
      <c r="L11" s="166" t="s">
        <v>206</v>
      </c>
    </row>
    <row r="12" customHeight="1" spans="1:12">
      <c r="A12" s="163" t="s">
        <v>165</v>
      </c>
      <c r="B12" s="164">
        <f t="shared" si="7"/>
        <v>44</v>
      </c>
      <c r="C12" s="165">
        <v>45</v>
      </c>
      <c r="D12" s="164">
        <f t="shared" si="8"/>
        <v>46</v>
      </c>
      <c r="E12" s="164">
        <f t="shared" si="9"/>
        <v>47</v>
      </c>
      <c r="F12" s="164">
        <f>E12+1.5</f>
        <v>48.5</v>
      </c>
      <c r="G12" s="61"/>
      <c r="H12" s="166" t="s">
        <v>206</v>
      </c>
      <c r="I12" s="166" t="s">
        <v>204</v>
      </c>
      <c r="J12" s="166" t="s">
        <v>204</v>
      </c>
      <c r="K12" s="166" t="s">
        <v>204</v>
      </c>
      <c r="L12" s="166" t="s">
        <v>204</v>
      </c>
    </row>
    <row r="13" customHeight="1" spans="1:12">
      <c r="A13" s="163" t="s">
        <v>166</v>
      </c>
      <c r="B13" s="164">
        <f t="shared" si="7"/>
        <v>59</v>
      </c>
      <c r="C13" s="165">
        <v>60</v>
      </c>
      <c r="D13" s="164">
        <f t="shared" si="8"/>
        <v>61</v>
      </c>
      <c r="E13" s="164">
        <f t="shared" si="9"/>
        <v>62</v>
      </c>
      <c r="F13" s="164">
        <f>E13+0.5</f>
        <v>62.5</v>
      </c>
      <c r="G13" s="61"/>
      <c r="H13" s="166" t="s">
        <v>204</v>
      </c>
      <c r="I13" s="166" t="s">
        <v>204</v>
      </c>
      <c r="J13" s="166" t="s">
        <v>204</v>
      </c>
      <c r="K13" s="166" t="s">
        <v>204</v>
      </c>
      <c r="L13" s="166" t="s">
        <v>204</v>
      </c>
    </row>
    <row r="14" customHeight="1" spans="1:12">
      <c r="A14" s="163" t="s">
        <v>168</v>
      </c>
      <c r="B14" s="164">
        <f>C14-0.8</f>
        <v>18.2</v>
      </c>
      <c r="C14" s="168">
        <v>19</v>
      </c>
      <c r="D14" s="164">
        <f>C14+0.8</f>
        <v>19.8</v>
      </c>
      <c r="E14" s="164">
        <f>D14+0.8</f>
        <v>20.6</v>
      </c>
      <c r="F14" s="165">
        <f>E14+1.3</f>
        <v>21.9</v>
      </c>
      <c r="G14" s="61"/>
      <c r="H14" s="166" t="s">
        <v>204</v>
      </c>
      <c r="I14" s="166" t="s">
        <v>204</v>
      </c>
      <c r="J14" s="166" t="s">
        <v>204</v>
      </c>
      <c r="K14" s="166" t="s">
        <v>204</v>
      </c>
      <c r="L14" s="166" t="s">
        <v>204</v>
      </c>
    </row>
    <row r="15" customHeight="1" spans="1:12">
      <c r="A15" s="163" t="s">
        <v>169</v>
      </c>
      <c r="B15" s="164">
        <f>C15-0.6</f>
        <v>15.4</v>
      </c>
      <c r="C15" s="165">
        <v>16</v>
      </c>
      <c r="D15" s="164">
        <f>C15+0.6</f>
        <v>16.6</v>
      </c>
      <c r="E15" s="164">
        <f>D15+0.6</f>
        <v>17.2</v>
      </c>
      <c r="F15" s="169">
        <f>E15+0.95</f>
        <v>18.15</v>
      </c>
      <c r="G15" s="77"/>
      <c r="H15" s="166" t="s">
        <v>204</v>
      </c>
      <c r="I15" s="166" t="s">
        <v>204</v>
      </c>
      <c r="J15" s="166" t="s">
        <v>204</v>
      </c>
      <c r="K15" s="166" t="s">
        <v>204</v>
      </c>
      <c r="L15" s="166" t="s">
        <v>204</v>
      </c>
    </row>
    <row r="16" customHeight="1" spans="1:12">
      <c r="A16" s="163" t="s">
        <v>170</v>
      </c>
      <c r="B16" s="170">
        <f>C16-0.4</f>
        <v>11.6</v>
      </c>
      <c r="C16" s="168">
        <v>12</v>
      </c>
      <c r="D16" s="170">
        <f>C16+0.4</f>
        <v>12.4</v>
      </c>
      <c r="E16" s="170">
        <f>D16+0.4</f>
        <v>12.8</v>
      </c>
      <c r="F16" s="170">
        <f>E16+0.6</f>
        <v>13.4</v>
      </c>
      <c r="G16" s="77"/>
      <c r="H16" s="166" t="s">
        <v>204</v>
      </c>
      <c r="I16" s="166" t="s">
        <v>204</v>
      </c>
      <c r="J16" s="166" t="s">
        <v>204</v>
      </c>
      <c r="K16" s="166" t="s">
        <v>205</v>
      </c>
      <c r="L16" s="166" t="s">
        <v>204</v>
      </c>
    </row>
    <row r="17" customHeight="1" spans="1:12">
      <c r="A17" s="163" t="s">
        <v>171</v>
      </c>
      <c r="B17" s="170">
        <f>C17-0.5</f>
        <v>34.5</v>
      </c>
      <c r="C17" s="168">
        <v>35</v>
      </c>
      <c r="D17" s="170">
        <f>C17+0.5</f>
        <v>35.5</v>
      </c>
      <c r="E17" s="170">
        <f>D17+0.5</f>
        <v>36</v>
      </c>
      <c r="F17" s="170">
        <f>E17+0.5</f>
        <v>36.5</v>
      </c>
      <c r="G17" s="77"/>
      <c r="H17" s="166" t="s">
        <v>204</v>
      </c>
      <c r="I17" s="166" t="s">
        <v>209</v>
      </c>
      <c r="J17" s="166" t="s">
        <v>204</v>
      </c>
      <c r="K17" s="166" t="s">
        <v>210</v>
      </c>
      <c r="L17" s="166" t="s">
        <v>204</v>
      </c>
    </row>
  </sheetData>
  <mergeCells count="6">
    <mergeCell ref="D1:F1"/>
    <mergeCell ref="I1:L1"/>
    <mergeCell ref="B2:F2"/>
    <mergeCell ref="H2:L2"/>
    <mergeCell ref="A2:A3"/>
    <mergeCell ref="G1:G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24" sqref="E24:K24"/>
    </sheetView>
  </sheetViews>
  <sheetFormatPr defaultColWidth="10.1666666666667" defaultRowHeight="14.25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5" width="9.16666666666667" style="82" customWidth="1"/>
    <col min="6" max="6" width="10.3333333333333" style="82" customWidth="1"/>
    <col min="7" max="7" width="9.5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ht="26.25" spans="1:11">
      <c r="A1" s="83" t="s">
        <v>211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53</v>
      </c>
      <c r="B2" s="85" t="s">
        <v>212</v>
      </c>
      <c r="C2" s="85"/>
      <c r="D2" s="86" t="s">
        <v>59</v>
      </c>
      <c r="E2" s="87" t="s">
        <v>60</v>
      </c>
      <c r="F2" s="88" t="s">
        <v>213</v>
      </c>
      <c r="G2" s="89" t="s">
        <v>66</v>
      </c>
      <c r="H2" s="89"/>
      <c r="I2" s="119" t="s">
        <v>55</v>
      </c>
      <c r="J2" s="89"/>
      <c r="K2" s="141"/>
    </row>
    <row r="3" spans="1:11">
      <c r="A3" s="90" t="s">
        <v>72</v>
      </c>
      <c r="B3" s="91">
        <v>4180</v>
      </c>
      <c r="C3" s="91"/>
      <c r="D3" s="92" t="s">
        <v>214</v>
      </c>
      <c r="E3" s="93" t="s">
        <v>215</v>
      </c>
      <c r="F3" s="94"/>
      <c r="G3" s="94"/>
      <c r="H3" s="95" t="s">
        <v>216</v>
      </c>
      <c r="I3" s="95"/>
      <c r="J3" s="95"/>
      <c r="K3" s="142"/>
    </row>
    <row r="4" spans="1:11">
      <c r="A4" s="96" t="s">
        <v>69</v>
      </c>
      <c r="B4" s="97">
        <v>3</v>
      </c>
      <c r="C4" s="98">
        <v>5</v>
      </c>
      <c r="D4" s="99" t="s">
        <v>217</v>
      </c>
      <c r="E4" s="94"/>
      <c r="F4" s="94"/>
      <c r="G4" s="94"/>
      <c r="H4" s="99" t="s">
        <v>218</v>
      </c>
      <c r="I4" s="99"/>
      <c r="J4" s="112" t="s">
        <v>63</v>
      </c>
      <c r="K4" s="143" t="s">
        <v>64</v>
      </c>
    </row>
    <row r="5" spans="1:11">
      <c r="A5" s="96" t="s">
        <v>219</v>
      </c>
      <c r="B5" s="91">
        <v>200</v>
      </c>
      <c r="C5" s="91"/>
      <c r="D5" s="92" t="s">
        <v>220</v>
      </c>
      <c r="E5" s="92" t="s">
        <v>221</v>
      </c>
      <c r="F5" s="92" t="s">
        <v>222</v>
      </c>
      <c r="G5" s="92" t="s">
        <v>223</v>
      </c>
      <c r="H5" s="99" t="s">
        <v>224</v>
      </c>
      <c r="I5" s="99"/>
      <c r="J5" s="112" t="s">
        <v>63</v>
      </c>
      <c r="K5" s="143" t="s">
        <v>64</v>
      </c>
    </row>
    <row r="6" spans="1:11">
      <c r="A6" s="100" t="s">
        <v>225</v>
      </c>
      <c r="B6" s="101">
        <v>1</v>
      </c>
      <c r="C6" s="101"/>
      <c r="D6" s="102" t="s">
        <v>226</v>
      </c>
      <c r="E6" s="103"/>
      <c r="F6" s="104"/>
      <c r="G6" s="102">
        <v>4180</v>
      </c>
      <c r="H6" s="105" t="s">
        <v>227</v>
      </c>
      <c r="I6" s="105"/>
      <c r="J6" s="104" t="s">
        <v>63</v>
      </c>
      <c r="K6" s="144" t="s">
        <v>64</v>
      </c>
    </row>
    <row r="7" ht="1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228</v>
      </c>
      <c r="B8" s="88" t="s">
        <v>229</v>
      </c>
      <c r="C8" s="88" t="s">
        <v>230</v>
      </c>
      <c r="D8" s="88" t="s">
        <v>231</v>
      </c>
      <c r="E8" s="88" t="s">
        <v>232</v>
      </c>
      <c r="F8" s="88" t="s">
        <v>233</v>
      </c>
      <c r="G8" s="110" t="s">
        <v>75</v>
      </c>
      <c r="H8" s="111"/>
      <c r="I8" s="111"/>
      <c r="J8" s="111"/>
      <c r="K8" s="145"/>
    </row>
    <row r="9" spans="1:11">
      <c r="A9" s="96" t="s">
        <v>234</v>
      </c>
      <c r="B9" s="99"/>
      <c r="C9" s="112" t="s">
        <v>63</v>
      </c>
      <c r="D9" s="112" t="s">
        <v>64</v>
      </c>
      <c r="E9" s="92" t="s">
        <v>235</v>
      </c>
      <c r="F9" s="113" t="s">
        <v>236</v>
      </c>
      <c r="G9" s="114"/>
      <c r="H9" s="115"/>
      <c r="I9" s="115"/>
      <c r="J9" s="115"/>
      <c r="K9" s="146"/>
    </row>
    <row r="10" spans="1:11">
      <c r="A10" s="96" t="s">
        <v>237</v>
      </c>
      <c r="B10" s="99"/>
      <c r="C10" s="112" t="s">
        <v>63</v>
      </c>
      <c r="D10" s="112" t="s">
        <v>64</v>
      </c>
      <c r="E10" s="92" t="s">
        <v>238</v>
      </c>
      <c r="F10" s="113" t="s">
        <v>239</v>
      </c>
      <c r="G10" s="114" t="s">
        <v>240</v>
      </c>
      <c r="H10" s="115"/>
      <c r="I10" s="115"/>
      <c r="J10" s="115"/>
      <c r="K10" s="146"/>
    </row>
    <row r="11" spans="1:11">
      <c r="A11" s="116" t="s">
        <v>181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47"/>
    </row>
    <row r="12" spans="1:11">
      <c r="A12" s="90" t="s">
        <v>85</v>
      </c>
      <c r="B12" s="112" t="s">
        <v>81</v>
      </c>
      <c r="C12" s="112" t="s">
        <v>82</v>
      </c>
      <c r="D12" s="113"/>
      <c r="E12" s="92" t="s">
        <v>83</v>
      </c>
      <c r="F12" s="112" t="s">
        <v>81</v>
      </c>
      <c r="G12" s="112" t="s">
        <v>82</v>
      </c>
      <c r="H12" s="112"/>
      <c r="I12" s="92" t="s">
        <v>241</v>
      </c>
      <c r="J12" s="112" t="s">
        <v>81</v>
      </c>
      <c r="K12" s="143" t="s">
        <v>82</v>
      </c>
    </row>
    <row r="13" spans="1:11">
      <c r="A13" s="90" t="s">
        <v>88</v>
      </c>
      <c r="B13" s="112" t="s">
        <v>81</v>
      </c>
      <c r="C13" s="112" t="s">
        <v>82</v>
      </c>
      <c r="D13" s="113"/>
      <c r="E13" s="92" t="s">
        <v>93</v>
      </c>
      <c r="F13" s="112" t="s">
        <v>81</v>
      </c>
      <c r="G13" s="112" t="s">
        <v>82</v>
      </c>
      <c r="H13" s="112"/>
      <c r="I13" s="92" t="s">
        <v>242</v>
      </c>
      <c r="J13" s="112" t="s">
        <v>81</v>
      </c>
      <c r="K13" s="143" t="s">
        <v>82</v>
      </c>
    </row>
    <row r="14" ht="15" spans="1:11">
      <c r="A14" s="100" t="s">
        <v>243</v>
      </c>
      <c r="B14" s="104" t="s">
        <v>81</v>
      </c>
      <c r="C14" s="104" t="s">
        <v>82</v>
      </c>
      <c r="D14" s="103"/>
      <c r="E14" s="102" t="s">
        <v>244</v>
      </c>
      <c r="F14" s="104" t="s">
        <v>81</v>
      </c>
      <c r="G14" s="104" t="s">
        <v>82</v>
      </c>
      <c r="H14" s="104"/>
      <c r="I14" s="102" t="s">
        <v>245</v>
      </c>
      <c r="J14" s="104" t="s">
        <v>81</v>
      </c>
      <c r="K14" s="144" t="s">
        <v>82</v>
      </c>
    </row>
    <row r="15" ht="15" spans="1:11">
      <c r="A15" s="106"/>
      <c r="B15" s="118"/>
      <c r="C15" s="118"/>
      <c r="D15" s="107"/>
      <c r="E15" s="106"/>
      <c r="F15" s="118"/>
      <c r="G15" s="118"/>
      <c r="H15" s="118"/>
      <c r="I15" s="106"/>
      <c r="J15" s="118"/>
      <c r="K15" s="118"/>
    </row>
    <row r="16" s="80" customFormat="1" spans="1:11">
      <c r="A16" s="84" t="s">
        <v>246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48"/>
    </row>
    <row r="17" spans="1:11">
      <c r="A17" s="96" t="s">
        <v>247</v>
      </c>
      <c r="B17" s="99"/>
      <c r="C17" s="99"/>
      <c r="D17" s="99"/>
      <c r="E17" s="99"/>
      <c r="F17" s="99"/>
      <c r="G17" s="99"/>
      <c r="H17" s="99"/>
      <c r="I17" s="99"/>
      <c r="J17" s="99"/>
      <c r="K17" s="149"/>
    </row>
    <row r="18" spans="1:11">
      <c r="A18" s="96" t="s">
        <v>248</v>
      </c>
      <c r="B18" s="99"/>
      <c r="C18" s="99"/>
      <c r="D18" s="99"/>
      <c r="E18" s="99"/>
      <c r="F18" s="99"/>
      <c r="G18" s="99"/>
      <c r="H18" s="99"/>
      <c r="I18" s="99"/>
      <c r="J18" s="99"/>
      <c r="K18" s="149"/>
    </row>
    <row r="19" spans="1:11">
      <c r="A19" s="120" t="s">
        <v>249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3"/>
    </row>
    <row r="20" spans="1:1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50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0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0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1"/>
    </row>
    <row r="24" spans="1:11">
      <c r="A24" s="96" t="s">
        <v>121</v>
      </c>
      <c r="B24" s="99"/>
      <c r="C24" s="112" t="s">
        <v>63</v>
      </c>
      <c r="D24" s="112" t="s">
        <v>64</v>
      </c>
      <c r="E24" s="95"/>
      <c r="F24" s="95"/>
      <c r="G24" s="95"/>
      <c r="H24" s="95"/>
      <c r="I24" s="95"/>
      <c r="J24" s="95"/>
      <c r="K24" s="142"/>
    </row>
    <row r="25" ht="15" spans="1:11">
      <c r="A25" s="125" t="s">
        <v>250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2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251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45"/>
    </row>
    <row r="28" spans="1:11">
      <c r="A28" s="129" t="s">
        <v>252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53"/>
    </row>
    <row r="29" spans="1:11">
      <c r="A29" s="129" t="s">
        <v>253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3"/>
    </row>
    <row r="30" spans="1:11">
      <c r="A30" s="129"/>
      <c r="B30" s="130"/>
      <c r="C30" s="130"/>
      <c r="D30" s="130"/>
      <c r="E30" s="130"/>
      <c r="F30" s="130"/>
      <c r="G30" s="130"/>
      <c r="H30" s="130"/>
      <c r="I30" s="130"/>
      <c r="J30" s="130"/>
      <c r="K30" s="153"/>
    </row>
    <row r="31" spans="1:11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53"/>
    </row>
    <row r="32" spans="1:11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53"/>
    </row>
    <row r="33" ht="23" customHeight="1" spans="1:11">
      <c r="A33" s="129"/>
      <c r="B33" s="130"/>
      <c r="C33" s="130"/>
      <c r="D33" s="130"/>
      <c r="E33" s="130"/>
      <c r="F33" s="130"/>
      <c r="G33" s="130"/>
      <c r="H33" s="130"/>
      <c r="I33" s="130"/>
      <c r="J33" s="130"/>
      <c r="K33" s="153"/>
    </row>
    <row r="34" ht="23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0"/>
    </row>
    <row r="35" ht="23" customHeight="1" spans="1:11">
      <c r="A35" s="131"/>
      <c r="B35" s="122"/>
      <c r="C35" s="122"/>
      <c r="D35" s="122"/>
      <c r="E35" s="122"/>
      <c r="F35" s="122"/>
      <c r="G35" s="122"/>
      <c r="H35" s="122"/>
      <c r="I35" s="122"/>
      <c r="J35" s="122"/>
      <c r="K35" s="150"/>
    </row>
    <row r="36" ht="23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4"/>
    </row>
    <row r="37" ht="18.75" customHeight="1" spans="1:11">
      <c r="A37" s="134" t="s">
        <v>254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55"/>
    </row>
    <row r="38" s="81" customFormat="1" ht="18.75" customHeight="1" spans="1:11">
      <c r="A38" s="96" t="s">
        <v>255</v>
      </c>
      <c r="B38" s="99"/>
      <c r="C38" s="99"/>
      <c r="D38" s="95" t="s">
        <v>256</v>
      </c>
      <c r="E38" s="95"/>
      <c r="F38" s="136" t="s">
        <v>257</v>
      </c>
      <c r="G38" s="137"/>
      <c r="H38" s="99" t="s">
        <v>258</v>
      </c>
      <c r="I38" s="99"/>
      <c r="J38" s="99" t="s">
        <v>259</v>
      </c>
      <c r="K38" s="149"/>
    </row>
    <row r="39" ht="18.75" customHeight="1" spans="1:13">
      <c r="A39" s="96" t="s">
        <v>122</v>
      </c>
      <c r="B39" s="99" t="s">
        <v>260</v>
      </c>
      <c r="C39" s="99"/>
      <c r="D39" s="99"/>
      <c r="E39" s="99"/>
      <c r="F39" s="99"/>
      <c r="G39" s="99"/>
      <c r="H39" s="99"/>
      <c r="I39" s="99"/>
      <c r="J39" s="99"/>
      <c r="K39" s="149"/>
      <c r="M39" s="81"/>
    </row>
    <row r="40" ht="31" customHeight="1" spans="1:11">
      <c r="A40" s="96"/>
      <c r="B40" s="99"/>
      <c r="C40" s="99"/>
      <c r="D40" s="99"/>
      <c r="E40" s="99"/>
      <c r="F40" s="99"/>
      <c r="G40" s="99"/>
      <c r="H40" s="99"/>
      <c r="I40" s="99"/>
      <c r="J40" s="99"/>
      <c r="K40" s="149"/>
    </row>
    <row r="41" ht="18.75" customHeight="1" spans="1:11">
      <c r="A41" s="96"/>
      <c r="B41" s="99"/>
      <c r="C41" s="99"/>
      <c r="D41" s="99"/>
      <c r="E41" s="99"/>
      <c r="F41" s="99"/>
      <c r="G41" s="99"/>
      <c r="H41" s="99"/>
      <c r="I41" s="99"/>
      <c r="J41" s="99"/>
      <c r="K41" s="149"/>
    </row>
    <row r="42" ht="32" customHeight="1" spans="1:11">
      <c r="A42" s="100" t="s">
        <v>132</v>
      </c>
      <c r="B42" s="138" t="s">
        <v>261</v>
      </c>
      <c r="C42" s="138"/>
      <c r="D42" s="102" t="s">
        <v>262</v>
      </c>
      <c r="E42" s="103"/>
      <c r="F42" s="102" t="s">
        <v>136</v>
      </c>
      <c r="G42" s="139">
        <v>44742</v>
      </c>
      <c r="H42" s="140" t="s">
        <v>137</v>
      </c>
      <c r="I42" s="140"/>
      <c r="J42" s="138" t="s">
        <v>140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D4" sqref="D4"/>
    </sheetView>
  </sheetViews>
  <sheetFormatPr defaultColWidth="9" defaultRowHeight="26" customHeight="1"/>
  <cols>
    <col min="1" max="1" width="17.1666666666667" style="53" customWidth="1"/>
    <col min="2" max="6" width="9.33333333333333" style="53" customWidth="1"/>
    <col min="7" max="7" width="4.5" style="53" customWidth="1"/>
    <col min="8" max="12" width="9.875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customHeight="1" spans="1:12">
      <c r="A1" s="54" t="s">
        <v>59</v>
      </c>
      <c r="B1" s="55" t="s">
        <v>60</v>
      </c>
      <c r="C1" s="56" t="s">
        <v>65</v>
      </c>
      <c r="D1" s="55"/>
      <c r="E1" s="55"/>
      <c r="F1" s="55"/>
      <c r="G1" s="57"/>
      <c r="H1" s="58" t="s">
        <v>55</v>
      </c>
      <c r="I1" s="55" t="s">
        <v>192</v>
      </c>
      <c r="J1" s="55"/>
      <c r="K1" s="55"/>
      <c r="L1" s="55"/>
    </row>
    <row r="2" customHeight="1" spans="1:12">
      <c r="A2" s="59" t="s">
        <v>142</v>
      </c>
      <c r="B2" s="60"/>
      <c r="C2" s="60"/>
      <c r="D2" s="60"/>
      <c r="E2" s="60"/>
      <c r="F2" s="60"/>
      <c r="G2" s="61"/>
      <c r="H2" s="62" t="s">
        <v>144</v>
      </c>
      <c r="I2" s="62"/>
      <c r="J2" s="62"/>
      <c r="K2" s="62"/>
      <c r="L2" s="62"/>
    </row>
    <row r="3" customHeight="1" spans="1:12">
      <c r="A3" s="59"/>
      <c r="B3" s="63" t="s">
        <v>108</v>
      </c>
      <c r="C3" s="64" t="s">
        <v>109</v>
      </c>
      <c r="D3" s="63" t="s">
        <v>110</v>
      </c>
      <c r="E3" s="63" t="s">
        <v>111</v>
      </c>
      <c r="F3" s="63" t="s">
        <v>112</v>
      </c>
      <c r="G3" s="61"/>
      <c r="H3" s="65" t="s">
        <v>193</v>
      </c>
      <c r="I3" s="65" t="s">
        <v>194</v>
      </c>
      <c r="J3" s="79" t="s">
        <v>195</v>
      </c>
      <c r="K3" s="65" t="s">
        <v>196</v>
      </c>
      <c r="L3" s="65" t="s">
        <v>197</v>
      </c>
    </row>
    <row r="4" customHeight="1" spans="1:12">
      <c r="A4" s="66" t="s">
        <v>198</v>
      </c>
      <c r="B4" s="67" t="s">
        <v>148</v>
      </c>
      <c r="C4" s="68" t="s">
        <v>149</v>
      </c>
      <c r="D4" s="67" t="s">
        <v>150</v>
      </c>
      <c r="E4" s="67" t="s">
        <v>151</v>
      </c>
      <c r="F4" s="67" t="s">
        <v>152</v>
      </c>
      <c r="G4" s="61"/>
      <c r="H4" s="67" t="s">
        <v>148</v>
      </c>
      <c r="I4" s="68" t="s">
        <v>149</v>
      </c>
      <c r="J4" s="67" t="s">
        <v>150</v>
      </c>
      <c r="K4" s="67" t="s">
        <v>151</v>
      </c>
      <c r="L4" s="67" t="s">
        <v>152</v>
      </c>
    </row>
    <row r="5" customHeight="1" spans="1:12">
      <c r="A5" s="69" t="s">
        <v>147</v>
      </c>
      <c r="B5" s="70">
        <f t="shared" ref="B5:B7" si="0">C5-2</f>
        <v>60</v>
      </c>
      <c r="C5" s="71">
        <v>62</v>
      </c>
      <c r="D5" s="70">
        <f t="shared" ref="D5:D7" si="1">C5+2</f>
        <v>64</v>
      </c>
      <c r="E5" s="70">
        <f t="shared" ref="E5:E7" si="2">D5+2</f>
        <v>66</v>
      </c>
      <c r="F5" s="70">
        <f t="shared" ref="F5:F7" si="3">E5+1</f>
        <v>67</v>
      </c>
      <c r="G5" s="61"/>
      <c r="H5" s="72" t="s">
        <v>199</v>
      </c>
      <c r="I5" s="72" t="s">
        <v>200</v>
      </c>
      <c r="J5" s="72" t="s">
        <v>201</v>
      </c>
      <c r="K5" s="72" t="s">
        <v>202</v>
      </c>
      <c r="L5" s="72" t="s">
        <v>203</v>
      </c>
    </row>
    <row r="6" customHeight="1" spans="1:12">
      <c r="A6" s="69" t="s">
        <v>154</v>
      </c>
      <c r="B6" s="70">
        <f t="shared" si="0"/>
        <v>60</v>
      </c>
      <c r="C6" s="71">
        <v>62</v>
      </c>
      <c r="D6" s="70">
        <f t="shared" si="1"/>
        <v>64</v>
      </c>
      <c r="E6" s="70">
        <f t="shared" si="2"/>
        <v>66</v>
      </c>
      <c r="F6" s="70">
        <f t="shared" si="3"/>
        <v>67</v>
      </c>
      <c r="G6" s="61"/>
      <c r="H6" s="72" t="s">
        <v>204</v>
      </c>
      <c r="I6" s="72" t="s">
        <v>204</v>
      </c>
      <c r="J6" s="72" t="s">
        <v>204</v>
      </c>
      <c r="K6" s="72" t="s">
        <v>204</v>
      </c>
      <c r="L6" s="72" t="s">
        <v>204</v>
      </c>
    </row>
    <row r="7" customHeight="1" spans="1:12">
      <c r="A7" s="73" t="s">
        <v>157</v>
      </c>
      <c r="B7" s="74">
        <f t="shared" si="0"/>
        <v>60</v>
      </c>
      <c r="C7" s="74">
        <v>62</v>
      </c>
      <c r="D7" s="74">
        <f t="shared" si="1"/>
        <v>64</v>
      </c>
      <c r="E7" s="74">
        <f t="shared" si="2"/>
        <v>66</v>
      </c>
      <c r="F7" s="74">
        <f t="shared" si="3"/>
        <v>67</v>
      </c>
      <c r="G7" s="61"/>
      <c r="H7" s="72" t="s">
        <v>204</v>
      </c>
      <c r="I7" s="72" t="s">
        <v>204</v>
      </c>
      <c r="J7" s="72" t="s">
        <v>204</v>
      </c>
      <c r="K7" s="72" t="s">
        <v>205</v>
      </c>
      <c r="L7" s="72" t="s">
        <v>204</v>
      </c>
    </row>
    <row r="8" customHeight="1" spans="1:12">
      <c r="A8" s="69" t="s">
        <v>159</v>
      </c>
      <c r="B8" s="70">
        <f t="shared" ref="B8:B10" si="4">C8-4</f>
        <v>94</v>
      </c>
      <c r="C8" s="71">
        <v>98</v>
      </c>
      <c r="D8" s="70">
        <f t="shared" ref="D8:D10" si="5">C8+4</f>
        <v>102</v>
      </c>
      <c r="E8" s="70">
        <f>D8+4</f>
        <v>106</v>
      </c>
      <c r="F8" s="70">
        <f t="shared" ref="F8:F10" si="6">E8+6</f>
        <v>112</v>
      </c>
      <c r="G8" s="61"/>
      <c r="H8" s="72" t="s">
        <v>206</v>
      </c>
      <c r="I8" s="72" t="s">
        <v>158</v>
      </c>
      <c r="J8" s="72" t="s">
        <v>206</v>
      </c>
      <c r="K8" s="72" t="s">
        <v>204</v>
      </c>
      <c r="L8" s="72" t="s">
        <v>204</v>
      </c>
    </row>
    <row r="9" customHeight="1" spans="1:12">
      <c r="A9" s="69" t="s">
        <v>161</v>
      </c>
      <c r="B9" s="70">
        <f t="shared" si="4"/>
        <v>82</v>
      </c>
      <c r="C9" s="71">
        <v>86</v>
      </c>
      <c r="D9" s="70">
        <f t="shared" si="5"/>
        <v>90</v>
      </c>
      <c r="E9" s="70">
        <f>D9+5</f>
        <v>95</v>
      </c>
      <c r="F9" s="70">
        <f t="shared" si="6"/>
        <v>101</v>
      </c>
      <c r="G9" s="61"/>
      <c r="H9" s="72">
        <v>-0.2</v>
      </c>
      <c r="I9" s="72" t="s">
        <v>204</v>
      </c>
      <c r="J9" s="72" t="s">
        <v>204</v>
      </c>
      <c r="K9" s="72" t="s">
        <v>206</v>
      </c>
      <c r="L9" s="72" t="s">
        <v>204</v>
      </c>
    </row>
    <row r="10" customHeight="1" spans="1:12">
      <c r="A10" s="69" t="s">
        <v>162</v>
      </c>
      <c r="B10" s="70">
        <f t="shared" si="4"/>
        <v>98</v>
      </c>
      <c r="C10" s="71">
        <v>102</v>
      </c>
      <c r="D10" s="70">
        <f t="shared" si="5"/>
        <v>106</v>
      </c>
      <c r="E10" s="70">
        <f>D10+5</f>
        <v>111</v>
      </c>
      <c r="F10" s="70">
        <f t="shared" si="6"/>
        <v>117</v>
      </c>
      <c r="G10" s="61"/>
      <c r="H10" s="72" t="s">
        <v>207</v>
      </c>
      <c r="I10" s="72">
        <v>-0.7</v>
      </c>
      <c r="J10" s="72" t="s">
        <v>206</v>
      </c>
      <c r="K10" s="72" t="s">
        <v>208</v>
      </c>
      <c r="L10" s="72">
        <v>-0.2</v>
      </c>
    </row>
    <row r="11" customHeight="1" spans="1:12">
      <c r="A11" s="69" t="s">
        <v>164</v>
      </c>
      <c r="B11" s="70">
        <f t="shared" ref="B11:B13" si="7">C11-1</f>
        <v>37</v>
      </c>
      <c r="C11" s="71">
        <v>38</v>
      </c>
      <c r="D11" s="70">
        <f t="shared" ref="D11:D13" si="8">C11+1</f>
        <v>39</v>
      </c>
      <c r="E11" s="70">
        <f t="shared" ref="E11:E13" si="9">D11+1</f>
        <v>40</v>
      </c>
      <c r="F11" s="70">
        <f>E11+1.2</f>
        <v>41.2</v>
      </c>
      <c r="G11" s="61"/>
      <c r="H11" s="72">
        <f>-0.5-0.3</f>
        <v>-0.8</v>
      </c>
      <c r="I11" s="72">
        <v>-0.2</v>
      </c>
      <c r="J11" s="72" t="s">
        <v>204</v>
      </c>
      <c r="K11" s="72">
        <v>-0.1</v>
      </c>
      <c r="L11" s="72" t="s">
        <v>206</v>
      </c>
    </row>
    <row r="12" customHeight="1" spans="1:12">
      <c r="A12" s="69" t="s">
        <v>165</v>
      </c>
      <c r="B12" s="70">
        <f t="shared" si="7"/>
        <v>44</v>
      </c>
      <c r="C12" s="71">
        <v>45</v>
      </c>
      <c r="D12" s="70">
        <f t="shared" si="8"/>
        <v>46</v>
      </c>
      <c r="E12" s="70">
        <f t="shared" si="9"/>
        <v>47</v>
      </c>
      <c r="F12" s="70">
        <f>E12+1.5</f>
        <v>48.5</v>
      </c>
      <c r="G12" s="61"/>
      <c r="H12" s="72" t="s">
        <v>206</v>
      </c>
      <c r="I12" s="72" t="s">
        <v>204</v>
      </c>
      <c r="J12" s="72" t="s">
        <v>204</v>
      </c>
      <c r="K12" s="72" t="s">
        <v>204</v>
      </c>
      <c r="L12" s="72" t="s">
        <v>204</v>
      </c>
    </row>
    <row r="13" customHeight="1" spans="1:12">
      <c r="A13" s="69" t="s">
        <v>166</v>
      </c>
      <c r="B13" s="70">
        <f t="shared" si="7"/>
        <v>59</v>
      </c>
      <c r="C13" s="71">
        <v>60</v>
      </c>
      <c r="D13" s="70">
        <f t="shared" si="8"/>
        <v>61</v>
      </c>
      <c r="E13" s="70">
        <f t="shared" si="9"/>
        <v>62</v>
      </c>
      <c r="F13" s="70">
        <f>E13+0.5</f>
        <v>62.5</v>
      </c>
      <c r="G13" s="61"/>
      <c r="H13" s="72" t="s">
        <v>204</v>
      </c>
      <c r="I13" s="72" t="s">
        <v>204</v>
      </c>
      <c r="J13" s="72" t="s">
        <v>204</v>
      </c>
      <c r="K13" s="72" t="s">
        <v>204</v>
      </c>
      <c r="L13" s="72" t="s">
        <v>204</v>
      </c>
    </row>
    <row r="14" customHeight="1" spans="1:12">
      <c r="A14" s="69" t="s">
        <v>168</v>
      </c>
      <c r="B14" s="70">
        <f>C14-0.8</f>
        <v>18.2</v>
      </c>
      <c r="C14" s="75">
        <v>19</v>
      </c>
      <c r="D14" s="70">
        <f>C14+0.8</f>
        <v>19.8</v>
      </c>
      <c r="E14" s="70">
        <f>D14+0.8</f>
        <v>20.6</v>
      </c>
      <c r="F14" s="74">
        <f>E14+1.3</f>
        <v>21.9</v>
      </c>
      <c r="G14" s="61"/>
      <c r="H14" s="72" t="s">
        <v>204</v>
      </c>
      <c r="I14" s="72" t="s">
        <v>204</v>
      </c>
      <c r="J14" s="72" t="s">
        <v>204</v>
      </c>
      <c r="K14" s="72" t="s">
        <v>204</v>
      </c>
      <c r="L14" s="72" t="s">
        <v>204</v>
      </c>
    </row>
    <row r="15" customHeight="1" spans="1:12">
      <c r="A15" s="69" t="s">
        <v>169</v>
      </c>
      <c r="B15" s="70">
        <f>C15-0.6</f>
        <v>15.4</v>
      </c>
      <c r="C15" s="71">
        <v>16</v>
      </c>
      <c r="D15" s="70">
        <f>C15+0.6</f>
        <v>16.6</v>
      </c>
      <c r="E15" s="70">
        <f>D15+0.6</f>
        <v>17.2</v>
      </c>
      <c r="F15" s="76">
        <f>E15+0.95</f>
        <v>18.15</v>
      </c>
      <c r="G15" s="77"/>
      <c r="H15" s="72" t="s">
        <v>204</v>
      </c>
      <c r="I15" s="72" t="s">
        <v>204</v>
      </c>
      <c r="J15" s="72" t="s">
        <v>204</v>
      </c>
      <c r="K15" s="72" t="s">
        <v>204</v>
      </c>
      <c r="L15" s="72" t="s">
        <v>204</v>
      </c>
    </row>
    <row r="16" customHeight="1" spans="1:12">
      <c r="A16" s="69" t="s">
        <v>170</v>
      </c>
      <c r="B16" s="78">
        <f>C16-0.4</f>
        <v>11.6</v>
      </c>
      <c r="C16" s="75">
        <v>12</v>
      </c>
      <c r="D16" s="78">
        <f>C16+0.4</f>
        <v>12.4</v>
      </c>
      <c r="E16" s="78">
        <f>D16+0.4</f>
        <v>12.8</v>
      </c>
      <c r="F16" s="78">
        <f>E16+0.6</f>
        <v>13.4</v>
      </c>
      <c r="G16" s="77"/>
      <c r="H16" s="72" t="s">
        <v>204</v>
      </c>
      <c r="I16" s="72" t="s">
        <v>204</v>
      </c>
      <c r="J16" s="72" t="s">
        <v>204</v>
      </c>
      <c r="K16" s="72" t="s">
        <v>205</v>
      </c>
      <c r="L16" s="72" t="s">
        <v>204</v>
      </c>
    </row>
    <row r="17" customHeight="1" spans="1:12">
      <c r="A17" s="69" t="s">
        <v>171</v>
      </c>
      <c r="B17" s="78">
        <f>C17-0.5</f>
        <v>34.5</v>
      </c>
      <c r="C17" s="75">
        <v>35</v>
      </c>
      <c r="D17" s="78">
        <f>C17+0.5</f>
        <v>35.5</v>
      </c>
      <c r="E17" s="78">
        <f>D17+0.5</f>
        <v>36</v>
      </c>
      <c r="F17" s="78">
        <f>E17+0.5</f>
        <v>36.5</v>
      </c>
      <c r="G17" s="77"/>
      <c r="H17" s="72" t="s">
        <v>204</v>
      </c>
      <c r="I17" s="72" t="s">
        <v>209</v>
      </c>
      <c r="J17" s="72" t="s">
        <v>204</v>
      </c>
      <c r="K17" s="72" t="s">
        <v>210</v>
      </c>
      <c r="L17" s="72" t="s">
        <v>204</v>
      </c>
    </row>
  </sheetData>
  <mergeCells count="6">
    <mergeCell ref="D1:F1"/>
    <mergeCell ref="I1:L1"/>
    <mergeCell ref="B2:F2"/>
    <mergeCell ref="H2:L2"/>
    <mergeCell ref="A2:A3"/>
    <mergeCell ref="G1:G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2.1666666666667" style="50" customWidth="1"/>
    <col min="3" max="3" width="12.8333333333333" style="50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264</v>
      </c>
      <c r="B2" s="5" t="s">
        <v>265</v>
      </c>
      <c r="C2" s="5" t="s">
        <v>266</v>
      </c>
      <c r="D2" s="5" t="s">
        <v>267</v>
      </c>
      <c r="E2" s="5" t="s">
        <v>268</v>
      </c>
      <c r="F2" s="5" t="s">
        <v>269</v>
      </c>
      <c r="G2" s="5" t="s">
        <v>270</v>
      </c>
      <c r="H2" s="5" t="s">
        <v>271</v>
      </c>
      <c r="I2" s="4" t="s">
        <v>272</v>
      </c>
      <c r="J2" s="4" t="s">
        <v>273</v>
      </c>
      <c r="K2" s="4" t="s">
        <v>274</v>
      </c>
      <c r="L2" s="4" t="s">
        <v>275</v>
      </c>
      <c r="M2" s="4" t="s">
        <v>276</v>
      </c>
      <c r="N2" s="5" t="s">
        <v>277</v>
      </c>
      <c r="O2" s="5" t="s">
        <v>278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7"/>
      <c r="O3" s="7"/>
    </row>
    <row r="4" ht="40.5" spans="1:15">
      <c r="A4" s="9">
        <v>1</v>
      </c>
      <c r="B4" s="10">
        <v>11</v>
      </c>
      <c r="C4" s="10" t="s">
        <v>280</v>
      </c>
      <c r="D4" s="22" t="s">
        <v>281</v>
      </c>
      <c r="E4" s="10" t="s">
        <v>60</v>
      </c>
      <c r="F4" s="394" t="s">
        <v>282</v>
      </c>
      <c r="G4" s="10" t="s">
        <v>63</v>
      </c>
      <c r="H4" s="10" t="s">
        <v>63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9" si="0">SUM(I4:M4)</f>
        <v>13</v>
      </c>
      <c r="O4" s="10" t="s">
        <v>283</v>
      </c>
    </row>
    <row r="5" ht="54" spans="1:15">
      <c r="A5" s="9">
        <v>2</v>
      </c>
      <c r="B5" s="10">
        <v>16</v>
      </c>
      <c r="C5" s="10" t="s">
        <v>280</v>
      </c>
      <c r="D5" s="11" t="s">
        <v>284</v>
      </c>
      <c r="E5" s="10" t="s">
        <v>60</v>
      </c>
      <c r="F5" s="395" t="s">
        <v>282</v>
      </c>
      <c r="G5" s="10" t="s">
        <v>63</v>
      </c>
      <c r="H5" s="10" t="s">
        <v>63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283</v>
      </c>
    </row>
    <row r="6" ht="27" spans="1:15">
      <c r="A6" s="9">
        <v>3</v>
      </c>
      <c r="B6" s="10">
        <v>20</v>
      </c>
      <c r="C6" s="10" t="s">
        <v>280</v>
      </c>
      <c r="D6" s="23" t="s">
        <v>285</v>
      </c>
      <c r="E6" s="10" t="s">
        <v>60</v>
      </c>
      <c r="F6" s="394" t="s">
        <v>282</v>
      </c>
      <c r="G6" s="10" t="s">
        <v>63</v>
      </c>
      <c r="H6" s="10" t="s">
        <v>63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283</v>
      </c>
    </row>
    <row r="7" spans="1:15">
      <c r="A7" s="9"/>
      <c r="B7" s="10"/>
      <c r="C7" s="10"/>
      <c r="D7" s="11"/>
      <c r="E7" s="10"/>
      <c r="F7" s="44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10"/>
      <c r="C8" s="10"/>
      <c r="D8" s="11"/>
      <c r="E8" s="10"/>
      <c r="F8" s="43"/>
      <c r="G8" s="10"/>
      <c r="H8" s="10"/>
      <c r="I8" s="10"/>
      <c r="J8" s="10"/>
      <c r="K8" s="10"/>
      <c r="L8" s="10"/>
      <c r="M8" s="9"/>
      <c r="N8" s="9"/>
      <c r="O8" s="9"/>
    </row>
    <row r="9" spans="1:15">
      <c r="A9" s="9"/>
      <c r="B9" s="10"/>
      <c r="C9" s="10"/>
      <c r="D9" s="11"/>
      <c r="E9" s="10"/>
      <c r="F9" s="44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23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3" t="s">
        <v>286</v>
      </c>
      <c r="B12" s="51"/>
      <c r="C12" s="51"/>
      <c r="D12" s="15"/>
      <c r="E12" s="16"/>
      <c r="F12" s="31"/>
      <c r="G12" s="31"/>
      <c r="H12" s="31"/>
      <c r="I12" s="26"/>
      <c r="J12" s="13" t="s">
        <v>287</v>
      </c>
      <c r="K12" s="14"/>
      <c r="L12" s="14"/>
      <c r="M12" s="15"/>
      <c r="N12" s="14"/>
      <c r="O12" s="21"/>
    </row>
    <row r="13" ht="16.5" spans="1:15">
      <c r="A13" s="17" t="s">
        <v>288</v>
      </c>
      <c r="B13" s="52"/>
      <c r="C13" s="52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2022-07-29T07:34:16Z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