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-120" yWindow="-120" windowWidth="20610" windowHeight="11160" tabRatio="855" activeTab="7"/>
  </bookViews>
  <sheets>
    <sheet name="工作内容" sheetId="1" r:id="rId1"/>
    <sheet name="AQL2.5验货" sheetId="2" r:id="rId2"/>
    <sheet name="验货尺寸表 " sheetId="13" r:id="rId3"/>
    <sheet name="首期" sheetId="17" r:id="rId4"/>
    <sheet name="中期" sheetId="4" r:id="rId5"/>
    <sheet name="验货尺寸表 （中期洗水）" sheetId="14" r:id="rId6"/>
    <sheet name="中期验货尺寸表" sheetId="16" r:id="rId7"/>
    <sheet name="尾期" sheetId="5" r:id="rId8"/>
    <sheet name="验货尺寸表" sheetId="6" r:id="rId9"/>
    <sheet name="Sheet1" sheetId="15" r:id="rId10"/>
    <sheet name="1.面料验布" sheetId="7" r:id="rId11"/>
    <sheet name="2.面料缩率" sheetId="8" r:id="rId12"/>
    <sheet name="3.面料互染" sheetId="9" r:id="rId13"/>
    <sheet name="4.面料静水压" sheetId="10" r:id="rId14"/>
    <sheet name="5.特殊工艺测试" sheetId="11" r:id="rId15"/>
    <sheet name="6.织带类缩率测试" sheetId="12" r:id="rId16"/>
  </sheets>
  <calcPr calcId="124519"/>
</workbook>
</file>

<file path=xl/calcChain.xml><?xml version="1.0" encoding="utf-8"?>
<calcChain xmlns="http://schemas.openxmlformats.org/spreadsheetml/2006/main">
  <c r="G18" i="6"/>
  <c r="F18"/>
  <c r="E18"/>
  <c r="C18"/>
  <c r="B18" s="1"/>
  <c r="E17"/>
  <c r="F17" s="1"/>
  <c r="G17" s="1"/>
  <c r="G16"/>
  <c r="F16"/>
  <c r="E16"/>
  <c r="C16"/>
  <c r="B16" s="1"/>
  <c r="E15"/>
  <c r="F15" s="1"/>
  <c r="G15" s="1"/>
  <c r="C15"/>
  <c r="B15" s="1"/>
  <c r="F14"/>
  <c r="G14" s="1"/>
  <c r="E14"/>
  <c r="C14"/>
  <c r="B14" s="1"/>
  <c r="G13"/>
  <c r="F13"/>
  <c r="E13"/>
  <c r="C13"/>
  <c r="B13"/>
  <c r="G12"/>
  <c r="F12"/>
  <c r="E12"/>
  <c r="C12"/>
  <c r="B12" s="1"/>
  <c r="E11"/>
  <c r="F11" s="1"/>
  <c r="G11" s="1"/>
  <c r="C11"/>
  <c r="B11" s="1"/>
  <c r="F10"/>
  <c r="G10" s="1"/>
  <c r="E10"/>
  <c r="C10"/>
  <c r="B10" s="1"/>
  <c r="G9"/>
  <c r="F9"/>
  <c r="E9"/>
  <c r="C9"/>
  <c r="B9"/>
  <c r="G8"/>
  <c r="F8"/>
  <c r="E8"/>
  <c r="C8"/>
  <c r="B8" s="1"/>
  <c r="E7"/>
  <c r="F7" s="1"/>
  <c r="G7" s="1"/>
  <c r="C7"/>
  <c r="B7" s="1"/>
  <c r="F6"/>
  <c r="G6" s="1"/>
  <c r="E6"/>
  <c r="C6"/>
  <c r="B6" s="1"/>
  <c r="G18" i="16"/>
  <c r="F18"/>
  <c r="E18"/>
  <c r="C18"/>
  <c r="B18"/>
  <c r="G17"/>
  <c r="F17"/>
  <c r="E17"/>
  <c r="G16"/>
  <c r="F16"/>
  <c r="E16"/>
  <c r="C16"/>
  <c r="B16"/>
  <c r="G15"/>
  <c r="F15"/>
  <c r="E15"/>
  <c r="C15"/>
  <c r="B15" s="1"/>
  <c r="E14"/>
  <c r="F14" s="1"/>
  <c r="G14" s="1"/>
  <c r="C14"/>
  <c r="B14" s="1"/>
  <c r="F13"/>
  <c r="G13" s="1"/>
  <c r="E13"/>
  <c r="C13"/>
  <c r="B13" s="1"/>
  <c r="G12"/>
  <c r="F12"/>
  <c r="E12"/>
  <c r="C12"/>
  <c r="B12"/>
  <c r="G11"/>
  <c r="F11"/>
  <c r="E11"/>
  <c r="C11"/>
  <c r="B11" s="1"/>
  <c r="E10"/>
  <c r="F10" s="1"/>
  <c r="G10" s="1"/>
  <c r="C10"/>
  <c r="B10" s="1"/>
  <c r="F9"/>
  <c r="G9" s="1"/>
  <c r="E9"/>
  <c r="C9"/>
  <c r="B9" s="1"/>
  <c r="G8"/>
  <c r="F8"/>
  <c r="E8"/>
  <c r="C8"/>
  <c r="B8"/>
  <c r="G7"/>
  <c r="F7"/>
  <c r="E7"/>
  <c r="C7"/>
  <c r="B7" s="1"/>
  <c r="E6"/>
  <c r="F6" s="1"/>
  <c r="G6" s="1"/>
  <c r="C6"/>
  <c r="B6" s="1"/>
  <c r="E18" i="14"/>
  <c r="F18" s="1"/>
  <c r="G18" s="1"/>
  <c r="C18"/>
  <c r="B18" s="1"/>
  <c r="E17"/>
  <c r="F17" s="1"/>
  <c r="G17" s="1"/>
  <c r="E16"/>
  <c r="F16" s="1"/>
  <c r="G16" s="1"/>
  <c r="C16"/>
  <c r="B16" s="1"/>
  <c r="E15"/>
  <c r="F15" s="1"/>
  <c r="G15" s="1"/>
  <c r="C15"/>
  <c r="B15" s="1"/>
  <c r="E14"/>
  <c r="F14" s="1"/>
  <c r="G14" s="1"/>
  <c r="C14"/>
  <c r="B14" s="1"/>
  <c r="E13"/>
  <c r="F13" s="1"/>
  <c r="G13" s="1"/>
  <c r="C13"/>
  <c r="B13" s="1"/>
  <c r="E12"/>
  <c r="F12" s="1"/>
  <c r="G12" s="1"/>
  <c r="C12"/>
  <c r="B12" s="1"/>
  <c r="F11"/>
  <c r="G11" s="1"/>
  <c r="E11"/>
  <c r="C11"/>
  <c r="B11" s="1"/>
  <c r="E10"/>
  <c r="F10" s="1"/>
  <c r="G10" s="1"/>
  <c r="C10"/>
  <c r="B10" s="1"/>
  <c r="E9"/>
  <c r="F9" s="1"/>
  <c r="G9" s="1"/>
  <c r="C9"/>
  <c r="B9" s="1"/>
  <c r="E8"/>
  <c r="F8" s="1"/>
  <c r="G8" s="1"/>
  <c r="C8"/>
  <c r="B8" s="1"/>
  <c r="F7"/>
  <c r="G7" s="1"/>
  <c r="E7"/>
  <c r="C7"/>
  <c r="B7" s="1"/>
  <c r="F6"/>
  <c r="G6" s="1"/>
  <c r="E6"/>
  <c r="C6"/>
  <c r="B6" s="1"/>
  <c r="E18" i="13"/>
  <c r="F18" s="1"/>
  <c r="G18" s="1"/>
  <c r="C18"/>
  <c r="B18" s="1"/>
  <c r="F17"/>
  <c r="G17" s="1"/>
  <c r="E17"/>
  <c r="E16"/>
  <c r="F16" s="1"/>
  <c r="G16" s="1"/>
  <c r="C16"/>
  <c r="B16" s="1"/>
  <c r="E15"/>
  <c r="F15" s="1"/>
  <c r="G15" s="1"/>
  <c r="C15"/>
  <c r="B15" s="1"/>
  <c r="E14"/>
  <c r="F14" s="1"/>
  <c r="G14" s="1"/>
  <c r="C14"/>
  <c r="B14" s="1"/>
  <c r="E13"/>
  <c r="F13" s="1"/>
  <c r="G13" s="1"/>
  <c r="C13"/>
  <c r="B13" s="1"/>
  <c r="F12"/>
  <c r="G12" s="1"/>
  <c r="E12"/>
  <c r="C12"/>
  <c r="B12" s="1"/>
  <c r="E11"/>
  <c r="F11" s="1"/>
  <c r="G11" s="1"/>
  <c r="C11"/>
  <c r="B11"/>
  <c r="F10"/>
  <c r="G10" s="1"/>
  <c r="E10"/>
  <c r="C10"/>
  <c r="B10" s="1"/>
  <c r="E9"/>
  <c r="F9" s="1"/>
  <c r="G9" s="1"/>
  <c r="C9"/>
  <c r="B9" s="1"/>
  <c r="E8"/>
  <c r="F8" s="1"/>
  <c r="G8" s="1"/>
  <c r="C8"/>
  <c r="B8" s="1"/>
  <c r="E7"/>
  <c r="F7" s="1"/>
  <c r="G7" s="1"/>
  <c r="C7"/>
  <c r="B7" s="1"/>
  <c r="E6"/>
  <c r="F6" s="1"/>
  <c r="G6" s="1"/>
  <c r="C6"/>
  <c r="B6" s="1"/>
</calcChain>
</file>

<file path=xl/sharedStrings.xml><?xml version="1.0" encoding="utf-8"?>
<sst xmlns="http://schemas.openxmlformats.org/spreadsheetml/2006/main" count="973" uniqueCount="442">
  <si>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</si>
  <si>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</si>
  <si>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</si>
  <si>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</si>
  <si>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</si>
  <si>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</si>
  <si>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</si>
  <si>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</si>
  <si>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</si>
  <si>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</si>
  <si>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</si>
  <si>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</si>
  <si>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</si>
  <si>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</si>
  <si>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</si>
  <si>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</si>
  <si>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</si>
  <si>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</si>
  <si>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</si>
  <si>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</si>
  <si>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</si>
  <si>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</si>
  <si>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</si>
  <si>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</si>
  <si>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</si>
  <si>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</si>
  <si>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</si>
  <si>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</si>
  <si>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</si>
  <si>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</si>
  <si>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</si>
  <si>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</si>
  <si>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</si>
  <si>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</si>
  <si>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</si>
  <si>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</si>
  <si>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</si>
  <si>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</si>
  <si>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</si>
  <si>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</si>
  <si>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</si>
  <si>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</si>
  <si>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</si>
  <si>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</si>
  <si>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</si>
  <si>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</si>
  <si>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</si>
  <si>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</si>
  <si>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</si>
  <si>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</si>
  <si>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</si>
  <si>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</si>
  <si>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</si>
  <si>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</si>
  <si>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</si>
  <si>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</si>
  <si>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</si>
  <si>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</si>
  <si>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</si>
  <si>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</si>
  <si>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</si>
  <si>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</si>
  <si>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</si>
  <si>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</si>
  <si>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</si>
  <si>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</si>
  <si>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</si>
  <si>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</si>
  <si>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</si>
  <si>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</si>
  <si>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</si>
  <si>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</si>
  <si>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</si>
  <si>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</si>
  <si>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</si>
  <si>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</si>
  <si>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</si>
  <si>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</si>
  <si>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</si>
  <si>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</si>
  <si>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</si>
  <si>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</si>
  <si>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</si>
  <si>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</si>
  <si>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</si>
  <si>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</si>
  <si>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</si>
  <si>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</si>
  <si>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</si>
  <si>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</si>
  <si>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</si>
  <si>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</si>
  <si>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</si>
  <si>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</si>
  <si>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</si>
  <si>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</si>
  <si>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</si>
  <si>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</si>
  <si>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</si>
  <si>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</si>
  <si>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</si>
  <si>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</si>
  <si>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</si>
  <si>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</si>
  <si>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</si>
  <si>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</si>
  <si>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</si>
  <si>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</si>
  <si>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</si>
  <si>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</si>
  <si>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</si>
  <si>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</si>
  <si>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</si>
  <si>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</si>
  <si>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</si>
  <si>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</si>
  <si>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</si>
  <si>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</si>
  <si>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</si>
  <si>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</si>
  <si>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</si>
  <si>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</si>
  <si>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</si>
  <si>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</si>
  <si>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</si>
  <si>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</si>
  <si>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</si>
  <si>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</si>
  <si>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</si>
  <si>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</si>
  <si>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</si>
  <si>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</si>
  <si>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</si>
  <si>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</si>
  <si>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</si>
  <si>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验货时间：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</si>
  <si>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</si>
  <si>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</si>
  <si>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</si>
  <si>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</si>
  <si>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</si>
  <si>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</si>
  <si>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</si>
  <si>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</si>
  <si>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</si>
  <si>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</si>
  <si>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</si>
  <si>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</si>
  <si>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</si>
  <si>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</si>
  <si>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</si>
  <si>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</si>
  <si>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</si>
  <si>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</si>
  <si>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</si>
  <si>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</si>
  <si>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</si>
  <si>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</si>
  <si>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</si>
  <si>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</si>
  <si>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</si>
  <si>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</si>
  <si>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</si>
  <si>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</si>
  <si>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</si>
  <si>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</si>
  <si>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</si>
  <si>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</si>
  <si>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</si>
  <si>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</si>
  <si>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</si>
  <si>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</si>
  <si>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</si>
  <si>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</si>
  <si>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</si>
  <si>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</si>
  <si>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</si>
  <si>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</si>
  <si>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</si>
  <si>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</si>
  <si>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</si>
  <si>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</si>
  <si>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</si>
  <si>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</si>
  <si>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</si>
  <si>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</si>
  <si>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</si>
  <si>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服装QC部门</t>
  </si>
  <si>
    <t>检验人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</si>
  <si>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</si>
  <si>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</si>
  <si>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</si>
  <si>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</si>
  <si>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</si>
  <si>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</si>
  <si>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</si>
  <si>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</si>
  <si>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</si>
  <si>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</si>
  <si>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</si>
  <si>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</si>
  <si>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</si>
  <si>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</si>
  <si>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</si>
  <si>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</si>
  <si>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</si>
  <si>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</si>
  <si>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</si>
  <si>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</si>
  <si>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</si>
  <si>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</si>
  <si>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</si>
  <si>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</si>
  <si>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</si>
  <si>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</si>
  <si>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</si>
  <si>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</si>
  <si>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</si>
  <si>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</si>
  <si>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</si>
  <si>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</si>
  <si>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</si>
  <si>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</si>
  <si>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</si>
  <si>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</si>
  <si>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</si>
  <si>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</si>
  <si>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</si>
  <si>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</si>
  <si>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</si>
  <si>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</si>
  <si>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</si>
  <si>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</si>
  <si>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</si>
  <si>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</si>
  <si>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</si>
  <si>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</si>
  <si>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</si>
  <si>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</si>
  <si>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</si>
  <si>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</si>
  <si>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</si>
  <si>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</si>
  <si>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</si>
  <si>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</si>
  <si>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</si>
  <si>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</si>
  <si>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</si>
  <si>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</si>
  <si>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</si>
  <si>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</si>
  <si>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</si>
  <si>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</si>
  <si>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</si>
  <si>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</si>
  <si>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S洗前/后</t>
    <phoneticPr fontId="30" type="noConversion"/>
  </si>
  <si>
    <t>M洗前/后</t>
    <phoneticPr fontId="30" type="noConversion"/>
  </si>
  <si>
    <t>XL洗前/后</t>
    <phoneticPr fontId="30" type="noConversion"/>
  </si>
  <si>
    <t>XXL洗前/后</t>
    <phoneticPr fontId="30" type="noConversion"/>
  </si>
  <si>
    <t>说明：正常</t>
    <phoneticPr fontId="30" type="noConversion"/>
  </si>
  <si>
    <t>入天津库</t>
    <phoneticPr fontId="30" type="noConversion"/>
  </si>
  <si>
    <t>TOREAD-首期（首期）检验报告书</t>
    <phoneticPr fontId="30" type="noConversion"/>
  </si>
  <si>
    <t>青岛即发龙山</t>
    <phoneticPr fontId="30" type="noConversion"/>
  </si>
  <si>
    <t>大货首件</t>
    <phoneticPr fontId="30" type="noConversion"/>
  </si>
  <si>
    <t>8》拼缝压线注意扒力不要太紧，漏线。</t>
    <phoneticPr fontId="30" type="noConversion"/>
  </si>
  <si>
    <t>9》留意车线有跳针，跳扣</t>
    <phoneticPr fontId="30" type="noConversion"/>
  </si>
  <si>
    <t>以上问题请及时改正。请大货要加强改善！！！</t>
    <phoneticPr fontId="30" type="noConversion"/>
  </si>
  <si>
    <t>工厂负责人：王伟芳</t>
    <phoneticPr fontId="30" type="noConversion"/>
  </si>
  <si>
    <t>法比克</t>
    <phoneticPr fontId="30" type="noConversion"/>
  </si>
  <si>
    <t>有</t>
    <phoneticPr fontId="30" type="noConversion"/>
  </si>
  <si>
    <t>合格</t>
    <phoneticPr fontId="30" type="noConversion"/>
  </si>
  <si>
    <r>
      <t>Y</t>
    </r>
    <r>
      <rPr>
        <sz val="12"/>
        <color theme="1"/>
        <rFont val="宋体"/>
        <family val="3"/>
        <charset val="134"/>
        <scheme val="minor"/>
      </rPr>
      <t>ES</t>
    </r>
    <phoneticPr fontId="30" type="noConversion"/>
  </si>
  <si>
    <r>
      <rPr>
        <b/>
        <sz val="10"/>
        <color theme="1"/>
        <rFont val="微软雅黑"/>
        <family val="2"/>
        <charset val="134"/>
      </rPr>
      <t>测试要求：面料到厂第一时间放缩，根据面料实际情况，每缸抽取1-2米测试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  <phoneticPr fontId="30" type="noConversion"/>
  </si>
  <si>
    <t>洗前</t>
    <phoneticPr fontId="23" type="noConversion"/>
  </si>
  <si>
    <t>洗后</t>
    <phoneticPr fontId="30" type="noConversion"/>
  </si>
  <si>
    <t>工厂负责人：王伟芳</t>
    <phoneticPr fontId="30" type="noConversion"/>
  </si>
  <si>
    <t>成人期货</t>
    <phoneticPr fontId="30" type="noConversion"/>
  </si>
  <si>
    <t>胶州美纺美特</t>
    <phoneticPr fontId="30" type="noConversion"/>
  </si>
  <si>
    <t>确认资料缺失内容说明：</t>
    <phoneticPr fontId="30" type="noConversion"/>
  </si>
  <si>
    <t>S</t>
    <phoneticPr fontId="23" type="noConversion"/>
  </si>
  <si>
    <t>M</t>
    <phoneticPr fontId="23" type="noConversion"/>
  </si>
  <si>
    <t>L</t>
    <phoneticPr fontId="23" type="noConversion"/>
  </si>
  <si>
    <t>XL</t>
    <phoneticPr fontId="23" type="noConversion"/>
  </si>
  <si>
    <t>XXL</t>
    <phoneticPr fontId="23" type="noConversion"/>
  </si>
  <si>
    <t>XXXL</t>
    <phoneticPr fontId="23" type="noConversion"/>
  </si>
  <si>
    <t>黄静</t>
    <phoneticPr fontId="30" type="noConversion"/>
  </si>
  <si>
    <t>制表时间：6-8</t>
    <phoneticPr fontId="30" type="noConversion"/>
  </si>
  <si>
    <t>制表时间：6-8</t>
    <phoneticPr fontId="30" type="noConversion"/>
  </si>
  <si>
    <t>制表时间：6-8</t>
    <phoneticPr fontId="30" type="noConversion"/>
  </si>
  <si>
    <t>胶州美纺美特</t>
    <phoneticPr fontId="30" type="noConversion"/>
  </si>
  <si>
    <t>G01X黑色</t>
    <phoneticPr fontId="30" type="noConversion"/>
  </si>
  <si>
    <t>ok</t>
    <phoneticPr fontId="30" type="noConversion"/>
  </si>
  <si>
    <t>王伟芳</t>
    <phoneticPr fontId="30" type="noConversion"/>
  </si>
  <si>
    <t>黑色</t>
    <phoneticPr fontId="30" type="noConversion"/>
  </si>
  <si>
    <t>测试人签名：王伟芳</t>
    <phoneticPr fontId="30" type="noConversion"/>
  </si>
  <si>
    <t>法比克</t>
    <phoneticPr fontId="30" type="noConversion"/>
  </si>
  <si>
    <t>0.6/1</t>
    <phoneticPr fontId="30" type="noConversion"/>
  </si>
  <si>
    <t>法比克</t>
    <phoneticPr fontId="30" type="noConversion"/>
  </si>
  <si>
    <t>测试人签名：</t>
    <phoneticPr fontId="30" type="noConversion"/>
  </si>
  <si>
    <t>TAMMAK91037</t>
    <phoneticPr fontId="30" type="noConversion"/>
  </si>
  <si>
    <t>男式极地软壳长裤</t>
    <phoneticPr fontId="30" type="noConversion"/>
  </si>
  <si>
    <t>外裤长</t>
    <phoneticPr fontId="44" type="noConversion"/>
  </si>
  <si>
    <t>内长</t>
    <phoneticPr fontId="23" type="noConversion"/>
  </si>
  <si>
    <t>腰围（平量）</t>
    <phoneticPr fontId="23" type="noConversion"/>
  </si>
  <si>
    <t>臀围</t>
  </si>
  <si>
    <t>腿围/2</t>
    <phoneticPr fontId="23" type="noConversion"/>
  </si>
  <si>
    <t>膝围/2</t>
  </si>
  <si>
    <t>脚口/2</t>
  </si>
  <si>
    <t>前裆长（含腰）</t>
    <phoneticPr fontId="23" type="noConversion"/>
  </si>
  <si>
    <t>后裆长（含腰)</t>
    <phoneticPr fontId="23" type="noConversion"/>
  </si>
  <si>
    <t>前门襟长</t>
  </si>
  <si>
    <t>前插袋</t>
    <phoneticPr fontId="23" type="noConversion"/>
  </si>
  <si>
    <t>前腰高</t>
    <phoneticPr fontId="23" type="noConversion"/>
  </si>
  <si>
    <t>后腰高</t>
    <phoneticPr fontId="23" type="noConversion"/>
  </si>
  <si>
    <t>165/80B</t>
  </si>
  <si>
    <t>170/84B</t>
  </si>
  <si>
    <t>175/88B</t>
  </si>
  <si>
    <t>180/92B</t>
  </si>
  <si>
    <t>185/96B</t>
  </si>
  <si>
    <t>190/100B</t>
  </si>
  <si>
    <t>跟单QC:黄静</t>
    <phoneticPr fontId="30" type="noConversion"/>
  </si>
  <si>
    <t>G08X深灰色</t>
    <phoneticPr fontId="30" type="noConversion"/>
  </si>
  <si>
    <t>验货时间：</t>
    <phoneticPr fontId="30" type="noConversion"/>
  </si>
  <si>
    <t>跟单QC:黄静</t>
    <phoneticPr fontId="30" type="noConversion"/>
  </si>
  <si>
    <t>4878#</t>
    <phoneticPr fontId="30" type="noConversion"/>
  </si>
  <si>
    <t>50D涤纶四面弹</t>
  </si>
  <si>
    <t>50D涤纶四面弹</t>
    <phoneticPr fontId="30" type="noConversion"/>
  </si>
  <si>
    <t>4977#</t>
    <phoneticPr fontId="30" type="noConversion"/>
  </si>
  <si>
    <t>深灰</t>
    <phoneticPr fontId="30" type="noConversion"/>
  </si>
  <si>
    <t>6550#</t>
    <phoneticPr fontId="30" type="noConversion"/>
  </si>
  <si>
    <t>0.7/0.8</t>
    <phoneticPr fontId="30" type="noConversion"/>
  </si>
  <si>
    <t>6549#</t>
    <phoneticPr fontId="30" type="noConversion"/>
  </si>
  <si>
    <t>X22030403710</t>
  </si>
  <si>
    <t>T2850-84/17.5C(G19SS1221)/22SS深灰</t>
  </si>
  <si>
    <t>深灰</t>
    <phoneticPr fontId="30" type="noConversion"/>
  </si>
  <si>
    <t>乾丰纺织</t>
    <phoneticPr fontId="30" type="noConversion"/>
  </si>
  <si>
    <t>有</t>
    <phoneticPr fontId="30" type="noConversion"/>
  </si>
  <si>
    <t>合格</t>
    <phoneticPr fontId="30" type="noConversion"/>
  </si>
  <si>
    <t>测试人签名：</t>
    <phoneticPr fontId="30" type="noConversion"/>
  </si>
  <si>
    <t>102.7</t>
    <phoneticPr fontId="30" type="noConversion"/>
  </si>
  <si>
    <t>102.5</t>
    <phoneticPr fontId="30" type="noConversion"/>
  </si>
  <si>
    <t>74</t>
    <phoneticPr fontId="30" type="noConversion"/>
  </si>
  <si>
    <t>73.5</t>
    <phoneticPr fontId="30" type="noConversion"/>
  </si>
  <si>
    <t>88</t>
    <phoneticPr fontId="30" type="noConversion"/>
  </si>
  <si>
    <t>108</t>
    <phoneticPr fontId="30" type="noConversion"/>
  </si>
  <si>
    <t>33</t>
    <phoneticPr fontId="30" type="noConversion"/>
  </si>
  <si>
    <t>24.5</t>
    <phoneticPr fontId="30" type="noConversion"/>
  </si>
  <si>
    <t>19.5</t>
    <phoneticPr fontId="30" type="noConversion"/>
  </si>
  <si>
    <t>28.5</t>
    <phoneticPr fontId="30" type="noConversion"/>
  </si>
  <si>
    <t>28.2</t>
    <phoneticPr fontId="30" type="noConversion"/>
  </si>
  <si>
    <t>44.5</t>
    <phoneticPr fontId="30" type="noConversion"/>
  </si>
  <si>
    <t>44.5</t>
    <phoneticPr fontId="30" type="noConversion"/>
  </si>
  <si>
    <t>15</t>
    <phoneticPr fontId="30" type="noConversion"/>
  </si>
  <si>
    <t>4.5</t>
    <phoneticPr fontId="30" type="noConversion"/>
  </si>
  <si>
    <t>1》前门直口不顺直，弧形线打扭不平服，底襟起皱</t>
    <phoneticPr fontId="30" type="noConversion"/>
  </si>
  <si>
    <t>2》袋口拉链起鼓、不平服，码带宽窄不均匀</t>
    <phoneticPr fontId="30" type="noConversion"/>
  </si>
  <si>
    <t>3》腰面不平服，宽窄不一致，明线个别不顺直。腰前止口不顺直，上腰吃势不匀有皱</t>
    <phoneticPr fontId="30" type="noConversion"/>
  </si>
  <si>
    <t>4》腰头织带倒回针要到头，不允许欠针</t>
    <phoneticPr fontId="30" type="noConversion"/>
  </si>
  <si>
    <t>5》角口不顺直，打扭，反吐里布</t>
    <phoneticPr fontId="30" type="noConversion"/>
  </si>
  <si>
    <t>6》注意裤腿不能扭腿，明线不允许有接线处</t>
    <phoneticPr fontId="30" type="noConversion"/>
  </si>
  <si>
    <t>7》尺寸控制在公差范围内</t>
    <phoneticPr fontId="30" type="noConversion"/>
  </si>
  <si>
    <t>建议下脚边贴，腰口贴均需要中烫后再车线，确保车线后平顺，宽窄均匀及尺寸达标！！</t>
    <phoneticPr fontId="30" type="noConversion"/>
  </si>
  <si>
    <t>`</t>
    <phoneticPr fontId="30" type="noConversion"/>
  </si>
  <si>
    <t>TAMMAK91037</t>
    <phoneticPr fontId="30" type="noConversion"/>
  </si>
  <si>
    <t>男式极地软壳长裤</t>
    <phoneticPr fontId="30" type="noConversion"/>
  </si>
  <si>
    <t>黑色G01X: S:10件,M:10件,L10件，XL10件，XXL:10件，XXXL:10件</t>
    <phoneticPr fontId="30" type="noConversion"/>
  </si>
  <si>
    <t>黑色L XL各1件</t>
    <phoneticPr fontId="30" type="noConversion"/>
  </si>
  <si>
    <t>门襟边不平直，门襟边起拱</t>
    <phoneticPr fontId="30" type="noConversion"/>
  </si>
  <si>
    <t>侧袋拉链起拱，袋角不方正</t>
    <phoneticPr fontId="30" type="noConversion"/>
  </si>
  <si>
    <t>腰内不平，偏松</t>
    <phoneticPr fontId="30" type="noConversion"/>
  </si>
  <si>
    <t>王伟芳</t>
    <phoneticPr fontId="30" type="noConversion"/>
  </si>
  <si>
    <t>黄静</t>
    <phoneticPr fontId="30" type="noConversion"/>
  </si>
  <si>
    <t>+0.5/0</t>
    <phoneticPr fontId="30" type="noConversion"/>
  </si>
  <si>
    <t>0/-0.5</t>
    <phoneticPr fontId="30" type="noConversion"/>
  </si>
  <si>
    <t>0/0</t>
    <phoneticPr fontId="30" type="noConversion"/>
  </si>
  <si>
    <t>+0.7/+0.3</t>
    <phoneticPr fontId="30" type="noConversion"/>
  </si>
  <si>
    <t>+0.5/+0.3</t>
    <phoneticPr fontId="30" type="noConversion"/>
  </si>
  <si>
    <t>0/-0.3</t>
    <phoneticPr fontId="30" type="noConversion"/>
  </si>
  <si>
    <t>0/+0.2</t>
    <phoneticPr fontId="30" type="noConversion"/>
  </si>
  <si>
    <r>
      <t>0</t>
    </r>
    <r>
      <rPr>
        <sz val="12"/>
        <color theme="1"/>
        <rFont val="宋体"/>
        <family val="3"/>
        <charset val="134"/>
        <scheme val="minor"/>
      </rPr>
      <t>/0</t>
    </r>
    <phoneticPr fontId="30" type="noConversion"/>
  </si>
  <si>
    <t>胶州美纺美特</t>
    <phoneticPr fontId="30" type="noConversion"/>
  </si>
  <si>
    <t>黑色 洗前/后</t>
    <phoneticPr fontId="30" type="noConversion"/>
  </si>
  <si>
    <t xml:space="preserve"> L175/88B</t>
    <phoneticPr fontId="30" type="noConversion"/>
  </si>
  <si>
    <t>TAMMAK91037</t>
    <phoneticPr fontId="30" type="noConversion"/>
  </si>
  <si>
    <t>成人期货</t>
    <phoneticPr fontId="30" type="noConversion"/>
  </si>
  <si>
    <t>男式极地软壳长裤</t>
    <phoneticPr fontId="30" type="noConversion"/>
  </si>
  <si>
    <t>胶州美纺美特服饰有限公司</t>
    <phoneticPr fontId="30" type="noConversion"/>
  </si>
  <si>
    <t>电商仓</t>
    <phoneticPr fontId="30" type="noConversion"/>
  </si>
  <si>
    <t>大仓NDC1</t>
    <phoneticPr fontId="30" type="noConversion"/>
  </si>
  <si>
    <t>大仓NDC2</t>
    <phoneticPr fontId="30" type="noConversion"/>
  </si>
  <si>
    <t>采购凭证编号：CGDD22042200500/CGDD22042200501</t>
    <phoneticPr fontId="30" type="noConversion"/>
  </si>
  <si>
    <t>XXXL洗前/后</t>
    <phoneticPr fontId="30" type="noConversion"/>
  </si>
  <si>
    <t>胶州美纺美特</t>
    <phoneticPr fontId="30" type="noConversion"/>
  </si>
  <si>
    <t>【检验时成品完成情况及检验明细】</t>
    <phoneticPr fontId="30" type="noConversion"/>
  </si>
  <si>
    <t>①成品完成比例（%）：95%</t>
    <phoneticPr fontId="30" type="noConversion"/>
  </si>
  <si>
    <t>②检验明细：</t>
    <phoneticPr fontId="30" type="noConversion"/>
  </si>
  <si>
    <t>李波</t>
    <phoneticPr fontId="30" type="noConversion"/>
  </si>
  <si>
    <t>王伟芳</t>
    <phoneticPr fontId="30" type="noConversion"/>
  </si>
  <si>
    <t>跟单QC:李波</t>
    <phoneticPr fontId="30" type="noConversion"/>
  </si>
  <si>
    <t>工厂负责人：王伟芳</t>
    <phoneticPr fontId="30" type="noConversion"/>
  </si>
  <si>
    <t>验货时间：2022.7.26</t>
    <phoneticPr fontId="30" type="noConversion"/>
  </si>
  <si>
    <t>165/80B 黑色</t>
    <phoneticPr fontId="30" type="noConversion"/>
  </si>
  <si>
    <t>170/84B 黑色</t>
    <phoneticPr fontId="30" type="noConversion"/>
  </si>
  <si>
    <t>175/88B 黑色</t>
    <phoneticPr fontId="30" type="noConversion"/>
  </si>
  <si>
    <t>180/92B 深灰</t>
    <phoneticPr fontId="30" type="noConversion"/>
  </si>
  <si>
    <t>185/96B 深灰</t>
    <phoneticPr fontId="30" type="noConversion"/>
  </si>
  <si>
    <t>190/100B 深灰</t>
    <phoneticPr fontId="30" type="noConversion"/>
  </si>
  <si>
    <t>+1.5/+1</t>
    <phoneticPr fontId="30" type="noConversion"/>
  </si>
  <si>
    <t>+1/0</t>
    <phoneticPr fontId="30" type="noConversion"/>
  </si>
  <si>
    <t>0/-0.5</t>
    <phoneticPr fontId="30" type="noConversion"/>
  </si>
  <si>
    <t>-1/-0.5</t>
    <phoneticPr fontId="30" type="noConversion"/>
  </si>
  <si>
    <t>+0.5/0</t>
    <phoneticPr fontId="30" type="noConversion"/>
  </si>
  <si>
    <t>0/+0.5</t>
    <phoneticPr fontId="30" type="noConversion"/>
  </si>
  <si>
    <t>0/0</t>
    <phoneticPr fontId="30" type="noConversion"/>
  </si>
  <si>
    <t>+1/+0.5</t>
    <phoneticPr fontId="30" type="noConversion"/>
  </si>
  <si>
    <t>-0.5/0</t>
    <phoneticPr fontId="30" type="noConversion"/>
  </si>
  <si>
    <t>+0.6/0</t>
    <phoneticPr fontId="30" type="noConversion"/>
  </si>
  <si>
    <t>+0.7/0</t>
    <phoneticPr fontId="30" type="noConversion"/>
  </si>
  <si>
    <t>-1/0</t>
    <phoneticPr fontId="30" type="noConversion"/>
  </si>
  <si>
    <t>-0.5/-0.7</t>
    <phoneticPr fontId="30" type="noConversion"/>
  </si>
  <si>
    <t>+0.5/-0.3</t>
    <phoneticPr fontId="30" type="noConversion"/>
  </si>
  <si>
    <t>+0.8/+0.5</t>
    <phoneticPr fontId="30" type="noConversion"/>
  </si>
  <si>
    <t>+0.5/-0.5</t>
    <phoneticPr fontId="30" type="noConversion"/>
  </si>
  <si>
    <t>-0.7/0</t>
    <phoneticPr fontId="30" type="noConversion"/>
  </si>
  <si>
    <t>-0.4/0</t>
    <phoneticPr fontId="30" type="noConversion"/>
  </si>
  <si>
    <t>-0.5/-0.5</t>
    <phoneticPr fontId="30" type="noConversion"/>
  </si>
  <si>
    <t>0/-0.7</t>
    <phoneticPr fontId="30" type="noConversion"/>
  </si>
  <si>
    <t>-1.5/-1</t>
    <phoneticPr fontId="30" type="noConversion"/>
  </si>
  <si>
    <t>-1.5/-0.5</t>
    <phoneticPr fontId="30" type="noConversion"/>
  </si>
  <si>
    <t>+1/-0.5</t>
    <phoneticPr fontId="30" type="noConversion"/>
  </si>
  <si>
    <t>0/-0.4</t>
    <phoneticPr fontId="30" type="noConversion"/>
  </si>
  <si>
    <t>-0.5/+0.5</t>
    <phoneticPr fontId="30" type="noConversion"/>
  </si>
  <si>
    <t>1.插口袋车库外角不平，起鼓</t>
    <phoneticPr fontId="30" type="noConversion"/>
  </si>
  <si>
    <t>2.档底合缝不平</t>
    <phoneticPr fontId="30" type="noConversion"/>
  </si>
  <si>
    <t>3.激光</t>
    <phoneticPr fontId="30" type="noConversion"/>
  </si>
  <si>
    <t>4.两条腿省位置高低不平</t>
    <phoneticPr fontId="30" type="noConversion"/>
  </si>
  <si>
    <t>5.线毛</t>
    <phoneticPr fontId="30" type="noConversion"/>
  </si>
  <si>
    <t>6.腰里包条出线迹不直</t>
    <phoneticPr fontId="30" type="noConversion"/>
  </si>
  <si>
    <t>此次出货5132件抽验200件，不良品6件，未超标，正常出货。</t>
    <phoneticPr fontId="30" type="noConversion"/>
  </si>
  <si>
    <t>2022.7.26</t>
    <phoneticPr fontId="30" type="noConversion"/>
  </si>
  <si>
    <t>黑色G01X   49#箱-26件，50#箱-26件，107#箱-26件，108#箱-26件</t>
    <phoneticPr fontId="30" type="noConversion"/>
  </si>
  <si>
    <t>深灰G08X   97#箱-26件，98#箱-26箱，114#箱-26件，115#箱-26件</t>
    <phoneticPr fontId="30" type="noConversion"/>
  </si>
</sst>
</file>

<file path=xl/styles.xml><?xml version="1.0" encoding="utf-8"?>
<styleSheet xmlns="http://schemas.openxmlformats.org/spreadsheetml/2006/main">
  <numFmts count="1">
    <numFmt numFmtId="176" formatCode="0.0_ "/>
  </numFmts>
  <fonts count="46">
    <font>
      <sz val="12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sz val="11"/>
      <name val="宋体"/>
      <family val="3"/>
      <charset val="134"/>
    </font>
    <font>
      <b/>
      <sz val="11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b/>
      <sz val="11"/>
      <color rgb="FFFF0000"/>
      <name val="宋体"/>
      <family val="3"/>
      <charset val="134"/>
    </font>
    <font>
      <b/>
      <sz val="10"/>
      <color rgb="FFFF0000"/>
      <name val="宋体"/>
      <family val="3"/>
      <charset val="134"/>
    </font>
    <font>
      <sz val="11"/>
      <color rgb="FF000000"/>
      <name val="微软雅黑"/>
      <family val="2"/>
      <charset val="134"/>
    </font>
    <font>
      <sz val="9"/>
      <color rgb="FF000000"/>
      <name val="宋体"/>
      <family val="3"/>
      <charset val="134"/>
    </font>
    <font>
      <sz val="11"/>
      <color indexed="8"/>
      <name val="宋体"/>
      <family val="3"/>
      <charset val="134"/>
    </font>
    <font>
      <sz val="12"/>
      <name val="宋体"/>
      <family val="3"/>
      <charset val="134"/>
      <scheme val="major"/>
    </font>
    <font>
      <b/>
      <sz val="10"/>
      <color indexed="8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sz val="9"/>
      <name val="微软雅黑"/>
      <family val="2"/>
      <charset val="134"/>
    </font>
    <font>
      <b/>
      <sz val="11"/>
      <color theme="1"/>
      <name val="宋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</fills>
  <borders count="8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 style="double">
        <color auto="1"/>
      </right>
      <top style="hair">
        <color auto="1"/>
      </top>
      <bottom/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double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double">
        <color auto="1"/>
      </right>
      <top style="hair">
        <color auto="1"/>
      </top>
      <bottom/>
      <diagonal/>
    </border>
  </borders>
  <cellStyleXfs count="13">
    <xf numFmtId="0" fontId="0" fillId="0" borderId="0"/>
    <xf numFmtId="0" fontId="29" fillId="0" borderId="0">
      <alignment vertical="center"/>
    </xf>
    <xf numFmtId="0" fontId="13" fillId="0" borderId="0">
      <alignment vertical="center"/>
    </xf>
    <xf numFmtId="0" fontId="13" fillId="0" borderId="0"/>
    <xf numFmtId="0" fontId="29" fillId="0" borderId="0">
      <alignment vertical="center"/>
    </xf>
    <xf numFmtId="0" fontId="35" fillId="0" borderId="0"/>
    <xf numFmtId="0" fontId="38" fillId="0" borderId="0">
      <alignment horizontal="center" vertical="center"/>
    </xf>
    <xf numFmtId="0" fontId="38" fillId="0" borderId="0">
      <alignment horizontal="center" vertical="top"/>
    </xf>
    <xf numFmtId="0" fontId="39" fillId="0" borderId="0">
      <alignment horizontal="center" vertical="center"/>
    </xf>
    <xf numFmtId="0" fontId="40" fillId="0" borderId="0">
      <alignment vertical="center"/>
    </xf>
    <xf numFmtId="0" fontId="13" fillId="0" borderId="0" applyProtection="0">
      <alignment vertical="center"/>
    </xf>
    <xf numFmtId="0" fontId="40" fillId="0" borderId="0">
      <alignment vertical="center"/>
    </xf>
    <xf numFmtId="0" fontId="13" fillId="0" borderId="0">
      <alignment vertical="center"/>
    </xf>
  </cellStyleXfs>
  <cellXfs count="451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9" fillId="3" borderId="0" xfId="3" applyFont="1" applyFill="1"/>
    <xf numFmtId="0" fontId="10" fillId="3" borderId="9" xfId="2" applyFont="1" applyFill="1" applyBorder="1" applyAlignment="1">
      <alignment horizontal="left" vertical="center"/>
    </xf>
    <xf numFmtId="0" fontId="10" fillId="3" borderId="10" xfId="2" applyFont="1" applyFill="1" applyBorder="1" applyAlignment="1">
      <alignment vertical="center"/>
    </xf>
    <xf numFmtId="176" fontId="0" fillId="3" borderId="2" xfId="0" applyNumberFormat="1" applyFont="1" applyFill="1" applyBorder="1" applyAlignment="1">
      <alignment horizontal="center"/>
    </xf>
    <xf numFmtId="176" fontId="11" fillId="3" borderId="2" xfId="0" applyNumberFormat="1" applyFont="1" applyFill="1" applyBorder="1" applyAlignment="1">
      <alignment horizontal="center"/>
    </xf>
    <xf numFmtId="0" fontId="10" fillId="3" borderId="0" xfId="3" applyFont="1" applyFill="1"/>
    <xf numFmtId="0" fontId="0" fillId="3" borderId="0" xfId="4" applyFont="1" applyFill="1">
      <alignment vertical="center"/>
    </xf>
    <xf numFmtId="0" fontId="10" fillId="3" borderId="10" xfId="2" applyFont="1" applyFill="1" applyBorder="1" applyAlignment="1">
      <alignment horizontal="left" vertical="center"/>
    </xf>
    <xf numFmtId="0" fontId="9" fillId="3" borderId="2" xfId="3" applyFont="1" applyFill="1" applyBorder="1" applyAlignment="1" applyProtection="1">
      <alignment horizontal="center" vertical="center"/>
    </xf>
    <xf numFmtId="0" fontId="9" fillId="3" borderId="7" xfId="3" applyFont="1" applyFill="1" applyBorder="1" applyAlignment="1" applyProtection="1">
      <alignment horizontal="center" vertical="center"/>
    </xf>
    <xf numFmtId="0" fontId="10" fillId="3" borderId="2" xfId="4" applyFont="1" applyFill="1" applyBorder="1" applyAlignment="1">
      <alignment horizontal="center" vertical="center"/>
    </xf>
    <xf numFmtId="0" fontId="10" fillId="3" borderId="16" xfId="4" applyFont="1" applyFill="1" applyBorder="1" applyAlignment="1">
      <alignment horizontal="center" vertical="center"/>
    </xf>
    <xf numFmtId="49" fontId="10" fillId="3" borderId="2" xfId="4" applyNumberFormat="1" applyFont="1" applyFill="1" applyBorder="1" applyAlignment="1">
      <alignment horizontal="center" vertical="center"/>
    </xf>
    <xf numFmtId="49" fontId="10" fillId="3" borderId="17" xfId="4" applyNumberFormat="1" applyFont="1" applyFill="1" applyBorder="1" applyAlignment="1">
      <alignment horizontal="center" vertical="center"/>
    </xf>
    <xf numFmtId="49" fontId="9" fillId="3" borderId="2" xfId="4" applyNumberFormat="1" applyFont="1" applyFill="1" applyBorder="1" applyAlignment="1">
      <alignment horizontal="center" vertical="center"/>
    </xf>
    <xf numFmtId="49" fontId="9" fillId="3" borderId="18" xfId="4" applyNumberFormat="1" applyFont="1" applyFill="1" applyBorder="1" applyAlignment="1">
      <alignment horizontal="center" vertical="center"/>
    </xf>
    <xf numFmtId="49" fontId="9" fillId="3" borderId="19" xfId="4" applyNumberFormat="1" applyFont="1" applyFill="1" applyBorder="1" applyAlignment="1">
      <alignment horizontal="center" vertical="center"/>
    </xf>
    <xf numFmtId="49" fontId="10" fillId="3" borderId="19" xfId="4" applyNumberFormat="1" applyFont="1" applyFill="1" applyBorder="1" applyAlignment="1">
      <alignment horizontal="center" vertical="center"/>
    </xf>
    <xf numFmtId="49" fontId="9" fillId="3" borderId="20" xfId="3" applyNumberFormat="1" applyFont="1" applyFill="1" applyBorder="1" applyAlignment="1">
      <alignment horizontal="center"/>
    </xf>
    <xf numFmtId="14" fontId="10" fillId="3" borderId="0" xfId="3" applyNumberFormat="1" applyFont="1" applyFill="1"/>
    <xf numFmtId="0" fontId="13" fillId="0" borderId="0" xfId="2" applyFill="1" applyBorder="1" applyAlignment="1">
      <alignment horizontal="left" vertical="center"/>
    </xf>
    <xf numFmtId="0" fontId="13" fillId="0" borderId="0" xfId="2" applyFont="1" applyFill="1" applyAlignment="1">
      <alignment horizontal="left" vertical="center"/>
    </xf>
    <xf numFmtId="0" fontId="13" fillId="0" borderId="0" xfId="2" applyFill="1" applyAlignment="1">
      <alignment horizontal="left" vertical="center"/>
    </xf>
    <xf numFmtId="0" fontId="15" fillId="0" borderId="22" xfId="2" applyFont="1" applyFill="1" applyBorder="1" applyAlignment="1">
      <alignment horizontal="left" vertical="center"/>
    </xf>
    <xf numFmtId="0" fontId="15" fillId="0" borderId="23" xfId="2" applyFont="1" applyFill="1" applyBorder="1" applyAlignment="1">
      <alignment horizontal="center" vertical="center"/>
    </xf>
    <xf numFmtId="0" fontId="16" fillId="0" borderId="23" xfId="2" applyFont="1" applyFill="1" applyBorder="1" applyAlignment="1">
      <alignment vertical="center"/>
    </xf>
    <xf numFmtId="0" fontId="15" fillId="0" borderId="23" xfId="2" applyFont="1" applyFill="1" applyBorder="1" applyAlignment="1">
      <alignment vertical="center"/>
    </xf>
    <xf numFmtId="0" fontId="15" fillId="0" borderId="24" xfId="2" applyFont="1" applyFill="1" applyBorder="1" applyAlignment="1">
      <alignment vertical="center"/>
    </xf>
    <xf numFmtId="0" fontId="15" fillId="0" borderId="12" xfId="2" applyFont="1" applyFill="1" applyBorder="1" applyAlignment="1">
      <alignment vertical="center"/>
    </xf>
    <xf numFmtId="0" fontId="15" fillId="0" borderId="24" xfId="2" applyFont="1" applyFill="1" applyBorder="1" applyAlignment="1">
      <alignment horizontal="left" vertical="center"/>
    </xf>
    <xf numFmtId="0" fontId="15" fillId="0" borderId="12" xfId="2" applyFont="1" applyFill="1" applyBorder="1" applyAlignment="1">
      <alignment horizontal="left" vertical="center"/>
    </xf>
    <xf numFmtId="0" fontId="15" fillId="0" borderId="25" xfId="2" applyFont="1" applyFill="1" applyBorder="1" applyAlignment="1">
      <alignment vertical="center"/>
    </xf>
    <xf numFmtId="0" fontId="15" fillId="0" borderId="26" xfId="2" applyFont="1" applyFill="1" applyBorder="1" applyAlignment="1">
      <alignment vertical="center"/>
    </xf>
    <xf numFmtId="0" fontId="16" fillId="0" borderId="26" xfId="2" applyFont="1" applyFill="1" applyBorder="1" applyAlignment="1">
      <alignment vertical="center"/>
    </xf>
    <xf numFmtId="0" fontId="16" fillId="0" borderId="26" xfId="2" applyFont="1" applyFill="1" applyBorder="1" applyAlignment="1">
      <alignment horizontal="left" vertical="center"/>
    </xf>
    <xf numFmtId="0" fontId="15" fillId="0" borderId="0" xfId="2" applyFont="1" applyFill="1" applyBorder="1" applyAlignment="1">
      <alignment vertical="center"/>
    </xf>
    <xf numFmtId="0" fontId="16" fillId="0" borderId="0" xfId="2" applyFont="1" applyFill="1" applyBorder="1" applyAlignment="1">
      <alignment vertical="center"/>
    </xf>
    <xf numFmtId="0" fontId="16" fillId="0" borderId="0" xfId="2" applyFont="1" applyFill="1" applyAlignment="1">
      <alignment horizontal="left" vertical="center"/>
    </xf>
    <xf numFmtId="0" fontId="15" fillId="0" borderId="22" xfId="2" applyFont="1" applyFill="1" applyBorder="1" applyAlignment="1">
      <alignment vertical="center"/>
    </xf>
    <xf numFmtId="0" fontId="16" fillId="0" borderId="12" xfId="2" applyFont="1" applyFill="1" applyBorder="1" applyAlignment="1">
      <alignment horizontal="left" vertical="center"/>
    </xf>
    <xf numFmtId="0" fontId="16" fillId="0" borderId="12" xfId="2" applyFont="1" applyFill="1" applyBorder="1" applyAlignment="1">
      <alignment vertical="center"/>
    </xf>
    <xf numFmtId="0" fontId="16" fillId="0" borderId="0" xfId="2" applyFont="1" applyFill="1" applyBorder="1" applyAlignment="1">
      <alignment horizontal="left" vertical="center"/>
    </xf>
    <xf numFmtId="0" fontId="15" fillId="0" borderId="23" xfId="2" applyFont="1" applyFill="1" applyBorder="1" applyAlignment="1">
      <alignment horizontal="left" vertical="center"/>
    </xf>
    <xf numFmtId="0" fontId="15" fillId="0" borderId="25" xfId="2" applyFont="1" applyFill="1" applyBorder="1" applyAlignment="1">
      <alignment horizontal="left" vertical="center"/>
    </xf>
    <xf numFmtId="58" fontId="16" fillId="0" borderId="26" xfId="2" applyNumberFormat="1" applyFont="1" applyFill="1" applyBorder="1" applyAlignment="1">
      <alignment vertical="center"/>
    </xf>
    <xf numFmtId="0" fontId="16" fillId="0" borderId="38" xfId="2" applyFont="1" applyFill="1" applyBorder="1" applyAlignment="1">
      <alignment horizontal="left" vertical="center"/>
    </xf>
    <xf numFmtId="0" fontId="16" fillId="0" borderId="39" xfId="2" applyFont="1" applyFill="1" applyBorder="1" applyAlignment="1">
      <alignment horizontal="left" vertical="center"/>
    </xf>
    <xf numFmtId="0" fontId="13" fillId="0" borderId="0" xfId="2" applyFont="1" applyAlignment="1">
      <alignment horizontal="left" vertical="center"/>
    </xf>
    <xf numFmtId="0" fontId="17" fillId="0" borderId="43" xfId="2" applyFont="1" applyBorder="1" applyAlignment="1">
      <alignment horizontal="left" vertical="center"/>
    </xf>
    <xf numFmtId="0" fontId="11" fillId="0" borderId="44" xfId="2" applyFont="1" applyBorder="1" applyAlignment="1">
      <alignment horizontal="left" vertical="center"/>
    </xf>
    <xf numFmtId="0" fontId="11" fillId="0" borderId="22" xfId="2" applyFont="1" applyBorder="1" applyAlignment="1">
      <alignment horizontal="center" vertical="center"/>
    </xf>
    <xf numFmtId="0" fontId="11" fillId="0" borderId="23" xfId="2" applyFont="1" applyBorder="1" applyAlignment="1">
      <alignment horizontal="center" vertical="center"/>
    </xf>
    <xf numFmtId="0" fontId="11" fillId="0" borderId="24" xfId="2" applyFont="1" applyBorder="1" applyAlignment="1">
      <alignment horizontal="left" vertical="center"/>
    </xf>
    <xf numFmtId="0" fontId="11" fillId="0" borderId="12" xfId="2" applyFont="1" applyBorder="1" applyAlignment="1">
      <alignment horizontal="left" vertical="center"/>
    </xf>
    <xf numFmtId="0" fontId="11" fillId="0" borderId="24" xfId="2" applyFont="1" applyBorder="1" applyAlignment="1">
      <alignment vertical="center"/>
    </xf>
    <xf numFmtId="0" fontId="11" fillId="0" borderId="24" xfId="2" applyFont="1" applyBorder="1" applyAlignment="1">
      <alignment horizontal="center" vertical="center"/>
    </xf>
    <xf numFmtId="0" fontId="12" fillId="0" borderId="24" xfId="2" applyFont="1" applyBorder="1" applyAlignment="1">
      <alignment horizontal="left" vertical="center"/>
    </xf>
    <xf numFmtId="0" fontId="19" fillId="0" borderId="25" xfId="2" applyFont="1" applyBorder="1" applyAlignment="1">
      <alignment vertical="center"/>
    </xf>
    <xf numFmtId="0" fontId="11" fillId="0" borderId="22" xfId="2" applyFont="1" applyBorder="1" applyAlignment="1">
      <alignment vertical="center"/>
    </xf>
    <xf numFmtId="0" fontId="13" fillId="0" borderId="23" xfId="2" applyFont="1" applyBorder="1" applyAlignment="1">
      <alignment horizontal="left" vertical="center"/>
    </xf>
    <xf numFmtId="0" fontId="12" fillId="0" borderId="23" xfId="2" applyFont="1" applyBorder="1" applyAlignment="1">
      <alignment horizontal="left" vertical="center"/>
    </xf>
    <xf numFmtId="0" fontId="13" fillId="0" borderId="23" xfId="2" applyFont="1" applyBorder="1" applyAlignment="1">
      <alignment vertical="center"/>
    </xf>
    <xf numFmtId="0" fontId="11" fillId="0" borderId="23" xfId="2" applyFont="1" applyBorder="1" applyAlignment="1">
      <alignment vertical="center"/>
    </xf>
    <xf numFmtId="0" fontId="13" fillId="0" borderId="12" xfId="2" applyFont="1" applyBorder="1" applyAlignment="1">
      <alignment horizontal="left" vertical="center"/>
    </xf>
    <xf numFmtId="0" fontId="12" fillId="0" borderId="12" xfId="2" applyFont="1" applyBorder="1" applyAlignment="1">
      <alignment horizontal="left" vertical="center"/>
    </xf>
    <xf numFmtId="0" fontId="13" fillId="0" borderId="12" xfId="2" applyFont="1" applyBorder="1" applyAlignment="1">
      <alignment vertical="center"/>
    </xf>
    <xf numFmtId="0" fontId="11" fillId="0" borderId="12" xfId="2" applyFont="1" applyBorder="1" applyAlignment="1">
      <alignment vertical="center"/>
    </xf>
    <xf numFmtId="0" fontId="11" fillId="0" borderId="12" xfId="2" applyFont="1" applyBorder="1" applyAlignment="1">
      <alignment horizontal="center" vertical="center"/>
    </xf>
    <xf numFmtId="0" fontId="17" fillId="0" borderId="45" xfId="2" applyFont="1" applyBorder="1" applyAlignment="1">
      <alignment vertical="center"/>
    </xf>
    <xf numFmtId="0" fontId="17" fillId="0" borderId="46" xfId="2" applyFont="1" applyBorder="1" applyAlignment="1">
      <alignment vertical="center"/>
    </xf>
    <xf numFmtId="0" fontId="12" fillId="0" borderId="46" xfId="2" applyFont="1" applyBorder="1" applyAlignment="1">
      <alignment vertical="center"/>
    </xf>
    <xf numFmtId="58" fontId="13" fillId="0" borderId="46" xfId="2" applyNumberFormat="1" applyFont="1" applyBorder="1" applyAlignment="1">
      <alignment vertical="center"/>
    </xf>
    <xf numFmtId="0" fontId="12" fillId="0" borderId="38" xfId="2" applyFont="1" applyBorder="1" applyAlignment="1">
      <alignment horizontal="left" vertical="center"/>
    </xf>
    <xf numFmtId="0" fontId="12" fillId="0" borderId="37" xfId="2" applyFont="1" applyBorder="1" applyAlignment="1">
      <alignment horizontal="left" vertical="center"/>
    </xf>
    <xf numFmtId="0" fontId="13" fillId="0" borderId="0" xfId="2" applyFont="1" applyBorder="1" applyAlignment="1">
      <alignment horizontal="left" vertical="center"/>
    </xf>
    <xf numFmtId="0" fontId="11" fillId="0" borderId="48" xfId="2" applyFont="1" applyBorder="1" applyAlignment="1">
      <alignment vertical="center"/>
    </xf>
    <xf numFmtId="0" fontId="13" fillId="0" borderId="49" xfId="2" applyFont="1" applyBorder="1" applyAlignment="1">
      <alignment horizontal="left" vertical="center"/>
    </xf>
    <xf numFmtId="0" fontId="12" fillId="0" borderId="49" xfId="2" applyFont="1" applyBorder="1" applyAlignment="1">
      <alignment horizontal="left" vertical="center"/>
    </xf>
    <xf numFmtId="0" fontId="13" fillId="0" borderId="49" xfId="2" applyFont="1" applyBorder="1" applyAlignment="1">
      <alignment vertical="center"/>
    </xf>
    <xf numFmtId="0" fontId="11" fillId="0" borderId="49" xfId="2" applyFont="1" applyBorder="1" applyAlignment="1">
      <alignment vertical="center"/>
    </xf>
    <xf numFmtId="0" fontId="11" fillId="0" borderId="48" xfId="2" applyFont="1" applyBorder="1" applyAlignment="1">
      <alignment horizontal="center" vertical="center"/>
    </xf>
    <xf numFmtId="0" fontId="12" fillId="0" borderId="49" xfId="2" applyFont="1" applyBorder="1" applyAlignment="1">
      <alignment horizontal="center" vertical="center"/>
    </xf>
    <xf numFmtId="0" fontId="11" fillId="0" borderId="49" xfId="2" applyFont="1" applyBorder="1" applyAlignment="1">
      <alignment horizontal="center" vertical="center"/>
    </xf>
    <xf numFmtId="0" fontId="13" fillId="0" borderId="49" xfId="2" applyFont="1" applyBorder="1" applyAlignment="1">
      <alignment horizontal="center" vertical="center"/>
    </xf>
    <xf numFmtId="0" fontId="13" fillId="0" borderId="12" xfId="2" applyFont="1" applyBorder="1" applyAlignment="1">
      <alignment horizontal="center" vertical="center"/>
    </xf>
    <xf numFmtId="0" fontId="21" fillId="0" borderId="55" xfId="2" applyFont="1" applyBorder="1" applyAlignment="1">
      <alignment horizontal="left" vertical="center" wrapText="1"/>
    </xf>
    <xf numFmtId="9" fontId="12" fillId="0" borderId="12" xfId="2" applyNumberFormat="1" applyFont="1" applyBorder="1" applyAlignment="1">
      <alignment horizontal="center" vertical="center"/>
    </xf>
    <xf numFmtId="0" fontId="17" fillId="0" borderId="43" xfId="2" applyFont="1" applyBorder="1" applyAlignment="1">
      <alignment vertical="center"/>
    </xf>
    <xf numFmtId="0" fontId="17" fillId="0" borderId="44" xfId="2" applyFont="1" applyBorder="1" applyAlignment="1">
      <alignment vertical="center"/>
    </xf>
    <xf numFmtId="0" fontId="12" fillId="0" borderId="59" xfId="2" applyFont="1" applyBorder="1" applyAlignment="1">
      <alignment vertical="center"/>
    </xf>
    <xf numFmtId="0" fontId="17" fillId="0" borderId="59" xfId="2" applyFont="1" applyBorder="1" applyAlignment="1">
      <alignment vertical="center"/>
    </xf>
    <xf numFmtId="58" fontId="13" fillId="0" borderId="44" xfId="2" applyNumberFormat="1" applyFont="1" applyBorder="1" applyAlignment="1">
      <alignment vertical="center"/>
    </xf>
    <xf numFmtId="0" fontId="12" fillId="0" borderId="53" xfId="2" applyFont="1" applyBorder="1" applyAlignment="1">
      <alignment horizontal="left" vertical="center"/>
    </xf>
    <xf numFmtId="0" fontId="11" fillId="0" borderId="0" xfId="2" applyFont="1" applyBorder="1" applyAlignment="1">
      <alignment vertical="center"/>
    </xf>
    <xf numFmtId="0" fontId="23" fillId="0" borderId="38" xfId="2" applyFont="1" applyBorder="1" applyAlignment="1">
      <alignment horizontal="left" vertical="center" wrapText="1"/>
    </xf>
    <xf numFmtId="0" fontId="23" fillId="0" borderId="38" xfId="2" applyFont="1" applyBorder="1" applyAlignment="1">
      <alignment horizontal="left" vertical="center"/>
    </xf>
    <xf numFmtId="0" fontId="16" fillId="0" borderId="38" xfId="2" applyFont="1" applyBorder="1" applyAlignment="1">
      <alignment horizontal="left" vertical="center"/>
    </xf>
    <xf numFmtId="0" fontId="25" fillId="0" borderId="65" xfId="0" applyFont="1" applyBorder="1"/>
    <xf numFmtId="0" fontId="25" fillId="0" borderId="2" xfId="0" applyFont="1" applyBorder="1"/>
    <xf numFmtId="0" fontId="25" fillId="4" borderId="2" xfId="0" applyFont="1" applyFill="1" applyBorder="1"/>
    <xf numFmtId="0" fontId="0" fillId="0" borderId="65" xfId="0" applyBorder="1"/>
    <xf numFmtId="0" fontId="0" fillId="4" borderId="2" xfId="0" applyFill="1" applyBorder="1"/>
    <xf numFmtId="0" fontId="0" fillId="0" borderId="66" xfId="0" applyBorder="1"/>
    <xf numFmtId="0" fontId="0" fillId="0" borderId="67" xfId="0" applyBorder="1"/>
    <xf numFmtId="0" fontId="0" fillId="4" borderId="67" xfId="0" applyFill="1" applyBorder="1"/>
    <xf numFmtId="0" fontId="0" fillId="5" borderId="0" xfId="0" applyFill="1"/>
    <xf numFmtId="0" fontId="25" fillId="0" borderId="70" xfId="0" applyFont="1" applyBorder="1"/>
    <xf numFmtId="0" fontId="0" fillId="0" borderId="70" xfId="0" applyBorder="1"/>
    <xf numFmtId="0" fontId="0" fillId="0" borderId="71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26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25" fillId="6" borderId="2" xfId="0" applyFont="1" applyFill="1" applyBorder="1" applyAlignment="1">
      <alignment vertical="top" wrapText="1"/>
    </xf>
    <xf numFmtId="0" fontId="27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28" fillId="0" borderId="0" xfId="0" applyFont="1"/>
    <xf numFmtId="0" fontId="28" fillId="0" borderId="0" xfId="0" applyFont="1" applyAlignment="1">
      <alignment vertical="top" wrapText="1"/>
    </xf>
    <xf numFmtId="0" fontId="31" fillId="3" borderId="2" xfId="3" applyFont="1" applyFill="1" applyBorder="1" applyAlignment="1" applyProtection="1">
      <alignment horizontal="center" vertical="center"/>
    </xf>
    <xf numFmtId="0" fontId="32" fillId="3" borderId="2" xfId="4" applyFont="1" applyFill="1" applyBorder="1" applyAlignment="1">
      <alignment horizontal="center" vertical="center"/>
    </xf>
    <xf numFmtId="0" fontId="12" fillId="0" borderId="12" xfId="2" applyFont="1" applyBorder="1" applyAlignment="1">
      <alignment horizontal="left" vertical="center"/>
    </xf>
    <xf numFmtId="0" fontId="12" fillId="0" borderId="38" xfId="2" applyFont="1" applyBorder="1" applyAlignment="1">
      <alignment horizontal="left" vertical="center"/>
    </xf>
    <xf numFmtId="0" fontId="11" fillId="0" borderId="24" xfId="2" applyFont="1" applyBorder="1" applyAlignment="1">
      <alignment horizontal="left" vertical="center"/>
    </xf>
    <xf numFmtId="0" fontId="12" fillId="0" borderId="12" xfId="2" applyFont="1" applyBorder="1" applyAlignment="1">
      <alignment horizontal="center" vertical="center"/>
    </xf>
    <xf numFmtId="0" fontId="11" fillId="0" borderId="24" xfId="2" applyFont="1" applyBorder="1" applyAlignment="1">
      <alignment horizontal="center" vertical="center"/>
    </xf>
    <xf numFmtId="0" fontId="11" fillId="0" borderId="12" xfId="2" applyFont="1" applyBorder="1" applyAlignment="1">
      <alignment horizontal="center" vertical="center"/>
    </xf>
    <xf numFmtId="0" fontId="12" fillId="0" borderId="26" xfId="2" applyFont="1" applyBorder="1" applyAlignment="1">
      <alignment horizontal="left" vertical="center"/>
    </xf>
    <xf numFmtId="0" fontId="12" fillId="0" borderId="39" xfId="2" applyFont="1" applyBorder="1" applyAlignment="1">
      <alignment horizontal="left" vertical="center"/>
    </xf>
    <xf numFmtId="0" fontId="15" fillId="0" borderId="38" xfId="2" applyFont="1" applyBorder="1" applyAlignment="1">
      <alignment horizontal="left" vertical="center"/>
    </xf>
    <xf numFmtId="0" fontId="11" fillId="0" borderId="12" xfId="2" applyNumberFormat="1" applyFont="1" applyBorder="1" applyAlignment="1">
      <alignment horizontal="center" vertical="center"/>
    </xf>
    <xf numFmtId="0" fontId="36" fillId="0" borderId="12" xfId="2" applyNumberFormat="1" applyFont="1" applyBorder="1" applyAlignment="1">
      <alignment horizontal="center" vertical="center"/>
    </xf>
    <xf numFmtId="0" fontId="37" fillId="0" borderId="38" xfId="2" applyFont="1" applyBorder="1" applyAlignment="1">
      <alignment horizontal="left" vertical="center"/>
    </xf>
    <xf numFmtId="49" fontId="9" fillId="3" borderId="3" xfId="4" applyNumberFormat="1" applyFont="1" applyFill="1" applyBorder="1" applyAlignment="1">
      <alignment horizontal="center" vertical="center"/>
    </xf>
    <xf numFmtId="49" fontId="9" fillId="3" borderId="73" xfId="4" applyNumberFormat="1" applyFont="1" applyFill="1" applyBorder="1" applyAlignment="1">
      <alignment horizontal="center" vertical="center"/>
    </xf>
    <xf numFmtId="49" fontId="9" fillId="3" borderId="2" xfId="3" applyNumberFormat="1" applyFont="1" applyFill="1" applyBorder="1" applyAlignment="1">
      <alignment horizontal="center"/>
    </xf>
    <xf numFmtId="0" fontId="0" fillId="3" borderId="2" xfId="4" applyFont="1" applyFill="1" applyBorder="1">
      <alignment vertical="center"/>
    </xf>
    <xf numFmtId="0" fontId="10" fillId="3" borderId="2" xfId="3" applyFont="1" applyFill="1" applyBorder="1"/>
    <xf numFmtId="0" fontId="9" fillId="3" borderId="2" xfId="3" applyFont="1" applyFill="1" applyBorder="1"/>
    <xf numFmtId="0" fontId="35" fillId="0" borderId="2" xfId="0" applyFont="1" applyBorder="1" applyAlignment="1">
      <alignment horizontal="center"/>
    </xf>
    <xf numFmtId="0" fontId="35" fillId="0" borderId="2" xfId="0" applyFont="1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2" xfId="0" applyBorder="1" applyAlignment="1">
      <alignment wrapText="1"/>
    </xf>
    <xf numFmtId="12" fontId="35" fillId="0" borderId="2" xfId="0" applyNumberFormat="1" applyFont="1" applyBorder="1" applyAlignment="1">
      <alignment horizontal="center"/>
    </xf>
    <xf numFmtId="0" fontId="35" fillId="0" borderId="2" xfId="0" applyFont="1" applyBorder="1"/>
    <xf numFmtId="49" fontId="35" fillId="0" borderId="2" xfId="0" applyNumberFormat="1" applyFont="1" applyBorder="1" applyAlignment="1">
      <alignment horizontal="center"/>
    </xf>
    <xf numFmtId="0" fontId="12" fillId="0" borderId="12" xfId="2" applyFont="1" applyBorder="1" applyAlignment="1">
      <alignment horizontal="center" vertical="center"/>
    </xf>
    <xf numFmtId="0" fontId="12" fillId="0" borderId="38" xfId="2" applyFont="1" applyBorder="1" applyAlignment="1">
      <alignment horizontal="center" vertical="center"/>
    </xf>
    <xf numFmtId="0" fontId="0" fillId="3" borderId="2" xfId="4" applyFont="1" applyFill="1" applyBorder="1" applyAlignment="1">
      <alignment horizontal="center" vertical="center"/>
    </xf>
    <xf numFmtId="0" fontId="42" fillId="0" borderId="2" xfId="0" applyFont="1" applyBorder="1" applyAlignment="1">
      <alignment horizontal="center" vertical="center"/>
    </xf>
    <xf numFmtId="0" fontId="43" fillId="0" borderId="2" xfId="0" applyFont="1" applyBorder="1" applyAlignment="1">
      <alignment horizontal="center" vertical="center"/>
    </xf>
    <xf numFmtId="0" fontId="41" fillId="0" borderId="2" xfId="12" applyFont="1" applyBorder="1" applyAlignment="1">
      <alignment horizontal="center" vertical="center"/>
    </xf>
    <xf numFmtId="0" fontId="35" fillId="0" borderId="2" xfId="0" applyFont="1" applyBorder="1" applyAlignment="1">
      <alignment wrapText="1"/>
    </xf>
    <xf numFmtId="0" fontId="7" fillId="0" borderId="2" xfId="2" applyFont="1" applyBorder="1" applyAlignment="1">
      <alignment horizontal="center" vertical="center"/>
    </xf>
    <xf numFmtId="176" fontId="22" fillId="0" borderId="2" xfId="2" applyNumberFormat="1" applyFont="1" applyBorder="1" applyAlignment="1">
      <alignment horizontal="center"/>
    </xf>
    <xf numFmtId="176" fontId="7" fillId="0" borderId="2" xfId="2" applyNumberFormat="1" applyFont="1" applyBorder="1" applyAlignment="1">
      <alignment horizontal="center" vertical="center"/>
    </xf>
    <xf numFmtId="0" fontId="7" fillId="0" borderId="4" xfId="2" applyFont="1" applyBorder="1" applyAlignment="1">
      <alignment horizontal="center" vertical="center"/>
    </xf>
    <xf numFmtId="0" fontId="7" fillId="0" borderId="5" xfId="2" applyFont="1" applyBorder="1" applyAlignment="1">
      <alignment horizontal="center" vertical="center"/>
    </xf>
    <xf numFmtId="176" fontId="45" fillId="0" borderId="2" xfId="2" applyNumberFormat="1" applyFont="1" applyBorder="1" applyAlignment="1">
      <alignment horizontal="center"/>
    </xf>
    <xf numFmtId="0" fontId="12" fillId="0" borderId="12" xfId="2" applyFont="1" applyBorder="1" applyAlignment="1">
      <alignment horizontal="center" vertical="center"/>
    </xf>
    <xf numFmtId="0" fontId="12" fillId="0" borderId="38" xfId="2" applyFont="1" applyBorder="1" applyAlignment="1">
      <alignment horizontal="center" vertical="center"/>
    </xf>
    <xf numFmtId="0" fontId="12" fillId="0" borderId="12" xfId="2" applyFont="1" applyFill="1" applyBorder="1" applyAlignment="1">
      <alignment horizontal="center" vertical="center"/>
    </xf>
    <xf numFmtId="0" fontId="16" fillId="0" borderId="33" xfId="2" applyFont="1" applyBorder="1" applyAlignment="1">
      <alignment horizontal="left" vertical="center"/>
    </xf>
    <xf numFmtId="0" fontId="16" fillId="0" borderId="28" xfId="2" applyFont="1" applyBorder="1" applyAlignment="1">
      <alignment horizontal="left" vertical="center"/>
    </xf>
    <xf numFmtId="0" fontId="16" fillId="0" borderId="77" xfId="2" applyFont="1" applyBorder="1" applyAlignment="1">
      <alignment horizontal="left" vertical="center"/>
    </xf>
    <xf numFmtId="0" fontId="16" fillId="0" borderId="27" xfId="2" applyFont="1" applyBorder="1" applyAlignment="1">
      <alignment horizontal="left" vertical="center"/>
    </xf>
    <xf numFmtId="0" fontId="35" fillId="3" borderId="2" xfId="4" applyFont="1" applyFill="1" applyBorder="1" applyAlignment="1">
      <alignment horizontal="center" vertical="center"/>
    </xf>
    <xf numFmtId="49" fontId="9" fillId="3" borderId="78" xfId="3" applyNumberFormat="1" applyFont="1" applyFill="1" applyBorder="1" applyAlignment="1">
      <alignment horizontal="center"/>
    </xf>
    <xf numFmtId="49" fontId="9" fillId="3" borderId="79" xfId="3" applyNumberFormat="1" applyFont="1" applyFill="1" applyBorder="1" applyAlignment="1">
      <alignment horizontal="center"/>
    </xf>
    <xf numFmtId="14" fontId="10" fillId="3" borderId="2" xfId="3" applyNumberFormat="1" applyFont="1" applyFill="1" applyBorder="1"/>
    <xf numFmtId="49" fontId="9" fillId="3" borderId="17" xfId="4" applyNumberFormat="1" applyFont="1" applyFill="1" applyBorder="1" applyAlignment="1">
      <alignment horizontal="center" vertical="center"/>
    </xf>
    <xf numFmtId="0" fontId="16" fillId="0" borderId="26" xfId="2" applyFont="1" applyFill="1" applyBorder="1" applyAlignment="1">
      <alignment horizontal="center" vertical="center"/>
    </xf>
    <xf numFmtId="0" fontId="16" fillId="0" borderId="26" xfId="2" applyFont="1" applyFill="1" applyBorder="1" applyAlignment="1">
      <alignment horizontal="center" vertical="center"/>
    </xf>
    <xf numFmtId="0" fontId="24" fillId="0" borderId="63" xfId="0" applyFont="1" applyBorder="1" applyAlignment="1">
      <alignment horizontal="center" vertical="center" wrapText="1"/>
    </xf>
    <xf numFmtId="0" fontId="24" fillId="0" borderId="64" xfId="0" applyFont="1" applyBorder="1" applyAlignment="1">
      <alignment horizontal="center" vertical="center" wrapText="1"/>
    </xf>
    <xf numFmtId="0" fontId="24" fillId="0" borderId="68" xfId="0" applyFont="1" applyBorder="1" applyAlignment="1">
      <alignment horizontal="center" vertical="center" wrapText="1"/>
    </xf>
    <xf numFmtId="0" fontId="25" fillId="0" borderId="5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0" fontId="25" fillId="4" borderId="5" xfId="0" applyFont="1" applyFill="1" applyBorder="1" applyAlignment="1">
      <alignment horizontal="center" vertical="center"/>
    </xf>
    <xf numFmtId="0" fontId="25" fillId="4" borderId="7" xfId="0" applyFont="1" applyFill="1" applyBorder="1" applyAlignment="1">
      <alignment horizontal="center" vertical="center"/>
    </xf>
    <xf numFmtId="0" fontId="25" fillId="0" borderId="69" xfId="0" applyFont="1" applyBorder="1" applyAlignment="1">
      <alignment horizontal="center" vertical="center"/>
    </xf>
    <xf numFmtId="0" fontId="10" fillId="3" borderId="0" xfId="3" applyFont="1" applyFill="1" applyBorder="1" applyAlignment="1">
      <alignment horizontal="center"/>
    </xf>
    <xf numFmtId="0" fontId="9" fillId="3" borderId="0" xfId="3" applyFont="1" applyFill="1" applyBorder="1" applyAlignment="1">
      <alignment horizontal="center"/>
    </xf>
    <xf numFmtId="0" fontId="9" fillId="3" borderId="10" xfId="2" applyFont="1" applyFill="1" applyBorder="1" applyAlignment="1">
      <alignment horizontal="center" vertical="center"/>
    </xf>
    <xf numFmtId="0" fontId="9" fillId="3" borderId="14" xfId="2" applyFont="1" applyFill="1" applyBorder="1" applyAlignment="1">
      <alignment horizontal="center" vertical="center"/>
    </xf>
    <xf numFmtId="0" fontId="10" fillId="3" borderId="5" xfId="3" applyFont="1" applyFill="1" applyBorder="1" applyAlignment="1">
      <alignment horizontal="center" vertical="center"/>
    </xf>
    <xf numFmtId="0" fontId="10" fillId="3" borderId="6" xfId="3" applyFont="1" applyFill="1" applyBorder="1" applyAlignment="1">
      <alignment horizontal="center" vertical="center"/>
    </xf>
    <xf numFmtId="0" fontId="10" fillId="3" borderId="7" xfId="3" applyFont="1" applyFill="1" applyBorder="1" applyAlignment="1">
      <alignment horizontal="center" vertical="center"/>
    </xf>
    <xf numFmtId="0" fontId="10" fillId="3" borderId="2" xfId="3" applyFont="1" applyFill="1" applyBorder="1" applyAlignment="1" applyProtection="1">
      <alignment horizontal="center" vertical="center"/>
    </xf>
    <xf numFmtId="0" fontId="10" fillId="3" borderId="15" xfId="3" applyFont="1" applyFill="1" applyBorder="1" applyAlignment="1" applyProtection="1">
      <alignment horizontal="center" vertical="center"/>
    </xf>
    <xf numFmtId="0" fontId="10" fillId="3" borderId="74" xfId="3" applyFont="1" applyFill="1" applyBorder="1" applyAlignment="1" applyProtection="1">
      <alignment horizontal="center" vertical="center"/>
    </xf>
    <xf numFmtId="0" fontId="10" fillId="3" borderId="75" xfId="3" applyFont="1" applyFill="1" applyBorder="1" applyAlignment="1" applyProtection="1">
      <alignment horizontal="center" vertical="center"/>
    </xf>
    <xf numFmtId="0" fontId="10" fillId="3" borderId="76" xfId="3" applyFont="1" applyFill="1" applyBorder="1" applyAlignment="1" applyProtection="1">
      <alignment horizontal="center" vertical="center"/>
    </xf>
    <xf numFmtId="0" fontId="9" fillId="3" borderId="10" xfId="3" applyFont="1" applyFill="1" applyBorder="1" applyAlignment="1">
      <alignment horizontal="center"/>
    </xf>
    <xf numFmtId="0" fontId="9" fillId="3" borderId="2" xfId="3" applyFont="1" applyFill="1" applyBorder="1" applyAlignment="1">
      <alignment horizontal="center"/>
    </xf>
    <xf numFmtId="0" fontId="9" fillId="3" borderId="72" xfId="3" applyFont="1" applyFill="1" applyBorder="1" applyAlignment="1">
      <alignment horizontal="center"/>
    </xf>
    <xf numFmtId="0" fontId="11" fillId="0" borderId="22" xfId="2" applyFont="1" applyBorder="1" applyAlignment="1">
      <alignment horizontal="center" vertical="center"/>
    </xf>
    <xf numFmtId="0" fontId="11" fillId="0" borderId="23" xfId="2" applyFont="1" applyBorder="1" applyAlignment="1">
      <alignment horizontal="center" vertical="center"/>
    </xf>
    <xf numFmtId="0" fontId="11" fillId="0" borderId="37" xfId="2" applyFont="1" applyBorder="1" applyAlignment="1">
      <alignment horizontal="center" vertical="center"/>
    </xf>
    <xf numFmtId="0" fontId="17" fillId="0" borderId="22" xfId="2" applyFont="1" applyBorder="1" applyAlignment="1">
      <alignment horizontal="center" vertical="center"/>
    </xf>
    <xf numFmtId="0" fontId="17" fillId="0" borderId="23" xfId="2" applyFont="1" applyBorder="1" applyAlignment="1">
      <alignment horizontal="center" vertical="center"/>
    </xf>
    <xf numFmtId="0" fontId="17" fillId="0" borderId="37" xfId="2" applyFont="1" applyBorder="1" applyAlignment="1">
      <alignment horizontal="center" vertical="center"/>
    </xf>
    <xf numFmtId="0" fontId="20" fillId="0" borderId="21" xfId="2" applyFont="1" applyBorder="1" applyAlignment="1">
      <alignment horizontal="center" vertical="top"/>
    </xf>
    <xf numFmtId="0" fontId="12" fillId="0" borderId="44" xfId="2" applyFont="1" applyBorder="1" applyAlignment="1">
      <alignment horizontal="center" vertical="center"/>
    </xf>
    <xf numFmtId="0" fontId="17" fillId="0" borderId="44" xfId="2" applyFont="1" applyBorder="1" applyAlignment="1">
      <alignment horizontal="center" vertical="center"/>
    </xf>
    <xf numFmtId="0" fontId="13" fillId="0" borderId="44" xfId="2" applyFont="1" applyBorder="1" applyAlignment="1">
      <alignment horizontal="center" vertical="center"/>
    </xf>
    <xf numFmtId="0" fontId="13" fillId="0" borderId="50" xfId="2" applyFont="1" applyBorder="1" applyAlignment="1">
      <alignment horizontal="center" vertical="center"/>
    </xf>
    <xf numFmtId="14" fontId="12" fillId="0" borderId="12" xfId="2" applyNumberFormat="1" applyFont="1" applyFill="1" applyBorder="1" applyAlignment="1">
      <alignment horizontal="center" vertical="center"/>
    </xf>
    <xf numFmtId="14" fontId="12" fillId="0" borderId="38" xfId="2" applyNumberFormat="1" applyFont="1" applyFill="1" applyBorder="1" applyAlignment="1">
      <alignment horizontal="center" vertical="center"/>
    </xf>
    <xf numFmtId="0" fontId="11" fillId="0" borderId="24" xfId="2" applyFont="1" applyBorder="1" applyAlignment="1">
      <alignment horizontal="left" vertical="center"/>
    </xf>
    <xf numFmtId="0" fontId="11" fillId="0" borderId="12" xfId="2" applyFont="1" applyBorder="1" applyAlignment="1">
      <alignment horizontal="left" vertical="center"/>
    </xf>
    <xf numFmtId="0" fontId="12" fillId="0" borderId="29" xfId="2" applyNumberFormat="1" applyFont="1" applyBorder="1" applyAlignment="1">
      <alignment horizontal="left" vertical="center"/>
    </xf>
    <xf numFmtId="0" fontId="12" fillId="0" borderId="41" xfId="2" applyNumberFormat="1" applyFont="1" applyBorder="1" applyAlignment="1">
      <alignment horizontal="left" vertical="center"/>
    </xf>
    <xf numFmtId="0" fontId="12" fillId="0" borderId="29" xfId="2" applyNumberFormat="1" applyFont="1" applyBorder="1" applyAlignment="1">
      <alignment horizontal="center" vertical="center"/>
    </xf>
    <xf numFmtId="0" fontId="12" fillId="0" borderId="41" xfId="2" applyNumberFormat="1" applyFont="1" applyBorder="1" applyAlignment="1">
      <alignment horizontal="center" vertical="center"/>
    </xf>
    <xf numFmtId="14" fontId="12" fillId="0" borderId="12" xfId="2" applyNumberFormat="1" applyFont="1" applyBorder="1" applyAlignment="1">
      <alignment horizontal="center" vertical="center"/>
    </xf>
    <xf numFmtId="14" fontId="12" fillId="0" borderId="38" xfId="2" applyNumberFormat="1" applyFont="1" applyBorder="1" applyAlignment="1">
      <alignment horizontal="center" vertical="center"/>
    </xf>
    <xf numFmtId="0" fontId="12" fillId="0" borderId="12" xfId="2" applyFont="1" applyBorder="1" applyAlignment="1">
      <alignment horizontal="left" vertical="center"/>
    </xf>
    <xf numFmtId="0" fontId="12" fillId="0" borderId="38" xfId="2" applyFont="1" applyBorder="1" applyAlignment="1">
      <alignment horizontal="left" vertical="center"/>
    </xf>
    <xf numFmtId="0" fontId="17" fillId="0" borderId="47" xfId="5" applyFont="1" applyBorder="1" applyAlignment="1">
      <alignment horizontal="left" vertical="center"/>
    </xf>
    <xf numFmtId="0" fontId="17" fillId="0" borderId="46" xfId="5" applyFont="1" applyBorder="1" applyAlignment="1">
      <alignment horizontal="left" vertical="center"/>
    </xf>
    <xf numFmtId="0" fontId="17" fillId="0" borderId="52" xfId="5" applyFont="1" applyBorder="1" applyAlignment="1">
      <alignment horizontal="left" vertical="center"/>
    </xf>
    <xf numFmtId="9" fontId="12" fillId="0" borderId="33" xfId="2" applyNumberFormat="1" applyFont="1" applyBorder="1" applyAlignment="1">
      <alignment horizontal="left" vertical="center"/>
    </xf>
    <xf numFmtId="9" fontId="12" fillId="0" borderId="28" xfId="2" applyNumberFormat="1" applyFont="1" applyBorder="1" applyAlignment="1">
      <alignment horizontal="left" vertical="center"/>
    </xf>
    <xf numFmtId="9" fontId="12" fillId="0" borderId="40" xfId="2" applyNumberFormat="1" applyFont="1" applyBorder="1" applyAlignment="1">
      <alignment horizontal="left" vertical="center"/>
    </xf>
    <xf numFmtId="9" fontId="12" fillId="0" borderId="34" xfId="2" applyNumberFormat="1" applyFont="1" applyBorder="1" applyAlignment="1">
      <alignment horizontal="left" vertical="center"/>
    </xf>
    <xf numFmtId="9" fontId="12" fillId="0" borderId="35" xfId="2" applyNumberFormat="1" applyFont="1" applyBorder="1" applyAlignment="1">
      <alignment horizontal="left" vertical="center"/>
    </xf>
    <xf numFmtId="9" fontId="12" fillId="0" borderId="42" xfId="2" applyNumberFormat="1" applyFont="1" applyBorder="1" applyAlignment="1">
      <alignment horizontal="left" vertical="center"/>
    </xf>
    <xf numFmtId="0" fontId="11" fillId="0" borderId="25" xfId="2" applyFont="1" applyBorder="1" applyAlignment="1">
      <alignment horizontal="left" vertical="center"/>
    </xf>
    <xf numFmtId="0" fontId="11" fillId="0" borderId="26" xfId="2" applyFont="1" applyBorder="1" applyAlignment="1">
      <alignment horizontal="left" vertical="center"/>
    </xf>
    <xf numFmtId="0" fontId="12" fillId="0" borderId="26" xfId="2" applyFont="1" applyBorder="1" applyAlignment="1">
      <alignment horizontal="center" vertical="center"/>
    </xf>
    <xf numFmtId="0" fontId="12" fillId="0" borderId="39" xfId="2" applyFont="1" applyBorder="1" applyAlignment="1">
      <alignment horizontal="center" vertical="center"/>
    </xf>
    <xf numFmtId="0" fontId="11" fillId="0" borderId="39" xfId="2" applyFont="1" applyBorder="1" applyAlignment="1">
      <alignment horizontal="left" vertical="center"/>
    </xf>
    <xf numFmtId="0" fontId="17" fillId="0" borderId="47" xfId="2" applyFont="1" applyBorder="1" applyAlignment="1">
      <alignment horizontal="left" vertical="center"/>
    </xf>
    <xf numFmtId="0" fontId="17" fillId="0" borderId="46" xfId="2" applyFont="1" applyBorder="1" applyAlignment="1">
      <alignment horizontal="left" vertical="center"/>
    </xf>
    <xf numFmtId="0" fontId="17" fillId="0" borderId="52" xfId="2" applyFont="1" applyBorder="1" applyAlignment="1">
      <alignment horizontal="left" vertical="center"/>
    </xf>
    <xf numFmtId="0" fontId="11" fillId="0" borderId="34" xfId="2" applyFont="1" applyBorder="1" applyAlignment="1">
      <alignment horizontal="left" vertical="center" wrapText="1"/>
    </xf>
    <xf numFmtId="0" fontId="11" fillId="0" borderId="35" xfId="2" applyFont="1" applyBorder="1" applyAlignment="1">
      <alignment horizontal="left" vertical="center" wrapText="1"/>
    </xf>
    <xf numFmtId="0" fontId="11" fillId="0" borderId="42" xfId="2" applyFont="1" applyBorder="1" applyAlignment="1">
      <alignment horizontal="left" vertical="center" wrapText="1"/>
    </xf>
    <xf numFmtId="0" fontId="11" fillId="0" borderId="48" xfId="2" applyFont="1" applyBorder="1" applyAlignment="1">
      <alignment horizontal="left" vertical="center"/>
    </xf>
    <xf numFmtId="0" fontId="11" fillId="0" borderId="49" xfId="2" applyFont="1" applyBorder="1" applyAlignment="1">
      <alignment horizontal="left" vertical="center"/>
    </xf>
    <xf numFmtId="0" fontId="11" fillId="0" borderId="53" xfId="2" applyFont="1" applyBorder="1" applyAlignment="1">
      <alignment horizontal="left" vertical="center"/>
    </xf>
    <xf numFmtId="14" fontId="12" fillId="0" borderId="26" xfId="2" applyNumberFormat="1" applyFont="1" applyFill="1" applyBorder="1" applyAlignment="1">
      <alignment horizontal="center" vertical="center"/>
    </xf>
    <xf numFmtId="14" fontId="12" fillId="0" borderId="39" xfId="2" applyNumberFormat="1" applyFont="1" applyFill="1" applyBorder="1" applyAlignment="1">
      <alignment horizontal="center" vertical="center"/>
    </xf>
    <xf numFmtId="0" fontId="17" fillId="0" borderId="32" xfId="2" applyFont="1" applyFill="1" applyBorder="1" applyAlignment="1">
      <alignment horizontal="left" vertical="center"/>
    </xf>
    <xf numFmtId="0" fontId="36" fillId="0" borderId="31" xfId="2" applyFont="1" applyFill="1" applyBorder="1" applyAlignment="1">
      <alignment horizontal="left" vertical="center"/>
    </xf>
    <xf numFmtId="0" fontId="36" fillId="0" borderId="30" xfId="2" applyFont="1" applyFill="1" applyBorder="1" applyAlignment="1">
      <alignment horizontal="left" vertical="center"/>
    </xf>
    <xf numFmtId="0" fontId="36" fillId="0" borderId="41" xfId="2" applyFont="1" applyFill="1" applyBorder="1" applyAlignment="1">
      <alignment horizontal="left" vertical="center"/>
    </xf>
    <xf numFmtId="0" fontId="15" fillId="0" borderId="24" xfId="2" applyFont="1" applyFill="1" applyBorder="1" applyAlignment="1">
      <alignment horizontal="left" vertical="center"/>
    </xf>
    <xf numFmtId="0" fontId="15" fillId="0" borderId="12" xfId="2" applyFont="1" applyFill="1" applyBorder="1" applyAlignment="1">
      <alignment horizontal="left" vertical="center"/>
    </xf>
    <xf numFmtId="0" fontId="15" fillId="0" borderId="56" xfId="2" applyFont="1" applyFill="1" applyBorder="1" applyAlignment="1">
      <alignment horizontal="left" vertical="center"/>
    </xf>
    <xf numFmtId="0" fontId="15" fillId="0" borderId="35" xfId="2" applyFont="1" applyFill="1" applyBorder="1" applyAlignment="1">
      <alignment horizontal="left" vertical="center"/>
    </xf>
    <xf numFmtId="0" fontId="15" fillId="0" borderId="42" xfId="2" applyFont="1" applyFill="1" applyBorder="1" applyAlignment="1">
      <alignment horizontal="left" vertical="center"/>
    </xf>
    <xf numFmtId="0" fontId="36" fillId="0" borderId="57" xfId="2" applyFont="1" applyFill="1" applyBorder="1" applyAlignment="1">
      <alignment horizontal="left" vertical="center"/>
    </xf>
    <xf numFmtId="0" fontId="36" fillId="0" borderId="58" xfId="2" applyFont="1" applyFill="1" applyBorder="1" applyAlignment="1">
      <alignment horizontal="left" vertical="center"/>
    </xf>
    <xf numFmtId="0" fontId="36" fillId="0" borderId="61" xfId="2" applyFont="1" applyFill="1" applyBorder="1" applyAlignment="1">
      <alignment horizontal="left" vertical="center"/>
    </xf>
    <xf numFmtId="0" fontId="12" fillId="0" borderId="54" xfId="2" applyFont="1" applyFill="1" applyBorder="1" applyAlignment="1">
      <alignment horizontal="left" vertical="center"/>
    </xf>
    <xf numFmtId="0" fontId="12" fillId="0" borderId="32" xfId="2" applyFont="1" applyFill="1" applyBorder="1" applyAlignment="1">
      <alignment horizontal="left" vertical="center"/>
    </xf>
    <xf numFmtId="0" fontId="12" fillId="0" borderId="60" xfId="2" applyFont="1" applyFill="1" applyBorder="1" applyAlignment="1">
      <alignment horizontal="left" vertical="center"/>
    </xf>
    <xf numFmtId="0" fontId="15" fillId="0" borderId="48" xfId="2" applyFont="1" applyFill="1" applyBorder="1" applyAlignment="1">
      <alignment horizontal="left" vertical="center"/>
    </xf>
    <xf numFmtId="0" fontId="15" fillId="0" borderId="49" xfId="2" applyFont="1" applyFill="1" applyBorder="1" applyAlignment="1">
      <alignment horizontal="left" vertical="center"/>
    </xf>
    <xf numFmtId="0" fontId="15" fillId="0" borderId="53" xfId="2" applyFont="1" applyFill="1" applyBorder="1" applyAlignment="1">
      <alignment horizontal="left" vertical="center"/>
    </xf>
    <xf numFmtId="0" fontId="11" fillId="0" borderId="54" xfId="2" applyFont="1" applyBorder="1" applyAlignment="1">
      <alignment horizontal="left" vertical="center"/>
    </xf>
    <xf numFmtId="0" fontId="11" fillId="0" borderId="32" xfId="2" applyFont="1" applyBorder="1" applyAlignment="1">
      <alignment horizontal="left" vertical="center"/>
    </xf>
    <xf numFmtId="0" fontId="11" fillId="0" borderId="60" xfId="2" applyFont="1" applyBorder="1" applyAlignment="1">
      <alignment horizontal="left" vertical="center"/>
    </xf>
    <xf numFmtId="0" fontId="22" fillId="0" borderId="46" xfId="2" applyFont="1" applyBorder="1" applyAlignment="1">
      <alignment horizontal="center" vertical="center"/>
    </xf>
    <xf numFmtId="0" fontId="17" fillId="0" borderId="32" xfId="2" applyFont="1" applyBorder="1" applyAlignment="1">
      <alignment horizontal="center" vertical="center"/>
    </xf>
    <xf numFmtId="0" fontId="17" fillId="0" borderId="62" xfId="2" applyFont="1" applyBorder="1" applyAlignment="1">
      <alignment horizontal="center" vertical="center"/>
    </xf>
    <xf numFmtId="0" fontId="12" fillId="0" borderId="59" xfId="2" applyFont="1" applyBorder="1" applyAlignment="1">
      <alignment horizontal="center" vertical="center"/>
    </xf>
    <xf numFmtId="0" fontId="12" fillId="0" borderId="60" xfId="2" applyFont="1" applyBorder="1" applyAlignment="1">
      <alignment horizontal="center" vertical="center"/>
    </xf>
    <xf numFmtId="0" fontId="36" fillId="0" borderId="34" xfId="2" applyFont="1" applyFill="1" applyBorder="1" applyAlignment="1">
      <alignment horizontal="left" vertical="center"/>
    </xf>
    <xf numFmtId="0" fontId="36" fillId="0" borderId="35" xfId="2" applyFont="1" applyFill="1" applyBorder="1" applyAlignment="1">
      <alignment horizontal="left" vertical="center"/>
    </xf>
    <xf numFmtId="0" fontId="36" fillId="0" borderId="42" xfId="2" applyFont="1" applyFill="1" applyBorder="1" applyAlignment="1">
      <alignment horizontal="left" vertical="center"/>
    </xf>
    <xf numFmtId="0" fontId="12" fillId="0" borderId="57" xfId="2" applyFont="1" applyFill="1" applyBorder="1" applyAlignment="1">
      <alignment horizontal="left" vertical="center"/>
    </xf>
    <xf numFmtId="0" fontId="12" fillId="0" borderId="58" xfId="2" applyFont="1" applyFill="1" applyBorder="1" applyAlignment="1">
      <alignment horizontal="left" vertical="center"/>
    </xf>
    <xf numFmtId="0" fontId="12" fillId="0" borderId="61" xfId="2" applyFont="1" applyFill="1" applyBorder="1" applyAlignment="1">
      <alignment horizontal="left" vertical="center"/>
    </xf>
    <xf numFmtId="0" fontId="17" fillId="0" borderId="48" xfId="2" applyFont="1" applyFill="1" applyBorder="1" applyAlignment="1">
      <alignment horizontal="center" vertical="center"/>
    </xf>
    <xf numFmtId="0" fontId="17" fillId="0" borderId="49" xfId="2" applyFont="1" applyFill="1" applyBorder="1" applyAlignment="1">
      <alignment horizontal="center" vertical="center"/>
    </xf>
    <xf numFmtId="0" fontId="17" fillId="0" borderId="53" xfId="2" applyFont="1" applyFill="1" applyBorder="1" applyAlignment="1">
      <alignment horizontal="center" vertical="center"/>
    </xf>
    <xf numFmtId="0" fontId="17" fillId="0" borderId="25" xfId="2" applyFont="1" applyFill="1" applyBorder="1" applyAlignment="1">
      <alignment horizontal="center" vertical="center"/>
    </xf>
    <xf numFmtId="0" fontId="17" fillId="0" borderId="26" xfId="2" applyFont="1" applyFill="1" applyBorder="1" applyAlignment="1">
      <alignment horizontal="center" vertical="center"/>
    </xf>
    <xf numFmtId="0" fontId="17" fillId="0" borderId="39" xfId="2" applyFont="1" applyFill="1" applyBorder="1" applyAlignment="1">
      <alignment horizontal="center" vertical="center"/>
    </xf>
    <xf numFmtId="0" fontId="12" fillId="0" borderId="46" xfId="2" applyFont="1" applyBorder="1" applyAlignment="1">
      <alignment horizontal="center" vertical="center"/>
    </xf>
    <xf numFmtId="0" fontId="17" fillId="0" borderId="46" xfId="2" applyFont="1" applyBorder="1" applyAlignment="1">
      <alignment horizontal="center" vertical="center"/>
    </xf>
    <xf numFmtId="0" fontId="13" fillId="0" borderId="46" xfId="2" applyFont="1" applyBorder="1" applyAlignment="1">
      <alignment horizontal="center" vertical="center"/>
    </xf>
    <xf numFmtId="0" fontId="13" fillId="0" borderId="51" xfId="2" applyFont="1" applyBorder="1" applyAlignment="1">
      <alignment horizontal="center" vertical="center"/>
    </xf>
    <xf numFmtId="0" fontId="11" fillId="0" borderId="25" xfId="2" applyFont="1" applyBorder="1" applyAlignment="1">
      <alignment horizontal="center" vertical="center"/>
    </xf>
    <xf numFmtId="0" fontId="11" fillId="0" borderId="26" xfId="2" applyFont="1" applyBorder="1" applyAlignment="1">
      <alignment horizontal="center" vertical="center"/>
    </xf>
    <xf numFmtId="0" fontId="11" fillId="0" borderId="39" xfId="2" applyFont="1" applyBorder="1" applyAlignment="1">
      <alignment horizontal="center" vertical="center"/>
    </xf>
    <xf numFmtId="0" fontId="12" fillId="0" borderId="51" xfId="2" applyFont="1" applyBorder="1" applyAlignment="1">
      <alignment horizontal="center" vertical="center"/>
    </xf>
    <xf numFmtId="0" fontId="17" fillId="0" borderId="47" xfId="2" applyFont="1" applyFill="1" applyBorder="1" applyAlignment="1">
      <alignment horizontal="left" vertical="center"/>
    </xf>
    <xf numFmtId="0" fontId="17" fillId="0" borderId="46" xfId="2" applyFont="1" applyFill="1" applyBorder="1" applyAlignment="1">
      <alignment horizontal="left" vertical="center"/>
    </xf>
    <xf numFmtId="0" fontId="17" fillId="0" borderId="52" xfId="2" applyFont="1" applyFill="1" applyBorder="1" applyAlignment="1">
      <alignment horizontal="left" vertical="center"/>
    </xf>
    <xf numFmtId="0" fontId="12" fillId="0" borderId="31" xfId="2" applyFont="1" applyFill="1" applyBorder="1" applyAlignment="1">
      <alignment horizontal="left" vertical="center"/>
    </xf>
    <xf numFmtId="0" fontId="12" fillId="0" borderId="30" xfId="2" applyFont="1" applyFill="1" applyBorder="1" applyAlignment="1">
      <alignment horizontal="left" vertical="center"/>
    </xf>
    <xf numFmtId="0" fontId="12" fillId="0" borderId="41" xfId="2" applyFont="1" applyFill="1" applyBorder="1" applyAlignment="1">
      <alignment horizontal="left" vertical="center"/>
    </xf>
    <xf numFmtId="0" fontId="11" fillId="0" borderId="34" xfId="2" applyFont="1" applyFill="1" applyBorder="1" applyAlignment="1">
      <alignment horizontal="left" vertical="center"/>
    </xf>
    <xf numFmtId="0" fontId="11" fillId="0" borderId="35" xfId="2" applyFont="1" applyFill="1" applyBorder="1" applyAlignment="1">
      <alignment horizontal="left" vertical="center"/>
    </xf>
    <xf numFmtId="0" fontId="11" fillId="0" borderId="42" xfId="2" applyFont="1" applyFill="1" applyBorder="1" applyAlignment="1">
      <alignment horizontal="left" vertical="center"/>
    </xf>
    <xf numFmtId="0" fontId="17" fillId="0" borderId="0" xfId="2" applyFont="1" applyFill="1" applyBorder="1" applyAlignment="1">
      <alignment horizontal="left" vertical="center"/>
    </xf>
    <xf numFmtId="0" fontId="11" fillId="0" borderId="31" xfId="2" applyFont="1" applyBorder="1" applyAlignment="1">
      <alignment horizontal="left" vertical="center"/>
    </xf>
    <xf numFmtId="0" fontId="11" fillId="0" borderId="30" xfId="2" applyFont="1" applyBorder="1" applyAlignment="1">
      <alignment horizontal="left" vertical="center"/>
    </xf>
    <xf numFmtId="0" fontId="11" fillId="0" borderId="41" xfId="2" applyFont="1" applyBorder="1" applyAlignment="1">
      <alignment horizontal="left" vertical="center"/>
    </xf>
    <xf numFmtId="0" fontId="12" fillId="0" borderId="33" xfId="2" applyFont="1" applyFill="1" applyBorder="1" applyAlignment="1">
      <alignment horizontal="left" vertical="center"/>
    </xf>
    <xf numFmtId="0" fontId="12" fillId="0" borderId="28" xfId="2" applyFont="1" applyFill="1" applyBorder="1" applyAlignment="1">
      <alignment horizontal="left" vertical="center"/>
    </xf>
    <xf numFmtId="0" fontId="12" fillId="0" borderId="40" xfId="2" applyFont="1" applyFill="1" applyBorder="1" applyAlignment="1">
      <alignment horizontal="left" vertical="center"/>
    </xf>
    <xf numFmtId="0" fontId="17" fillId="0" borderId="0" xfId="2" applyFont="1" applyBorder="1" applyAlignment="1">
      <alignment horizontal="left" vertical="center"/>
    </xf>
    <xf numFmtId="0" fontId="15" fillId="0" borderId="12" xfId="2" applyFont="1" applyBorder="1" applyAlignment="1">
      <alignment horizontal="left" vertical="center"/>
    </xf>
    <xf numFmtId="0" fontId="15" fillId="0" borderId="38" xfId="2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15" fillId="0" borderId="22" xfId="2" applyFont="1" applyFill="1" applyBorder="1" applyAlignment="1">
      <alignment horizontal="left" vertical="center"/>
    </xf>
    <xf numFmtId="0" fontId="15" fillId="0" borderId="23" xfId="2" applyFont="1" applyFill="1" applyBorder="1" applyAlignment="1">
      <alignment horizontal="left" vertical="center"/>
    </xf>
    <xf numFmtId="0" fontId="15" fillId="0" borderId="37" xfId="2" applyFont="1" applyFill="1" applyBorder="1" applyAlignment="1">
      <alignment horizontal="left" vertical="center"/>
    </xf>
    <xf numFmtId="0" fontId="15" fillId="0" borderId="12" xfId="2" applyFont="1" applyFill="1" applyBorder="1" applyAlignment="1">
      <alignment horizontal="center" vertical="center"/>
    </xf>
    <xf numFmtId="0" fontId="15" fillId="0" borderId="38" xfId="2" applyFont="1" applyFill="1" applyBorder="1" applyAlignment="1">
      <alignment horizontal="center" vertical="center"/>
    </xf>
    <xf numFmtId="0" fontId="34" fillId="0" borderId="24" xfId="2" applyFont="1" applyFill="1" applyBorder="1" applyAlignment="1">
      <alignment horizontal="left" vertical="center"/>
    </xf>
    <xf numFmtId="0" fontId="12" fillId="0" borderId="12" xfId="2" applyFont="1" applyFill="1" applyBorder="1" applyAlignment="1">
      <alignment horizontal="left" vertical="center"/>
    </xf>
    <xf numFmtId="0" fontId="12" fillId="0" borderId="38" xfId="2" applyFont="1" applyFill="1" applyBorder="1" applyAlignment="1">
      <alignment horizontal="left" vertical="center"/>
    </xf>
    <xf numFmtId="0" fontId="16" fillId="0" borderId="31" xfId="2" applyFont="1" applyBorder="1" applyAlignment="1">
      <alignment horizontal="left" vertical="center"/>
    </xf>
    <xf numFmtId="0" fontId="16" fillId="0" borderId="30" xfId="2" applyFont="1" applyBorder="1" applyAlignment="1">
      <alignment horizontal="left" vertical="center"/>
    </xf>
    <xf numFmtId="0" fontId="16" fillId="0" borderId="36" xfId="2" applyFont="1" applyBorder="1" applyAlignment="1">
      <alignment horizontal="left" vertical="center"/>
    </xf>
    <xf numFmtId="0" fontId="16" fillId="0" borderId="29" xfId="2" applyFont="1" applyBorder="1" applyAlignment="1">
      <alignment horizontal="left" vertical="center"/>
    </xf>
    <xf numFmtId="0" fontId="15" fillId="0" borderId="29" xfId="2" applyFont="1" applyBorder="1" applyAlignment="1">
      <alignment horizontal="left" vertical="center"/>
    </xf>
    <xf numFmtId="0" fontId="15" fillId="0" borderId="30" xfId="2" applyFont="1" applyBorder="1" applyAlignment="1">
      <alignment horizontal="left" vertical="center"/>
    </xf>
    <xf numFmtId="0" fontId="15" fillId="0" borderId="41" xfId="2" applyFont="1" applyBorder="1" applyAlignment="1">
      <alignment horizontal="left" vertical="center"/>
    </xf>
    <xf numFmtId="0" fontId="33" fillId="0" borderId="25" xfId="2" applyFont="1" applyBorder="1" applyAlignment="1">
      <alignment horizontal="left" vertical="center"/>
    </xf>
    <xf numFmtId="0" fontId="12" fillId="0" borderId="26" xfId="2" applyFont="1" applyBorder="1" applyAlignment="1">
      <alignment horizontal="left" vertical="center"/>
    </xf>
    <xf numFmtId="0" fontId="12" fillId="0" borderId="39" xfId="2" applyFont="1" applyBorder="1" applyAlignment="1">
      <alignment horizontal="left" vertical="center"/>
    </xf>
    <xf numFmtId="0" fontId="11" fillId="0" borderId="0" xfId="2" applyFont="1" applyBorder="1" applyAlignment="1">
      <alignment horizontal="left" vertical="center"/>
    </xf>
    <xf numFmtId="0" fontId="16" fillId="0" borderId="22" xfId="2" applyFont="1" applyBorder="1" applyAlignment="1">
      <alignment horizontal="left" vertical="center"/>
    </xf>
    <xf numFmtId="0" fontId="16" fillId="0" borderId="23" xfId="2" applyFont="1" applyBorder="1" applyAlignment="1">
      <alignment horizontal="left" vertical="center"/>
    </xf>
    <xf numFmtId="0" fontId="15" fillId="0" borderId="23" xfId="2" applyFont="1" applyBorder="1" applyAlignment="1">
      <alignment horizontal="left" vertical="center"/>
    </xf>
    <xf numFmtId="0" fontId="15" fillId="0" borderId="37" xfId="2" applyFont="1" applyBorder="1" applyAlignment="1">
      <alignment horizontal="left" vertical="center"/>
    </xf>
    <xf numFmtId="0" fontId="33" fillId="0" borderId="24" xfId="2" applyFont="1" applyBorder="1" applyAlignment="1">
      <alignment horizontal="left" vertical="center"/>
    </xf>
    <xf numFmtId="0" fontId="16" fillId="0" borderId="12" xfId="2" applyFont="1" applyBorder="1" applyAlignment="1">
      <alignment horizontal="center" vertical="center"/>
    </xf>
    <xf numFmtId="0" fontId="16" fillId="0" borderId="38" xfId="2" applyFont="1" applyBorder="1" applyAlignment="1">
      <alignment horizontal="center" vertical="center"/>
    </xf>
    <xf numFmtId="0" fontId="11" fillId="0" borderId="24" xfId="2" applyFont="1" applyBorder="1" applyAlignment="1">
      <alignment horizontal="center" vertical="center"/>
    </xf>
    <xf numFmtId="0" fontId="11" fillId="0" borderId="12" xfId="2" applyFont="1" applyBorder="1" applyAlignment="1">
      <alignment horizontal="center" vertical="center"/>
    </xf>
    <xf numFmtId="0" fontId="11" fillId="0" borderId="38" xfId="2" applyFont="1" applyBorder="1" applyAlignment="1">
      <alignment horizontal="center" vertical="center"/>
    </xf>
    <xf numFmtId="0" fontId="12" fillId="0" borderId="12" xfId="2" applyFont="1" applyBorder="1" applyAlignment="1">
      <alignment horizontal="center" vertical="center"/>
    </xf>
    <xf numFmtId="0" fontId="12" fillId="0" borderId="38" xfId="2" applyFont="1" applyBorder="1" applyAlignment="1">
      <alignment horizontal="center" vertical="center"/>
    </xf>
    <xf numFmtId="0" fontId="18" fillId="0" borderId="21" xfId="2" applyFont="1" applyBorder="1" applyAlignment="1">
      <alignment horizontal="center" vertical="top"/>
    </xf>
    <xf numFmtId="0" fontId="12" fillId="0" borderId="50" xfId="2" applyFont="1" applyBorder="1" applyAlignment="1">
      <alignment horizontal="center" vertical="center"/>
    </xf>
    <xf numFmtId="0" fontId="9" fillId="3" borderId="13" xfId="3" applyFont="1" applyFill="1" applyBorder="1" applyAlignment="1">
      <alignment horizontal="center"/>
    </xf>
    <xf numFmtId="0" fontId="10" fillId="3" borderId="11" xfId="3" applyFont="1" applyFill="1" applyBorder="1" applyAlignment="1" applyProtection="1">
      <alignment horizontal="center" vertical="center"/>
    </xf>
    <xf numFmtId="0" fontId="10" fillId="3" borderId="2" xfId="3" applyFont="1" applyFill="1" applyBorder="1" applyAlignment="1">
      <alignment horizontal="center" vertical="center"/>
    </xf>
    <xf numFmtId="0" fontId="15" fillId="0" borderId="38" xfId="2" applyFont="1" applyFill="1" applyBorder="1" applyAlignment="1">
      <alignment horizontal="left" vertical="center"/>
    </xf>
    <xf numFmtId="0" fontId="16" fillId="0" borderId="26" xfId="2" applyFont="1" applyFill="1" applyBorder="1" applyAlignment="1">
      <alignment horizontal="center" vertical="center"/>
    </xf>
    <xf numFmtId="0" fontId="15" fillId="0" borderId="26" xfId="2" applyFont="1" applyFill="1" applyBorder="1" applyAlignment="1">
      <alignment horizontal="center" vertical="center"/>
    </xf>
    <xf numFmtId="0" fontId="16" fillId="0" borderId="39" xfId="2" applyFont="1" applyFill="1" applyBorder="1" applyAlignment="1">
      <alignment horizontal="center" vertical="center"/>
    </xf>
    <xf numFmtId="0" fontId="17" fillId="0" borderId="31" xfId="2" applyFont="1" applyFill="1" applyBorder="1" applyAlignment="1">
      <alignment horizontal="left" vertical="center"/>
    </xf>
    <xf numFmtId="0" fontId="16" fillId="0" borderId="30" xfId="2" applyFont="1" applyFill="1" applyBorder="1" applyAlignment="1">
      <alignment horizontal="left" vertical="center"/>
    </xf>
    <xf numFmtId="0" fontId="16" fillId="0" borderId="41" xfId="2" applyFont="1" applyFill="1" applyBorder="1" applyAlignment="1">
      <alignment horizontal="left" vertical="center"/>
    </xf>
    <xf numFmtId="0" fontId="16" fillId="0" borderId="34" xfId="2" applyFont="1" applyFill="1" applyBorder="1" applyAlignment="1">
      <alignment horizontal="left" vertical="center"/>
    </xf>
    <xf numFmtId="0" fontId="16" fillId="0" borderId="35" xfId="2" applyFont="1" applyFill="1" applyBorder="1" applyAlignment="1">
      <alignment horizontal="left" vertical="center"/>
    </xf>
    <xf numFmtId="0" fontId="16" fillId="0" borderId="42" xfId="2" applyFont="1" applyFill="1" applyBorder="1" applyAlignment="1">
      <alignment horizontal="left" vertical="center"/>
    </xf>
    <xf numFmtId="0" fontId="11" fillId="0" borderId="22" xfId="2" applyFont="1" applyFill="1" applyBorder="1" applyAlignment="1">
      <alignment horizontal="left" vertical="center"/>
    </xf>
    <xf numFmtId="0" fontId="11" fillId="0" borderId="23" xfId="2" applyFont="1" applyFill="1" applyBorder="1" applyAlignment="1">
      <alignment horizontal="left" vertical="center"/>
    </xf>
    <xf numFmtId="0" fontId="11" fillId="0" borderId="37" xfId="2" applyFont="1" applyFill="1" applyBorder="1" applyAlignment="1">
      <alignment horizontal="left" vertical="center"/>
    </xf>
    <xf numFmtId="0" fontId="15" fillId="0" borderId="29" xfId="2" applyFont="1" applyFill="1" applyBorder="1" applyAlignment="1">
      <alignment horizontal="left" vertical="center"/>
    </xf>
    <xf numFmtId="0" fontId="15" fillId="0" borderId="36" xfId="2" applyFont="1" applyFill="1" applyBorder="1" applyAlignment="1">
      <alignment horizontal="left" vertical="center"/>
    </xf>
    <xf numFmtId="0" fontId="13" fillId="0" borderId="31" xfId="2" applyFont="1" applyFill="1" applyBorder="1" applyAlignment="1">
      <alignment horizontal="left" vertical="center"/>
    </xf>
    <xf numFmtId="0" fontId="13" fillId="0" borderId="30" xfId="2" applyFont="1" applyFill="1" applyBorder="1" applyAlignment="1">
      <alignment horizontal="left" vertical="center"/>
    </xf>
    <xf numFmtId="0" fontId="13" fillId="0" borderId="41" xfId="2" applyFont="1" applyFill="1" applyBorder="1" applyAlignment="1">
      <alignment horizontal="left" vertical="center"/>
    </xf>
    <xf numFmtId="0" fontId="16" fillId="0" borderId="31" xfId="2" applyFont="1" applyFill="1" applyBorder="1" applyAlignment="1">
      <alignment horizontal="left" vertical="center"/>
    </xf>
    <xf numFmtId="0" fontId="13" fillId="0" borderId="26" xfId="2" applyFill="1" applyBorder="1" applyAlignment="1">
      <alignment horizontal="center" vertical="center"/>
    </xf>
    <xf numFmtId="0" fontId="13" fillId="0" borderId="39" xfId="2" applyFill="1" applyBorder="1" applyAlignment="1">
      <alignment horizontal="center" vertical="center"/>
    </xf>
    <xf numFmtId="0" fontId="15" fillId="0" borderId="32" xfId="2" applyFont="1" applyFill="1" applyBorder="1" applyAlignment="1">
      <alignment horizontal="center" vertical="center"/>
    </xf>
    <xf numFmtId="0" fontId="15" fillId="0" borderId="33" xfId="2" applyFont="1" applyFill="1" applyBorder="1" applyAlignment="1">
      <alignment horizontal="left" vertical="center"/>
    </xf>
    <xf numFmtId="0" fontId="15" fillId="0" borderId="28" xfId="2" applyFont="1" applyFill="1" applyBorder="1" applyAlignment="1">
      <alignment horizontal="left" vertical="center"/>
    </xf>
    <xf numFmtId="0" fontId="15" fillId="0" borderId="40" xfId="2" applyFont="1" applyFill="1" applyBorder="1" applyAlignment="1">
      <alignment horizontal="left" vertical="center"/>
    </xf>
    <xf numFmtId="0" fontId="16" fillId="0" borderId="31" xfId="2" applyFont="1" applyFill="1" applyBorder="1">
      <alignment vertical="center"/>
    </xf>
    <xf numFmtId="0" fontId="16" fillId="0" borderId="30" xfId="2" applyFont="1" applyFill="1" applyBorder="1">
      <alignment vertical="center"/>
    </xf>
    <xf numFmtId="0" fontId="16" fillId="0" borderId="41" xfId="2" applyFont="1" applyFill="1" applyBorder="1">
      <alignment vertical="center"/>
    </xf>
    <xf numFmtId="0" fontId="16" fillId="0" borderId="24" xfId="2" applyFont="1" applyFill="1" applyBorder="1" applyAlignment="1">
      <alignment horizontal="left" vertical="center" wrapText="1"/>
    </xf>
    <xf numFmtId="0" fontId="16" fillId="0" borderId="12" xfId="2" applyFont="1" applyFill="1" applyBorder="1" applyAlignment="1">
      <alignment horizontal="left" vertical="center" wrapText="1"/>
    </xf>
    <xf numFmtId="0" fontId="16" fillId="0" borderId="38" xfId="2" applyFont="1" applyFill="1" applyBorder="1" applyAlignment="1">
      <alignment horizontal="left" vertical="center" wrapText="1"/>
    </xf>
    <xf numFmtId="0" fontId="11" fillId="0" borderId="31" xfId="2" applyFont="1" applyFill="1" applyBorder="1" applyAlignment="1">
      <alignment horizontal="left" vertical="center"/>
    </xf>
    <xf numFmtId="0" fontId="11" fillId="0" borderId="30" xfId="2" applyFont="1" applyFill="1" applyBorder="1" applyAlignment="1">
      <alignment horizontal="left" vertical="center"/>
    </xf>
    <xf numFmtId="0" fontId="11" fillId="0" borderId="41" xfId="2" applyFont="1" applyFill="1" applyBorder="1" applyAlignment="1">
      <alignment horizontal="left" vertical="center"/>
    </xf>
    <xf numFmtId="0" fontId="15" fillId="0" borderId="27" xfId="2" applyFont="1" applyFill="1" applyBorder="1" applyAlignment="1">
      <alignment horizontal="left" vertical="center"/>
    </xf>
    <xf numFmtId="0" fontId="16" fillId="0" borderId="29" xfId="2" applyFont="1" applyFill="1" applyBorder="1" applyAlignment="1">
      <alignment horizontal="center" vertical="center"/>
    </xf>
    <xf numFmtId="0" fontId="16" fillId="0" borderId="30" xfId="2" applyFont="1" applyFill="1" applyBorder="1" applyAlignment="1">
      <alignment horizontal="center" vertical="center"/>
    </xf>
    <xf numFmtId="0" fontId="16" fillId="0" borderId="41" xfId="2" applyFont="1" applyFill="1" applyBorder="1" applyAlignment="1">
      <alignment horizontal="center" vertical="center"/>
    </xf>
    <xf numFmtId="0" fontId="16" fillId="0" borderId="12" xfId="2" applyFont="1" applyFill="1" applyBorder="1" applyAlignment="1">
      <alignment horizontal="center" vertical="center"/>
    </xf>
    <xf numFmtId="0" fontId="12" fillId="0" borderId="12" xfId="2" applyFont="1" applyFill="1" applyBorder="1" applyAlignment="1">
      <alignment horizontal="center" vertical="center"/>
    </xf>
    <xf numFmtId="0" fontId="12" fillId="0" borderId="56" xfId="2" applyNumberFormat="1" applyFont="1" applyFill="1" applyBorder="1" applyAlignment="1">
      <alignment horizontal="center" vertical="center"/>
    </xf>
    <xf numFmtId="0" fontId="12" fillId="0" borderId="42" xfId="2" applyNumberFormat="1" applyFont="1" applyFill="1" applyBorder="1" applyAlignment="1">
      <alignment horizontal="center" vertical="center"/>
    </xf>
    <xf numFmtId="0" fontId="15" fillId="0" borderId="26" xfId="2" applyFont="1" applyFill="1" applyBorder="1" applyAlignment="1">
      <alignment horizontal="left" vertical="center"/>
    </xf>
    <xf numFmtId="0" fontId="14" fillId="0" borderId="21" xfId="2" applyFont="1" applyFill="1" applyBorder="1" applyAlignment="1">
      <alignment horizontal="center" vertical="top"/>
    </xf>
    <xf numFmtId="0" fontId="12" fillId="0" borderId="27" xfId="2" applyFont="1" applyFill="1" applyBorder="1" applyAlignment="1">
      <alignment horizontal="center" vertical="center"/>
    </xf>
    <xf numFmtId="0" fontId="12" fillId="0" borderId="77" xfId="2" applyFont="1" applyFill="1" applyBorder="1" applyAlignment="1">
      <alignment horizontal="center" vertical="center"/>
    </xf>
    <xf numFmtId="0" fontId="16" fillId="0" borderId="23" xfId="2" applyFont="1" applyFill="1" applyBorder="1" applyAlignment="1">
      <alignment horizontal="center" vertical="center"/>
    </xf>
    <xf numFmtId="0" fontId="16" fillId="0" borderId="37" xfId="2" applyFont="1" applyFill="1" applyBorder="1" applyAlignment="1">
      <alignment horizontal="center" vertical="center"/>
    </xf>
    <xf numFmtId="58" fontId="16" fillId="0" borderId="12" xfId="2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5" fillId="0" borderId="3" xfId="0" applyFont="1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35" fillId="0" borderId="3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35" fillId="0" borderId="8" xfId="0" applyFont="1" applyBorder="1" applyAlignment="1">
      <alignment horizontal="center" wrapText="1"/>
    </xf>
    <xf numFmtId="0" fontId="35" fillId="0" borderId="4" xfId="0" applyFont="1" applyBorder="1" applyAlignment="1">
      <alignment horizontal="center" wrapText="1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</cellXfs>
  <cellStyles count="13">
    <cellStyle name="S10" xfId="6"/>
    <cellStyle name="S11" xfId="7"/>
    <cellStyle name="S15" xfId="8"/>
    <cellStyle name="常规" xfId="0" builtinId="0"/>
    <cellStyle name="常规 10 10" xfId="9"/>
    <cellStyle name="常规 2" xfId="2"/>
    <cellStyle name="常规 2 2 2" xfId="10"/>
    <cellStyle name="常规 2 2 3" xfId="11"/>
    <cellStyle name="常规 23" xfId="12"/>
    <cellStyle name="常规 3" xfId="3"/>
    <cellStyle name="常规 4" xfId="4"/>
    <cellStyle name="常规 40" xfId="1"/>
    <cellStyle name="常规 5" xf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892969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892969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892969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xmlns="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892969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xmlns="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892969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xmlns="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84666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84666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xmlns="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84666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84666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xmlns="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84666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xmlns="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SpPr txBox="1">
          <a:spLocks noChangeArrowheads="1"/>
        </xdr:cNvSpPr>
      </xdr:nvSpPr>
      <xdr:spPr>
        <a:xfrm>
          <a:off x="2501900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xmlns="" id="{00000000-0008-0000-0600-000003000000}"/>
            </a:ext>
          </a:extLst>
        </xdr:cNvPr>
        <xdr:cNvSpPr txBox="1">
          <a:spLocks noChangeArrowheads="1"/>
        </xdr:cNvSpPr>
      </xdr:nvSpPr>
      <xdr:spPr>
        <a:xfrm>
          <a:off x="2451100" y="32766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xmlns="" id="{00000000-0008-0000-0600-000004000000}"/>
            </a:ext>
          </a:extLst>
        </xdr:cNvPr>
        <xdr:cNvSpPr txBox="1">
          <a:spLocks noChangeArrowheads="1"/>
        </xdr:cNvSpPr>
      </xdr:nvSpPr>
      <xdr:spPr>
        <a:xfrm>
          <a:off x="2374900" y="32766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xmlns="" id="{00000000-0008-0000-0600-000005000000}"/>
            </a:ext>
          </a:extLst>
        </xdr:cNvPr>
        <xdr:cNvSpPr txBox="1">
          <a:spLocks noChangeArrowheads="1"/>
        </xdr:cNvSpPr>
      </xdr:nvSpPr>
      <xdr:spPr>
        <a:xfrm>
          <a:off x="2501900" y="3638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xmlns="" id="{00000000-0008-0000-0600-000006000000}"/>
            </a:ext>
          </a:extLst>
        </xdr:cNvPr>
        <xdr:cNvSpPr txBox="1">
          <a:spLocks noChangeArrowheads="1"/>
        </xdr:cNvSpPr>
      </xdr:nvSpPr>
      <xdr:spPr>
        <a:xfrm>
          <a:off x="2501900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8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xmlns="" id="{00000000-0008-0000-08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xmlns="" id="{00000000-0008-0000-08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xmlns="" id="{00000000-0008-0000-08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xmlns="" id="{00000000-0008-0000-08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2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3.v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39"/>
  <sheetViews>
    <sheetView workbookViewId="0">
      <selection activeCell="D12" sqref="D12"/>
    </sheetView>
  </sheetViews>
  <sheetFormatPr defaultColWidth="11" defaultRowHeight="14.25"/>
  <cols>
    <col min="1" max="1" width="5.5" customWidth="1"/>
    <col min="2" max="2" width="96.375" style="125" customWidth="1"/>
    <col min="3" max="3" width="10.125" customWidth="1"/>
  </cols>
  <sheetData>
    <row r="1" spans="1:2" ht="21" customHeight="1">
      <c r="A1" s="126"/>
      <c r="B1" s="127" t="s">
        <v>0</v>
      </c>
    </row>
    <row r="2" spans="1:2">
      <c r="A2" s="5">
        <v>1</v>
      </c>
      <c r="B2" s="128" t="s">
        <v>1</v>
      </c>
    </row>
    <row r="3" spans="1:2">
      <c r="A3" s="5">
        <v>2</v>
      </c>
      <c r="B3" s="128" t="s">
        <v>2</v>
      </c>
    </row>
    <row r="4" spans="1:2">
      <c r="A4" s="5">
        <v>3</v>
      </c>
      <c r="B4" s="128" t="s">
        <v>3</v>
      </c>
    </row>
    <row r="5" spans="1:2">
      <c r="A5" s="5">
        <v>4</v>
      </c>
      <c r="B5" s="128" t="s">
        <v>4</v>
      </c>
    </row>
    <row r="6" spans="1:2">
      <c r="A6" s="5">
        <v>5</v>
      </c>
      <c r="B6" s="128" t="s">
        <v>5</v>
      </c>
    </row>
    <row r="7" spans="1:2">
      <c r="A7" s="5">
        <v>6</v>
      </c>
      <c r="B7" s="128" t="s">
        <v>6</v>
      </c>
    </row>
    <row r="8" spans="1:2" s="124" customFormat="1" ht="15" customHeight="1">
      <c r="A8" s="129">
        <v>7</v>
      </c>
      <c r="B8" s="130" t="s">
        <v>7</v>
      </c>
    </row>
    <row r="9" spans="1:2" ht="18.95" customHeight="1">
      <c r="A9" s="126"/>
      <c r="B9" s="131" t="s">
        <v>8</v>
      </c>
    </row>
    <row r="10" spans="1:2" ht="15.95" customHeight="1">
      <c r="A10" s="5">
        <v>1</v>
      </c>
      <c r="B10" s="132" t="s">
        <v>9</v>
      </c>
    </row>
    <row r="11" spans="1:2">
      <c r="A11" s="5">
        <v>2</v>
      </c>
      <c r="B11" s="128" t="s">
        <v>10</v>
      </c>
    </row>
    <row r="12" spans="1:2">
      <c r="A12" s="5">
        <v>3</v>
      </c>
      <c r="B12" s="130" t="s">
        <v>11</v>
      </c>
    </row>
    <row r="13" spans="1:2">
      <c r="A13" s="5">
        <v>4</v>
      </c>
      <c r="B13" s="128" t="s">
        <v>12</v>
      </c>
    </row>
    <row r="14" spans="1:2">
      <c r="A14" s="5">
        <v>5</v>
      </c>
      <c r="B14" s="128" t="s">
        <v>13</v>
      </c>
    </row>
    <row r="15" spans="1:2">
      <c r="A15" s="5">
        <v>6</v>
      </c>
      <c r="B15" s="128" t="s">
        <v>14</v>
      </c>
    </row>
    <row r="16" spans="1:2">
      <c r="A16" s="5">
        <v>7</v>
      </c>
      <c r="B16" s="128" t="s">
        <v>15</v>
      </c>
    </row>
    <row r="17" spans="1:2">
      <c r="A17" s="5">
        <v>8</v>
      </c>
      <c r="B17" s="128" t="s">
        <v>16</v>
      </c>
    </row>
    <row r="18" spans="1:2">
      <c r="A18" s="5">
        <v>9</v>
      </c>
      <c r="B18" s="128" t="s">
        <v>17</v>
      </c>
    </row>
    <row r="19" spans="1:2">
      <c r="A19" s="5"/>
      <c r="B19" s="128"/>
    </row>
    <row r="20" spans="1:2" ht="20.25">
      <c r="A20" s="126"/>
      <c r="B20" s="127" t="s">
        <v>18</v>
      </c>
    </row>
    <row r="21" spans="1:2">
      <c r="A21" s="5">
        <v>1</v>
      </c>
      <c r="B21" s="133" t="s">
        <v>19</v>
      </c>
    </row>
    <row r="22" spans="1:2">
      <c r="A22" s="5">
        <v>2</v>
      </c>
      <c r="B22" s="128" t="s">
        <v>20</v>
      </c>
    </row>
    <row r="23" spans="1:2">
      <c r="A23" s="5">
        <v>3</v>
      </c>
      <c r="B23" s="128" t="s">
        <v>21</v>
      </c>
    </row>
    <row r="24" spans="1:2">
      <c r="A24" s="5">
        <v>4</v>
      </c>
      <c r="B24" s="128" t="s">
        <v>22</v>
      </c>
    </row>
    <row r="25" spans="1:2">
      <c r="A25" s="5">
        <v>5</v>
      </c>
      <c r="B25" s="128" t="s">
        <v>23</v>
      </c>
    </row>
    <row r="26" spans="1:2">
      <c r="A26" s="5">
        <v>6</v>
      </c>
      <c r="B26" s="128" t="s">
        <v>24</v>
      </c>
    </row>
    <row r="27" spans="1:2">
      <c r="A27" s="5">
        <v>7</v>
      </c>
      <c r="B27" s="128" t="s">
        <v>25</v>
      </c>
    </row>
    <row r="28" spans="1:2">
      <c r="A28" s="5"/>
      <c r="B28" s="128"/>
    </row>
    <row r="29" spans="1:2" ht="20.25">
      <c r="A29" s="126"/>
      <c r="B29" s="127" t="s">
        <v>26</v>
      </c>
    </row>
    <row r="30" spans="1:2">
      <c r="A30" s="5">
        <v>1</v>
      </c>
      <c r="B30" s="133" t="s">
        <v>27</v>
      </c>
    </row>
    <row r="31" spans="1:2">
      <c r="A31" s="5">
        <v>2</v>
      </c>
      <c r="B31" s="128" t="s">
        <v>28</v>
      </c>
    </row>
    <row r="32" spans="1:2">
      <c r="A32" s="5">
        <v>3</v>
      </c>
      <c r="B32" s="128" t="s">
        <v>29</v>
      </c>
    </row>
    <row r="33" spans="1:2" ht="28.5">
      <c r="A33" s="5">
        <v>4</v>
      </c>
      <c r="B33" s="128" t="s">
        <v>30</v>
      </c>
    </row>
    <row r="34" spans="1:2">
      <c r="A34" s="5">
        <v>5</v>
      </c>
      <c r="B34" s="128" t="s">
        <v>31</v>
      </c>
    </row>
    <row r="35" spans="1:2">
      <c r="A35" s="5">
        <v>6</v>
      </c>
      <c r="B35" s="128" t="s">
        <v>32</v>
      </c>
    </row>
    <row r="36" spans="1:2">
      <c r="A36" s="5">
        <v>7</v>
      </c>
      <c r="B36" s="128" t="s">
        <v>33</v>
      </c>
    </row>
    <row r="37" spans="1:2">
      <c r="A37" s="5"/>
      <c r="B37" s="128"/>
    </row>
    <row r="39" spans="1:2">
      <c r="A39" s="134" t="s">
        <v>34</v>
      </c>
      <c r="B39" s="135"/>
    </row>
  </sheetData>
  <phoneticPr fontId="30" type="noConversion"/>
  <pageMargins left="0.75" right="0.75" top="1" bottom="1" header="0.5" footer="0.5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honeticPr fontId="30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O13"/>
  <sheetViews>
    <sheetView zoomScale="125" zoomScaleNormal="125" workbookViewId="0">
      <selection activeCell="F10" sqref="F10"/>
    </sheetView>
  </sheetViews>
  <sheetFormatPr defaultColWidth="9" defaultRowHeight="14.25"/>
  <cols>
    <col min="1" max="1" width="7" customWidth="1"/>
    <col min="2" max="2" width="12.12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>
      <c r="A1" s="412" t="s">
        <v>189</v>
      </c>
      <c r="B1" s="412"/>
      <c r="C1" s="412"/>
      <c r="D1" s="412"/>
      <c r="E1" s="412"/>
      <c r="F1" s="412"/>
      <c r="G1" s="412"/>
      <c r="H1" s="412"/>
      <c r="I1" s="412"/>
      <c r="J1" s="412"/>
      <c r="K1" s="412"/>
      <c r="L1" s="412"/>
      <c r="M1" s="412"/>
      <c r="N1" s="412"/>
      <c r="O1" s="412"/>
    </row>
    <row r="2" spans="1:15" s="1" customFormat="1" ht="16.5">
      <c r="A2" s="421" t="s">
        <v>190</v>
      </c>
      <c r="B2" s="422" t="s">
        <v>191</v>
      </c>
      <c r="C2" s="422" t="s">
        <v>192</v>
      </c>
      <c r="D2" s="422" t="s">
        <v>193</v>
      </c>
      <c r="E2" s="422" t="s">
        <v>194</v>
      </c>
      <c r="F2" s="422" t="s">
        <v>195</v>
      </c>
      <c r="G2" s="422" t="s">
        <v>196</v>
      </c>
      <c r="H2" s="422" t="s">
        <v>197</v>
      </c>
      <c r="I2" s="3" t="s">
        <v>198</v>
      </c>
      <c r="J2" s="3" t="s">
        <v>199</v>
      </c>
      <c r="K2" s="3" t="s">
        <v>200</v>
      </c>
      <c r="L2" s="3" t="s">
        <v>201</v>
      </c>
      <c r="M2" s="3" t="s">
        <v>202</v>
      </c>
      <c r="N2" s="422" t="s">
        <v>203</v>
      </c>
      <c r="O2" s="422" t="s">
        <v>204</v>
      </c>
    </row>
    <row r="3" spans="1:15" s="1" customFormat="1" ht="16.5">
      <c r="A3" s="421"/>
      <c r="B3" s="423"/>
      <c r="C3" s="423"/>
      <c r="D3" s="423"/>
      <c r="E3" s="423"/>
      <c r="F3" s="423"/>
      <c r="G3" s="423"/>
      <c r="H3" s="423"/>
      <c r="I3" s="3" t="s">
        <v>205</v>
      </c>
      <c r="J3" s="3" t="s">
        <v>205</v>
      </c>
      <c r="K3" s="3" t="s">
        <v>205</v>
      </c>
      <c r="L3" s="3" t="s">
        <v>205</v>
      </c>
      <c r="M3" s="3" t="s">
        <v>205</v>
      </c>
      <c r="N3" s="423"/>
      <c r="O3" s="423"/>
    </row>
    <row r="4" spans="1:15" ht="28.5">
      <c r="A4" s="5">
        <v>1</v>
      </c>
      <c r="B4" s="156" t="s">
        <v>324</v>
      </c>
      <c r="C4" s="157" t="s">
        <v>326</v>
      </c>
      <c r="D4" s="157" t="s">
        <v>293</v>
      </c>
      <c r="E4" s="157" t="s">
        <v>299</v>
      </c>
      <c r="F4" s="157" t="s">
        <v>268</v>
      </c>
      <c r="G4" s="157" t="s">
        <v>269</v>
      </c>
      <c r="H4" s="157" t="s">
        <v>270</v>
      </c>
      <c r="I4" s="158">
        <v>1</v>
      </c>
      <c r="J4" s="158"/>
      <c r="K4" s="158">
        <v>1</v>
      </c>
      <c r="L4" s="158"/>
      <c r="M4" s="158">
        <v>1</v>
      </c>
      <c r="N4" s="158">
        <v>3</v>
      </c>
      <c r="O4" s="157" t="s">
        <v>271</v>
      </c>
    </row>
    <row r="5" spans="1:15" ht="28.5">
      <c r="A5" s="5">
        <v>2</v>
      </c>
      <c r="B5" s="156" t="s">
        <v>327</v>
      </c>
      <c r="C5" s="157" t="s">
        <v>326</v>
      </c>
      <c r="D5" s="157" t="s">
        <v>328</v>
      </c>
      <c r="E5" s="157" t="s">
        <v>299</v>
      </c>
      <c r="F5" s="157" t="s">
        <v>268</v>
      </c>
      <c r="G5" s="157" t="s">
        <v>269</v>
      </c>
      <c r="H5" s="157" t="s">
        <v>270</v>
      </c>
      <c r="I5" s="158">
        <v>1</v>
      </c>
      <c r="J5" s="158">
        <v>1</v>
      </c>
      <c r="K5" s="158"/>
      <c r="L5" s="158"/>
      <c r="M5" s="158"/>
      <c r="N5" s="158">
        <v>2</v>
      </c>
      <c r="O5" s="157" t="s">
        <v>271</v>
      </c>
    </row>
    <row r="6" spans="1:15" ht="42" customHeight="1">
      <c r="A6" s="5">
        <v>3</v>
      </c>
      <c r="B6" s="157" t="s">
        <v>332</v>
      </c>
      <c r="C6" s="169" t="s">
        <v>333</v>
      </c>
      <c r="D6" s="157" t="s">
        <v>334</v>
      </c>
      <c r="E6" s="157" t="s">
        <v>299</v>
      </c>
      <c r="F6" s="157" t="s">
        <v>335</v>
      </c>
      <c r="G6" s="157" t="s">
        <v>336</v>
      </c>
      <c r="H6" s="157" t="s">
        <v>337</v>
      </c>
      <c r="I6" s="158"/>
      <c r="J6" s="159"/>
      <c r="K6" s="158">
        <v>1</v>
      </c>
      <c r="L6" s="158"/>
      <c r="M6" s="158"/>
      <c r="N6" s="158">
        <v>1</v>
      </c>
      <c r="O6" s="157" t="s">
        <v>271</v>
      </c>
    </row>
    <row r="7" spans="1:15">
      <c r="A7" s="5"/>
      <c r="B7" s="156"/>
      <c r="C7" s="169"/>
      <c r="D7" s="157"/>
      <c r="E7" s="157"/>
      <c r="F7" s="157"/>
      <c r="G7" s="157"/>
      <c r="H7" s="157"/>
      <c r="I7" s="158"/>
      <c r="J7" s="159"/>
      <c r="K7" s="158"/>
      <c r="L7" s="158"/>
      <c r="M7" s="158"/>
      <c r="N7" s="158"/>
      <c r="O7" s="157"/>
    </row>
    <row r="8" spans="1:15">
      <c r="A8" s="5"/>
      <c r="B8" s="5"/>
      <c r="C8" s="159"/>
      <c r="D8" s="159"/>
      <c r="E8" s="159"/>
      <c r="F8" s="159"/>
      <c r="G8" s="159"/>
      <c r="H8" s="159"/>
      <c r="I8" s="159"/>
      <c r="J8" s="159"/>
      <c r="K8" s="159"/>
      <c r="L8" s="159"/>
      <c r="M8" s="159"/>
      <c r="N8" s="159"/>
      <c r="O8" s="159"/>
    </row>
    <row r="9" spans="1:15">
      <c r="A9" s="5"/>
      <c r="B9" s="5"/>
      <c r="C9" s="159"/>
      <c r="D9" s="159"/>
      <c r="E9" s="159"/>
      <c r="F9" s="159"/>
      <c r="G9" s="159"/>
      <c r="H9" s="159"/>
      <c r="I9" s="159"/>
      <c r="J9" s="159"/>
      <c r="K9" s="159"/>
      <c r="L9" s="159"/>
      <c r="M9" s="159"/>
      <c r="N9" s="159"/>
      <c r="O9" s="159"/>
    </row>
    <row r="10" spans="1:15">
      <c r="A10" s="5"/>
      <c r="B10" s="5"/>
      <c r="C10" s="159"/>
      <c r="D10" s="159"/>
      <c r="E10" s="159"/>
      <c r="F10" s="159"/>
      <c r="G10" s="159"/>
      <c r="H10" s="159"/>
      <c r="I10" s="159"/>
      <c r="J10" s="159"/>
      <c r="K10" s="159"/>
      <c r="L10" s="159"/>
      <c r="M10" s="159"/>
      <c r="N10" s="159"/>
      <c r="O10" s="159"/>
    </row>
    <row r="11" spans="1:1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</row>
    <row r="12" spans="1:15" s="2" customFormat="1" ht="18.75">
      <c r="A12" s="413" t="s">
        <v>287</v>
      </c>
      <c r="B12" s="414"/>
      <c r="C12" s="414"/>
      <c r="D12" s="415"/>
      <c r="E12" s="416"/>
      <c r="F12" s="417"/>
      <c r="G12" s="417"/>
      <c r="H12" s="417"/>
      <c r="I12" s="418"/>
      <c r="J12" s="413" t="s">
        <v>294</v>
      </c>
      <c r="K12" s="414"/>
      <c r="L12" s="414"/>
      <c r="M12" s="415"/>
      <c r="N12" s="7"/>
      <c r="O12" s="9"/>
    </row>
    <row r="13" spans="1:15" ht="16.5">
      <c r="A13" s="419" t="s">
        <v>208</v>
      </c>
      <c r="B13" s="420"/>
      <c r="C13" s="420"/>
      <c r="D13" s="420"/>
      <c r="E13" s="420"/>
      <c r="F13" s="420"/>
      <c r="G13" s="420"/>
      <c r="H13" s="420"/>
      <c r="I13" s="420"/>
      <c r="J13" s="420"/>
      <c r="K13" s="420"/>
      <c r="L13" s="420"/>
      <c r="M13" s="420"/>
      <c r="N13" s="420"/>
      <c r="O13" s="420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0" type="noConversion"/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>
  <dimension ref="A1:M13"/>
  <sheetViews>
    <sheetView zoomScale="125" zoomScaleNormal="125" workbookViewId="0">
      <selection activeCell="K5" sqref="K5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spans="1:13" ht="29.25">
      <c r="A1" s="412" t="s">
        <v>209</v>
      </c>
      <c r="B1" s="412"/>
      <c r="C1" s="412"/>
      <c r="D1" s="412"/>
      <c r="E1" s="412"/>
      <c r="F1" s="412"/>
      <c r="G1" s="412"/>
      <c r="H1" s="412"/>
      <c r="I1" s="412"/>
      <c r="J1" s="412"/>
      <c r="K1" s="412"/>
      <c r="L1" s="412"/>
      <c r="M1" s="412"/>
    </row>
    <row r="2" spans="1:13" s="1" customFormat="1" ht="16.5">
      <c r="A2" s="421" t="s">
        <v>190</v>
      </c>
      <c r="B2" s="422" t="s">
        <v>195</v>
      </c>
      <c r="C2" s="422" t="s">
        <v>191</v>
      </c>
      <c r="D2" s="422" t="s">
        <v>192</v>
      </c>
      <c r="E2" s="422" t="s">
        <v>193</v>
      </c>
      <c r="F2" s="422" t="s">
        <v>194</v>
      </c>
      <c r="G2" s="421" t="s">
        <v>210</v>
      </c>
      <c r="H2" s="421"/>
      <c r="I2" s="421" t="s">
        <v>211</v>
      </c>
      <c r="J2" s="421"/>
      <c r="K2" s="425" t="s">
        <v>212</v>
      </c>
      <c r="L2" s="427" t="s">
        <v>213</v>
      </c>
      <c r="M2" s="429" t="s">
        <v>214</v>
      </c>
    </row>
    <row r="3" spans="1:13" s="1" customFormat="1" ht="16.5">
      <c r="A3" s="421"/>
      <c r="B3" s="423"/>
      <c r="C3" s="423"/>
      <c r="D3" s="423"/>
      <c r="E3" s="423"/>
      <c r="F3" s="423"/>
      <c r="G3" s="3" t="s">
        <v>215</v>
      </c>
      <c r="H3" s="3" t="s">
        <v>216</v>
      </c>
      <c r="I3" s="3" t="s">
        <v>215</v>
      </c>
      <c r="J3" s="3" t="s">
        <v>216</v>
      </c>
      <c r="K3" s="426"/>
      <c r="L3" s="428"/>
      <c r="M3" s="430"/>
    </row>
    <row r="4" spans="1:13" ht="28.5">
      <c r="A4" s="5">
        <v>1</v>
      </c>
      <c r="B4" s="156" t="s">
        <v>295</v>
      </c>
      <c r="C4" s="157" t="s">
        <v>329</v>
      </c>
      <c r="D4" s="157" t="s">
        <v>326</v>
      </c>
      <c r="E4" s="157" t="s">
        <v>293</v>
      </c>
      <c r="F4" s="157" t="s">
        <v>299</v>
      </c>
      <c r="G4" s="6">
        <v>0.4</v>
      </c>
      <c r="H4" s="6">
        <v>0.5</v>
      </c>
      <c r="I4" s="6">
        <v>0.3</v>
      </c>
      <c r="J4" s="6">
        <v>0.5</v>
      </c>
      <c r="K4" s="160" t="s">
        <v>330</v>
      </c>
      <c r="L4" s="156" t="s">
        <v>270</v>
      </c>
      <c r="M4" s="156" t="s">
        <v>271</v>
      </c>
    </row>
    <row r="5" spans="1:13" ht="28.5">
      <c r="A5" s="5">
        <v>2</v>
      </c>
      <c r="B5" s="157" t="s">
        <v>295</v>
      </c>
      <c r="C5" s="157" t="s">
        <v>327</v>
      </c>
      <c r="D5" s="157" t="s">
        <v>326</v>
      </c>
      <c r="E5" s="157" t="s">
        <v>328</v>
      </c>
      <c r="F5" s="157" t="s">
        <v>299</v>
      </c>
      <c r="G5" s="6">
        <v>0.3</v>
      </c>
      <c r="H5" s="6">
        <v>0.5</v>
      </c>
      <c r="I5" s="6">
        <v>0.3</v>
      </c>
      <c r="J5" s="6">
        <v>0.5</v>
      </c>
      <c r="K5" s="160" t="s">
        <v>296</v>
      </c>
      <c r="L5" s="156" t="s">
        <v>270</v>
      </c>
      <c r="M5" s="156" t="s">
        <v>271</v>
      </c>
    </row>
    <row r="6" spans="1:13">
      <c r="A6" s="5"/>
      <c r="B6" s="156"/>
      <c r="C6" s="157"/>
      <c r="D6" s="157"/>
      <c r="E6" s="157"/>
      <c r="F6" s="157"/>
      <c r="G6" s="6"/>
      <c r="H6" s="6"/>
      <c r="I6" s="6"/>
      <c r="J6" s="6"/>
      <c r="K6" s="160"/>
      <c r="L6" s="156"/>
      <c r="M6" s="156"/>
    </row>
    <row r="7" spans="1:13">
      <c r="A7" s="5"/>
      <c r="B7" s="157"/>
      <c r="C7" s="157"/>
      <c r="D7" s="157"/>
      <c r="E7" s="157"/>
      <c r="F7" s="157"/>
      <c r="G7" s="6"/>
      <c r="H7" s="6"/>
      <c r="I7" s="6"/>
      <c r="J7" s="6"/>
      <c r="K7" s="160"/>
      <c r="L7" s="156"/>
      <c r="M7" s="156"/>
    </row>
    <row r="8" spans="1:13">
      <c r="A8" s="5"/>
      <c r="B8" s="161"/>
      <c r="C8" s="156"/>
      <c r="D8" s="156"/>
      <c r="E8" s="156"/>
      <c r="F8" s="156"/>
      <c r="G8" s="6"/>
      <c r="H8" s="6"/>
      <c r="I8" s="6"/>
      <c r="J8" s="6"/>
      <c r="K8" s="156"/>
      <c r="L8" s="156"/>
      <c r="M8" s="156"/>
    </row>
    <row r="9" spans="1:13">
      <c r="A9" s="5"/>
      <c r="B9" s="161"/>
      <c r="C9" s="156"/>
      <c r="D9" s="156"/>
      <c r="E9" s="156"/>
      <c r="F9" s="156"/>
      <c r="G9" s="6"/>
      <c r="H9" s="6"/>
      <c r="I9" s="6"/>
      <c r="J9" s="6"/>
      <c r="K9" s="156"/>
      <c r="L9" s="156"/>
      <c r="M9" s="156"/>
    </row>
    <row r="10" spans="1:13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1:13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3" s="2" customFormat="1" ht="18.75">
      <c r="A12" s="413" t="s">
        <v>286</v>
      </c>
      <c r="B12" s="414"/>
      <c r="C12" s="414"/>
      <c r="D12" s="414"/>
      <c r="E12" s="415"/>
      <c r="F12" s="416"/>
      <c r="G12" s="418"/>
      <c r="H12" s="413" t="s">
        <v>294</v>
      </c>
      <c r="I12" s="414"/>
      <c r="J12" s="414"/>
      <c r="K12" s="415"/>
      <c r="L12" s="431"/>
      <c r="M12" s="432"/>
    </row>
    <row r="13" spans="1:13" ht="16.5">
      <c r="A13" s="424" t="s">
        <v>272</v>
      </c>
      <c r="B13" s="424"/>
      <c r="C13" s="420"/>
      <c r="D13" s="420"/>
      <c r="E13" s="420"/>
      <c r="F13" s="420"/>
      <c r="G13" s="420"/>
      <c r="H13" s="420"/>
      <c r="I13" s="420"/>
      <c r="J13" s="420"/>
      <c r="K13" s="420"/>
      <c r="L13" s="420"/>
      <c r="M13" s="420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phoneticPr fontId="30" type="noConversion"/>
  <dataValidations count="1">
    <dataValidation type="list" allowBlank="1" showInputMessage="1" showErrorMessage="1" sqref="M1:M1048576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>
  <dimension ref="A1:W18"/>
  <sheetViews>
    <sheetView zoomScale="125" zoomScaleNormal="125" workbookViewId="0">
      <selection activeCell="F10" sqref="F10:F11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>
      <c r="A1" s="412" t="s">
        <v>217</v>
      </c>
      <c r="B1" s="412"/>
      <c r="C1" s="412"/>
      <c r="D1" s="412"/>
      <c r="E1" s="412"/>
      <c r="F1" s="412"/>
      <c r="G1" s="412"/>
      <c r="H1" s="412"/>
      <c r="I1" s="412"/>
      <c r="J1" s="412"/>
      <c r="K1" s="412"/>
      <c r="L1" s="412"/>
      <c r="M1" s="412"/>
      <c r="N1" s="412"/>
      <c r="O1" s="412"/>
      <c r="P1" s="412"/>
      <c r="Q1" s="412"/>
      <c r="R1" s="412"/>
      <c r="S1" s="412"/>
      <c r="T1" s="412"/>
      <c r="U1" s="412"/>
      <c r="V1" s="412"/>
      <c r="W1" s="412"/>
    </row>
    <row r="2" spans="1:23" s="1" customFormat="1" ht="15.95" customHeight="1">
      <c r="A2" s="422" t="s">
        <v>218</v>
      </c>
      <c r="B2" s="422" t="s">
        <v>195</v>
      </c>
      <c r="C2" s="422" t="s">
        <v>191</v>
      </c>
      <c r="D2" s="422" t="s">
        <v>192</v>
      </c>
      <c r="E2" s="422" t="s">
        <v>193</v>
      </c>
      <c r="F2" s="422" t="s">
        <v>194</v>
      </c>
      <c r="G2" s="446" t="s">
        <v>219</v>
      </c>
      <c r="H2" s="447"/>
      <c r="I2" s="448"/>
      <c r="J2" s="446" t="s">
        <v>220</v>
      </c>
      <c r="K2" s="447"/>
      <c r="L2" s="448"/>
      <c r="M2" s="446" t="s">
        <v>221</v>
      </c>
      <c r="N2" s="447"/>
      <c r="O2" s="448"/>
      <c r="P2" s="446" t="s">
        <v>222</v>
      </c>
      <c r="Q2" s="447"/>
      <c r="R2" s="448"/>
      <c r="S2" s="447" t="s">
        <v>223</v>
      </c>
      <c r="T2" s="447"/>
      <c r="U2" s="448"/>
      <c r="V2" s="449" t="s">
        <v>224</v>
      </c>
      <c r="W2" s="449" t="s">
        <v>204</v>
      </c>
    </row>
    <row r="3" spans="1:23" s="1" customFormat="1" ht="16.5">
      <c r="A3" s="423"/>
      <c r="B3" s="444"/>
      <c r="C3" s="444"/>
      <c r="D3" s="444"/>
      <c r="E3" s="444"/>
      <c r="F3" s="444"/>
      <c r="G3" s="3" t="s">
        <v>225</v>
      </c>
      <c r="H3" s="3" t="s">
        <v>63</v>
      </c>
      <c r="I3" s="3" t="s">
        <v>195</v>
      </c>
      <c r="J3" s="3" t="s">
        <v>225</v>
      </c>
      <c r="K3" s="3" t="s">
        <v>63</v>
      </c>
      <c r="L3" s="3" t="s">
        <v>195</v>
      </c>
      <c r="M3" s="3" t="s">
        <v>225</v>
      </c>
      <c r="N3" s="3" t="s">
        <v>63</v>
      </c>
      <c r="O3" s="3" t="s">
        <v>195</v>
      </c>
      <c r="P3" s="3" t="s">
        <v>225</v>
      </c>
      <c r="Q3" s="3" t="s">
        <v>63</v>
      </c>
      <c r="R3" s="3" t="s">
        <v>195</v>
      </c>
      <c r="S3" s="3" t="s">
        <v>225</v>
      </c>
      <c r="T3" s="3" t="s">
        <v>63</v>
      </c>
      <c r="U3" s="3" t="s">
        <v>195</v>
      </c>
      <c r="V3" s="450"/>
      <c r="W3" s="450"/>
    </row>
    <row r="4" spans="1:23">
      <c r="A4" s="441" t="s">
        <v>226</v>
      </c>
      <c r="B4" s="436" t="s">
        <v>268</v>
      </c>
      <c r="C4" s="433" t="s">
        <v>331</v>
      </c>
      <c r="D4" s="433" t="s">
        <v>326</v>
      </c>
      <c r="E4" s="433" t="s">
        <v>293</v>
      </c>
      <c r="F4" s="433" t="s">
        <v>299</v>
      </c>
      <c r="G4" s="157"/>
      <c r="H4" s="156"/>
      <c r="I4" s="156"/>
      <c r="J4" s="6"/>
      <c r="K4" s="157"/>
      <c r="L4" s="157"/>
      <c r="M4" s="6"/>
      <c r="N4" s="6"/>
      <c r="O4" s="6"/>
      <c r="P4" s="6"/>
      <c r="Q4" s="6"/>
      <c r="R4" s="6"/>
      <c r="S4" s="6"/>
      <c r="T4" s="6"/>
      <c r="U4" s="6"/>
      <c r="V4" s="156" t="s">
        <v>270</v>
      </c>
      <c r="W4" s="156" t="s">
        <v>271</v>
      </c>
    </row>
    <row r="5" spans="1:23" ht="16.5">
      <c r="A5" s="442"/>
      <c r="B5" s="445"/>
      <c r="C5" s="434"/>
      <c r="D5" s="439"/>
      <c r="E5" s="439"/>
      <c r="F5" s="434"/>
      <c r="G5" s="446" t="s">
        <v>227</v>
      </c>
      <c r="H5" s="447"/>
      <c r="I5" s="448"/>
      <c r="J5" s="446" t="s">
        <v>228</v>
      </c>
      <c r="K5" s="447"/>
      <c r="L5" s="448"/>
      <c r="M5" s="446" t="s">
        <v>229</v>
      </c>
      <c r="N5" s="447"/>
      <c r="O5" s="448"/>
      <c r="P5" s="446" t="s">
        <v>230</v>
      </c>
      <c r="Q5" s="447"/>
      <c r="R5" s="448"/>
      <c r="S5" s="447" t="s">
        <v>231</v>
      </c>
      <c r="T5" s="447"/>
      <c r="U5" s="448"/>
      <c r="V5" s="6"/>
      <c r="W5" s="6"/>
    </row>
    <row r="6" spans="1:23" ht="16.5">
      <c r="A6" s="442"/>
      <c r="B6" s="445"/>
      <c r="C6" s="434"/>
      <c r="D6" s="439"/>
      <c r="E6" s="439"/>
      <c r="F6" s="434"/>
      <c r="G6" s="3" t="s">
        <v>225</v>
      </c>
      <c r="H6" s="3" t="s">
        <v>63</v>
      </c>
      <c r="I6" s="3" t="s">
        <v>195</v>
      </c>
      <c r="J6" s="3" t="s">
        <v>225</v>
      </c>
      <c r="K6" s="3" t="s">
        <v>63</v>
      </c>
      <c r="L6" s="3" t="s">
        <v>195</v>
      </c>
      <c r="M6" s="3" t="s">
        <v>225</v>
      </c>
      <c r="N6" s="3" t="s">
        <v>63</v>
      </c>
      <c r="O6" s="3" t="s">
        <v>195</v>
      </c>
      <c r="P6" s="3" t="s">
        <v>225</v>
      </c>
      <c r="Q6" s="3" t="s">
        <v>63</v>
      </c>
      <c r="R6" s="3" t="s">
        <v>195</v>
      </c>
      <c r="S6" s="3" t="s">
        <v>225</v>
      </c>
      <c r="T6" s="3" t="s">
        <v>63</v>
      </c>
      <c r="U6" s="3" t="s">
        <v>195</v>
      </c>
      <c r="V6" s="6"/>
      <c r="W6" s="6"/>
    </row>
    <row r="7" spans="1:23">
      <c r="A7" s="443"/>
      <c r="B7" s="437"/>
      <c r="C7" s="435"/>
      <c r="D7" s="440"/>
      <c r="E7" s="440"/>
      <c r="F7" s="435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>
      <c r="A8" s="438" t="s">
        <v>232</v>
      </c>
      <c r="B8" s="436" t="s">
        <v>297</v>
      </c>
      <c r="C8" s="436" t="s">
        <v>327</v>
      </c>
      <c r="D8" s="436" t="s">
        <v>325</v>
      </c>
      <c r="E8" s="436" t="s">
        <v>328</v>
      </c>
      <c r="F8" s="436" t="s">
        <v>299</v>
      </c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>
      <c r="A9" s="437"/>
      <c r="B9" s="437"/>
      <c r="C9" s="437"/>
      <c r="D9" s="437"/>
      <c r="E9" s="437"/>
      <c r="F9" s="437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>
      <c r="A10" s="438" t="s">
        <v>233</v>
      </c>
      <c r="B10" s="436"/>
      <c r="C10" s="438"/>
      <c r="D10" s="436"/>
      <c r="E10" s="436"/>
      <c r="F10" s="43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>
      <c r="A11" s="437"/>
      <c r="B11" s="437"/>
      <c r="C11" s="437"/>
      <c r="D11" s="437"/>
      <c r="E11" s="437"/>
      <c r="F11" s="437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>
      <c r="A12" s="438" t="s">
        <v>234</v>
      </c>
      <c r="B12" s="438"/>
      <c r="C12" s="438"/>
      <c r="D12" s="438"/>
      <c r="E12" s="438"/>
      <c r="F12" s="438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>
      <c r="A13" s="437"/>
      <c r="B13" s="437"/>
      <c r="C13" s="437"/>
      <c r="D13" s="437"/>
      <c r="E13" s="437"/>
      <c r="F13" s="437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>
      <c r="A14" s="438" t="s">
        <v>235</v>
      </c>
      <c r="B14" s="438"/>
      <c r="C14" s="438"/>
      <c r="D14" s="438"/>
      <c r="E14" s="438"/>
      <c r="F14" s="438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>
      <c r="A15" s="437"/>
      <c r="B15" s="437"/>
      <c r="C15" s="437"/>
      <c r="D15" s="437"/>
      <c r="E15" s="437"/>
      <c r="F15" s="437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23" s="2" customFormat="1" ht="18.75">
      <c r="A17" s="413" t="s">
        <v>286</v>
      </c>
      <c r="B17" s="414"/>
      <c r="C17" s="414"/>
      <c r="D17" s="414"/>
      <c r="E17" s="415"/>
      <c r="F17" s="416"/>
      <c r="G17" s="418"/>
      <c r="H17" s="14"/>
      <c r="I17" s="14"/>
      <c r="J17" s="413" t="s">
        <v>294</v>
      </c>
      <c r="K17" s="414"/>
      <c r="L17" s="414"/>
      <c r="M17" s="414"/>
      <c r="N17" s="414"/>
      <c r="O17" s="414"/>
      <c r="P17" s="414"/>
      <c r="Q17" s="414"/>
      <c r="R17" s="414"/>
      <c r="S17" s="414"/>
      <c r="T17" s="414"/>
      <c r="U17" s="415"/>
      <c r="V17" s="7"/>
      <c r="W17" s="9"/>
    </row>
    <row r="18" spans="1:23" ht="16.5">
      <c r="A18" s="419" t="s">
        <v>236</v>
      </c>
      <c r="B18" s="419"/>
      <c r="C18" s="420"/>
      <c r="D18" s="420"/>
      <c r="E18" s="420"/>
      <c r="F18" s="420"/>
      <c r="G18" s="420"/>
      <c r="H18" s="420"/>
      <c r="I18" s="420"/>
      <c r="J18" s="420"/>
      <c r="K18" s="420"/>
      <c r="L18" s="420"/>
      <c r="M18" s="420"/>
      <c r="N18" s="420"/>
      <c r="O18" s="420"/>
      <c r="P18" s="420"/>
      <c r="Q18" s="420"/>
      <c r="R18" s="420"/>
      <c r="S18" s="420"/>
      <c r="T18" s="420"/>
      <c r="U18" s="420"/>
      <c r="V18" s="420"/>
      <c r="W18" s="420"/>
    </row>
  </sheetData>
  <mergeCells count="53"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4:C7"/>
    <mergeCell ref="C8:C9"/>
    <mergeCell ref="C10:C11"/>
    <mergeCell ref="C12:C13"/>
    <mergeCell ref="C14:C15"/>
    <mergeCell ref="D4:D7"/>
    <mergeCell ref="D8:D9"/>
    <mergeCell ref="D10:D11"/>
    <mergeCell ref="D12:D13"/>
    <mergeCell ref="D14:D15"/>
    <mergeCell ref="E4:E7"/>
    <mergeCell ref="E8:E9"/>
    <mergeCell ref="E10:E11"/>
    <mergeCell ref="E12:E13"/>
    <mergeCell ref="E14:E15"/>
    <mergeCell ref="F4:F7"/>
    <mergeCell ref="F8:F9"/>
    <mergeCell ref="F10:F11"/>
    <mergeCell ref="F12:F13"/>
    <mergeCell ref="F14:F15"/>
  </mergeCells>
  <phoneticPr fontId="30" type="noConversion"/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>
  <dimension ref="A1:N12"/>
  <sheetViews>
    <sheetView zoomScale="125" zoomScaleNormal="125" workbookViewId="0">
      <selection activeCell="I17" sqref="I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412" t="s">
        <v>237</v>
      </c>
      <c r="B1" s="412"/>
      <c r="C1" s="412"/>
      <c r="D1" s="412"/>
      <c r="E1" s="412"/>
      <c r="F1" s="412"/>
      <c r="G1" s="412"/>
      <c r="H1" s="412"/>
      <c r="I1" s="412"/>
      <c r="J1" s="412"/>
      <c r="K1" s="412"/>
      <c r="L1" s="412"/>
      <c r="M1" s="412"/>
      <c r="N1" s="412"/>
    </row>
    <row r="2" spans="1:14" s="1" customFormat="1" ht="16.5">
      <c r="A2" s="10" t="s">
        <v>238</v>
      </c>
      <c r="B2" s="11" t="s">
        <v>191</v>
      </c>
      <c r="C2" s="11" t="s">
        <v>192</v>
      </c>
      <c r="D2" s="11" t="s">
        <v>193</v>
      </c>
      <c r="E2" s="11" t="s">
        <v>194</v>
      </c>
      <c r="F2" s="11" t="s">
        <v>195</v>
      </c>
      <c r="G2" s="10" t="s">
        <v>239</v>
      </c>
      <c r="H2" s="10" t="s">
        <v>240</v>
      </c>
      <c r="I2" s="10" t="s">
        <v>241</v>
      </c>
      <c r="J2" s="10" t="s">
        <v>240</v>
      </c>
      <c r="K2" s="10" t="s">
        <v>242</v>
      </c>
      <c r="L2" s="10" t="s">
        <v>240</v>
      </c>
      <c r="M2" s="11" t="s">
        <v>224</v>
      </c>
      <c r="N2" s="11" t="s">
        <v>204</v>
      </c>
    </row>
    <row r="3" spans="1:14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 ht="16.5">
      <c r="A4" s="12" t="s">
        <v>238</v>
      </c>
      <c r="B4" s="13" t="s">
        <v>243</v>
      </c>
      <c r="C4" s="13" t="s">
        <v>225</v>
      </c>
      <c r="D4" s="13" t="s">
        <v>193</v>
      </c>
      <c r="E4" s="11" t="s">
        <v>194</v>
      </c>
      <c r="F4" s="11" t="s">
        <v>195</v>
      </c>
      <c r="G4" s="10" t="s">
        <v>239</v>
      </c>
      <c r="H4" s="10" t="s">
        <v>240</v>
      </c>
      <c r="I4" s="10" t="s">
        <v>241</v>
      </c>
      <c r="J4" s="10" t="s">
        <v>240</v>
      </c>
      <c r="K4" s="10" t="s">
        <v>242</v>
      </c>
      <c r="L4" s="10" t="s">
        <v>240</v>
      </c>
      <c r="M4" s="11" t="s">
        <v>224</v>
      </c>
      <c r="N4" s="11" t="s">
        <v>204</v>
      </c>
    </row>
    <row r="5" spans="1:14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8.75">
      <c r="A11" s="413" t="s">
        <v>206</v>
      </c>
      <c r="B11" s="414"/>
      <c r="C11" s="414"/>
      <c r="D11" s="415"/>
      <c r="E11" s="416"/>
      <c r="F11" s="417"/>
      <c r="G11" s="418"/>
      <c r="H11" s="14"/>
      <c r="I11" s="413" t="s">
        <v>207</v>
      </c>
      <c r="J11" s="414"/>
      <c r="K11" s="414"/>
      <c r="L11" s="7"/>
      <c r="M11" s="7"/>
      <c r="N11" s="9"/>
    </row>
    <row r="12" spans="1:14" ht="16.5">
      <c r="A12" s="419" t="s">
        <v>244</v>
      </c>
      <c r="B12" s="420"/>
      <c r="C12" s="420"/>
      <c r="D12" s="420"/>
      <c r="E12" s="420"/>
      <c r="F12" s="420"/>
      <c r="G12" s="420"/>
      <c r="H12" s="420"/>
      <c r="I12" s="420"/>
      <c r="J12" s="420"/>
      <c r="K12" s="420"/>
      <c r="L12" s="420"/>
      <c r="M12" s="420"/>
      <c r="N12" s="420"/>
    </row>
  </sheetData>
  <mergeCells count="5">
    <mergeCell ref="A1:N1"/>
    <mergeCell ref="A11:D11"/>
    <mergeCell ref="E11:G11"/>
    <mergeCell ref="I11:K11"/>
    <mergeCell ref="A12:N12"/>
  </mergeCells>
  <phoneticPr fontId="30" type="noConversion"/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</worksheet>
</file>

<file path=xl/worksheets/sheet15.xml><?xml version="1.0" encoding="utf-8"?>
<worksheet xmlns="http://schemas.openxmlformats.org/spreadsheetml/2006/main" xmlns:r="http://schemas.openxmlformats.org/officeDocument/2006/relationships">
  <dimension ref="A1:L12"/>
  <sheetViews>
    <sheetView zoomScale="125" zoomScaleNormal="125" workbookViewId="0">
      <selection activeCell="A12" sqref="A12:L12"/>
    </sheetView>
  </sheetViews>
  <sheetFormatPr defaultColWidth="9" defaultRowHeight="14.25"/>
  <cols>
    <col min="1" max="1" width="9" customWidth="1"/>
    <col min="2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spans="1:12" ht="29.25">
      <c r="A1" s="412" t="s">
        <v>245</v>
      </c>
      <c r="B1" s="412"/>
      <c r="C1" s="412"/>
      <c r="D1" s="412"/>
      <c r="E1" s="412"/>
      <c r="F1" s="412"/>
      <c r="G1" s="412"/>
      <c r="H1" s="412"/>
      <c r="I1" s="412"/>
      <c r="J1" s="412"/>
    </row>
    <row r="2" spans="1:12" s="1" customFormat="1" ht="16.5">
      <c r="A2" s="3" t="s">
        <v>218</v>
      </c>
      <c r="B2" s="4" t="s">
        <v>195</v>
      </c>
      <c r="C2" s="4" t="s">
        <v>191</v>
      </c>
      <c r="D2" s="4" t="s">
        <v>192</v>
      </c>
      <c r="E2" s="4" t="s">
        <v>193</v>
      </c>
      <c r="F2" s="4" t="s">
        <v>194</v>
      </c>
      <c r="G2" s="3" t="s">
        <v>246</v>
      </c>
      <c r="H2" s="3" t="s">
        <v>247</v>
      </c>
      <c r="I2" s="3" t="s">
        <v>248</v>
      </c>
      <c r="J2" s="3" t="s">
        <v>249</v>
      </c>
      <c r="K2" s="4" t="s">
        <v>224</v>
      </c>
      <c r="L2" s="4" t="s">
        <v>204</v>
      </c>
    </row>
    <row r="3" spans="1:12">
      <c r="A3" s="5" t="s">
        <v>226</v>
      </c>
      <c r="B3" s="161"/>
      <c r="C3" s="162"/>
      <c r="D3" s="157"/>
      <c r="E3" s="157"/>
      <c r="F3" s="156"/>
      <c r="G3" s="156"/>
      <c r="H3" s="156"/>
      <c r="I3" s="6"/>
      <c r="J3" s="6"/>
      <c r="K3" s="156"/>
      <c r="L3" s="156"/>
    </row>
    <row r="4" spans="1:12">
      <c r="A4" s="5" t="s">
        <v>232</v>
      </c>
      <c r="B4" s="161"/>
      <c r="C4" s="162"/>
      <c r="D4" s="157"/>
      <c r="E4" s="157"/>
      <c r="F4" s="156"/>
      <c r="G4" s="156"/>
      <c r="H4" s="156"/>
      <c r="I4" s="6"/>
      <c r="J4" s="6"/>
      <c r="K4" s="156"/>
      <c r="L4" s="156"/>
    </row>
    <row r="5" spans="1:12">
      <c r="A5" s="5" t="s">
        <v>233</v>
      </c>
      <c r="B5" s="161"/>
      <c r="C5" s="162"/>
      <c r="D5" s="157"/>
      <c r="E5" s="157"/>
      <c r="F5" s="156"/>
      <c r="G5" s="156"/>
      <c r="H5" s="156"/>
      <c r="I5" s="6"/>
      <c r="J5" s="6"/>
      <c r="K5" s="156"/>
      <c r="L5" s="156"/>
    </row>
    <row r="6" spans="1:12">
      <c r="A6" s="5" t="s">
        <v>234</v>
      </c>
      <c r="B6" s="161"/>
      <c r="C6" s="162"/>
      <c r="D6" s="157"/>
      <c r="E6" s="6"/>
      <c r="F6" s="6"/>
      <c r="G6" s="6"/>
      <c r="H6" s="6"/>
      <c r="I6" s="6"/>
      <c r="J6" s="6"/>
      <c r="K6" s="6"/>
      <c r="L6" s="6"/>
    </row>
    <row r="7" spans="1:12">
      <c r="A7" s="5" t="s">
        <v>235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1:12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1:12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1:12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1:12" s="2" customFormat="1" ht="18.75">
      <c r="A11" s="413" t="s">
        <v>288</v>
      </c>
      <c r="B11" s="414"/>
      <c r="C11" s="414"/>
      <c r="D11" s="414"/>
      <c r="E11" s="415"/>
      <c r="F11" s="416"/>
      <c r="G11" s="418"/>
      <c r="H11" s="413" t="s">
        <v>338</v>
      </c>
      <c r="I11" s="414"/>
      <c r="J11" s="414"/>
      <c r="K11" s="7"/>
      <c r="L11" s="9"/>
    </row>
    <row r="12" spans="1:12" ht="16.5">
      <c r="A12" s="419" t="s">
        <v>250</v>
      </c>
      <c r="B12" s="419"/>
      <c r="C12" s="420"/>
      <c r="D12" s="420"/>
      <c r="E12" s="420"/>
      <c r="F12" s="420"/>
      <c r="G12" s="420"/>
      <c r="H12" s="420"/>
      <c r="I12" s="420"/>
      <c r="J12" s="420"/>
      <c r="K12" s="420"/>
      <c r="L12" s="420"/>
    </row>
  </sheetData>
  <mergeCells count="5">
    <mergeCell ref="A1:J1"/>
    <mergeCell ref="A11:E11"/>
    <mergeCell ref="F11:G11"/>
    <mergeCell ref="H11:J11"/>
    <mergeCell ref="A12:L12"/>
  </mergeCells>
  <phoneticPr fontId="30" type="noConversion"/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</worksheet>
</file>

<file path=xl/worksheets/sheet16.xml><?xml version="1.0" encoding="utf-8"?>
<worksheet xmlns="http://schemas.openxmlformats.org/spreadsheetml/2006/main" xmlns:r="http://schemas.openxmlformats.org/officeDocument/2006/relationships">
  <dimension ref="A1:I13"/>
  <sheetViews>
    <sheetView zoomScale="125" zoomScaleNormal="125" workbookViewId="0">
      <selection activeCell="E16" sqref="E16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>
      <c r="A1" s="412" t="s">
        <v>251</v>
      </c>
      <c r="B1" s="412"/>
      <c r="C1" s="412"/>
      <c r="D1" s="412"/>
      <c r="E1" s="412"/>
      <c r="F1" s="412"/>
      <c r="G1" s="412"/>
      <c r="H1" s="412"/>
      <c r="I1" s="412"/>
    </row>
    <row r="2" spans="1:9" s="1" customFormat="1" ht="16.5">
      <c r="A2" s="421" t="s">
        <v>190</v>
      </c>
      <c r="B2" s="422" t="s">
        <v>195</v>
      </c>
      <c r="C2" s="422" t="s">
        <v>225</v>
      </c>
      <c r="D2" s="422" t="s">
        <v>193</v>
      </c>
      <c r="E2" s="422" t="s">
        <v>194</v>
      </c>
      <c r="F2" s="3" t="s">
        <v>252</v>
      </c>
      <c r="G2" s="3" t="s">
        <v>211</v>
      </c>
      <c r="H2" s="425" t="s">
        <v>212</v>
      </c>
      <c r="I2" s="429" t="s">
        <v>214</v>
      </c>
    </row>
    <row r="3" spans="1:9" s="1" customFormat="1" ht="16.5">
      <c r="A3" s="421"/>
      <c r="B3" s="423"/>
      <c r="C3" s="423"/>
      <c r="D3" s="423"/>
      <c r="E3" s="423"/>
      <c r="F3" s="3" t="s">
        <v>253</v>
      </c>
      <c r="G3" s="3" t="s">
        <v>215</v>
      </c>
      <c r="H3" s="426"/>
      <c r="I3" s="430"/>
    </row>
    <row r="4" spans="1:9">
      <c r="A4" s="5">
        <v>1</v>
      </c>
      <c r="B4" s="161"/>
      <c r="C4" s="156"/>
      <c r="D4" s="156"/>
      <c r="E4" s="156"/>
      <c r="F4" s="6"/>
      <c r="G4" s="6"/>
      <c r="H4" s="6"/>
      <c r="I4" s="156"/>
    </row>
    <row r="5" spans="1:9">
      <c r="A5" s="5"/>
      <c r="B5" s="5"/>
      <c r="C5" s="6"/>
      <c r="D5" s="6"/>
      <c r="E5" s="6"/>
      <c r="F5" s="6"/>
      <c r="G5" s="6"/>
      <c r="H5" s="6"/>
      <c r="I5" s="6"/>
    </row>
    <row r="6" spans="1:9">
      <c r="A6" s="5"/>
      <c r="B6" s="5"/>
      <c r="C6" s="6"/>
      <c r="D6" s="6"/>
      <c r="E6" s="6"/>
      <c r="F6" s="6"/>
      <c r="G6" s="6"/>
      <c r="H6" s="6"/>
      <c r="I6" s="6"/>
    </row>
    <row r="7" spans="1:9">
      <c r="A7" s="5"/>
      <c r="B7" s="5"/>
      <c r="C7" s="6"/>
      <c r="D7" s="6"/>
      <c r="E7" s="6"/>
      <c r="F7" s="6"/>
      <c r="G7" s="6"/>
      <c r="H7" s="6"/>
      <c r="I7" s="6"/>
    </row>
    <row r="8" spans="1:9">
      <c r="A8" s="5"/>
      <c r="B8" s="5"/>
      <c r="C8" s="5"/>
      <c r="D8" s="5"/>
      <c r="E8" s="5"/>
      <c r="F8" s="5"/>
      <c r="G8" s="5"/>
      <c r="H8" s="5"/>
      <c r="I8" s="5"/>
    </row>
    <row r="9" spans="1:9">
      <c r="A9" s="5"/>
      <c r="B9" s="5"/>
      <c r="C9" s="5"/>
      <c r="D9" s="5"/>
      <c r="E9" s="5"/>
      <c r="F9" s="5"/>
      <c r="G9" s="5"/>
      <c r="H9" s="5"/>
      <c r="I9" s="5"/>
    </row>
    <row r="10" spans="1:9">
      <c r="A10" s="5"/>
      <c r="B10" s="5"/>
      <c r="C10" s="5"/>
      <c r="D10" s="5"/>
      <c r="E10" s="5"/>
      <c r="F10" s="5"/>
      <c r="G10" s="5"/>
      <c r="H10" s="5"/>
      <c r="I10" s="5"/>
    </row>
    <row r="11" spans="1:9">
      <c r="A11" s="5"/>
      <c r="B11" s="5"/>
      <c r="C11" s="5"/>
      <c r="D11" s="5"/>
      <c r="E11" s="5"/>
      <c r="F11" s="5"/>
      <c r="G11" s="5"/>
      <c r="H11" s="5"/>
      <c r="I11" s="5"/>
    </row>
    <row r="12" spans="1:9" s="2" customFormat="1" ht="18.75">
      <c r="A12" s="413" t="s">
        <v>288</v>
      </c>
      <c r="B12" s="414"/>
      <c r="C12" s="414"/>
      <c r="D12" s="415"/>
      <c r="E12" s="8"/>
      <c r="F12" s="413" t="s">
        <v>298</v>
      </c>
      <c r="G12" s="414"/>
      <c r="H12" s="415"/>
      <c r="I12" s="9"/>
    </row>
    <row r="13" spans="1:9" ht="16.5">
      <c r="A13" s="419" t="s">
        <v>254</v>
      </c>
      <c r="B13" s="419"/>
      <c r="C13" s="420"/>
      <c r="D13" s="420"/>
      <c r="E13" s="420"/>
      <c r="F13" s="420"/>
      <c r="G13" s="420"/>
      <c r="H13" s="420"/>
      <c r="I13" s="420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30" type="noConversion"/>
  <dataValidations count="1">
    <dataValidation type="list" allowBlank="1" showInputMessage="1" showErrorMessage="1" sqref="I1:I1048576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2:I14"/>
  <sheetViews>
    <sheetView workbookViewId="0">
      <selection activeCell="G11" sqref="G11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190" t="s">
        <v>35</v>
      </c>
      <c r="C2" s="191"/>
      <c r="D2" s="191"/>
      <c r="E2" s="191"/>
      <c r="F2" s="191"/>
      <c r="G2" s="191"/>
      <c r="H2" s="191"/>
      <c r="I2" s="192"/>
    </row>
    <row r="3" spans="2:9" ht="27.95" customHeight="1">
      <c r="B3" s="112"/>
      <c r="C3" s="113"/>
      <c r="D3" s="193" t="s">
        <v>36</v>
      </c>
      <c r="E3" s="194"/>
      <c r="F3" s="195" t="s">
        <v>37</v>
      </c>
      <c r="G3" s="196"/>
      <c r="H3" s="193" t="s">
        <v>38</v>
      </c>
      <c r="I3" s="197"/>
    </row>
    <row r="4" spans="2:9" ht="27.95" customHeight="1">
      <c r="B4" s="112" t="s">
        <v>39</v>
      </c>
      <c r="C4" s="113" t="s">
        <v>40</v>
      </c>
      <c r="D4" s="113" t="s">
        <v>41</v>
      </c>
      <c r="E4" s="113" t="s">
        <v>42</v>
      </c>
      <c r="F4" s="114" t="s">
        <v>41</v>
      </c>
      <c r="G4" s="114" t="s">
        <v>42</v>
      </c>
      <c r="H4" s="113" t="s">
        <v>41</v>
      </c>
      <c r="I4" s="121" t="s">
        <v>42</v>
      </c>
    </row>
    <row r="5" spans="2:9" ht="27.95" customHeight="1">
      <c r="B5" s="115" t="s">
        <v>43</v>
      </c>
      <c r="C5" s="5">
        <v>13</v>
      </c>
      <c r="D5" s="5">
        <v>0</v>
      </c>
      <c r="E5" s="5">
        <v>1</v>
      </c>
      <c r="F5" s="116">
        <v>0</v>
      </c>
      <c r="G5" s="116">
        <v>1</v>
      </c>
      <c r="H5" s="5">
        <v>1</v>
      </c>
      <c r="I5" s="122">
        <v>2</v>
      </c>
    </row>
    <row r="6" spans="2:9" ht="27.95" customHeight="1">
      <c r="B6" s="115" t="s">
        <v>44</v>
      </c>
      <c r="C6" s="5">
        <v>20</v>
      </c>
      <c r="D6" s="5">
        <v>0</v>
      </c>
      <c r="E6" s="5">
        <v>1</v>
      </c>
      <c r="F6" s="116">
        <v>1</v>
      </c>
      <c r="G6" s="116">
        <v>2</v>
      </c>
      <c r="H6" s="5">
        <v>2</v>
      </c>
      <c r="I6" s="122">
        <v>3</v>
      </c>
    </row>
    <row r="7" spans="2:9" ht="27.95" customHeight="1">
      <c r="B7" s="115" t="s">
        <v>45</v>
      </c>
      <c r="C7" s="5">
        <v>32</v>
      </c>
      <c r="D7" s="5">
        <v>0</v>
      </c>
      <c r="E7" s="5">
        <v>1</v>
      </c>
      <c r="F7" s="116">
        <v>2</v>
      </c>
      <c r="G7" s="116">
        <v>3</v>
      </c>
      <c r="H7" s="5">
        <v>3</v>
      </c>
      <c r="I7" s="122">
        <v>4</v>
      </c>
    </row>
    <row r="8" spans="2:9" ht="27.95" customHeight="1">
      <c r="B8" s="115" t="s">
        <v>46</v>
      </c>
      <c r="C8" s="5">
        <v>50</v>
      </c>
      <c r="D8" s="5">
        <v>1</v>
      </c>
      <c r="E8" s="5">
        <v>2</v>
      </c>
      <c r="F8" s="116">
        <v>3</v>
      </c>
      <c r="G8" s="116">
        <v>4</v>
      </c>
      <c r="H8" s="5">
        <v>5</v>
      </c>
      <c r="I8" s="122">
        <v>6</v>
      </c>
    </row>
    <row r="9" spans="2:9" ht="27.95" customHeight="1">
      <c r="B9" s="115" t="s">
        <v>47</v>
      </c>
      <c r="C9" s="5">
        <v>80</v>
      </c>
      <c r="D9" s="5">
        <v>2</v>
      </c>
      <c r="E9" s="5">
        <v>3</v>
      </c>
      <c r="F9" s="116">
        <v>5</v>
      </c>
      <c r="G9" s="116">
        <v>6</v>
      </c>
      <c r="H9" s="5">
        <v>7</v>
      </c>
      <c r="I9" s="122">
        <v>8</v>
      </c>
    </row>
    <row r="10" spans="2:9" ht="27.95" customHeight="1">
      <c r="B10" s="115" t="s">
        <v>48</v>
      </c>
      <c r="C10" s="5">
        <v>125</v>
      </c>
      <c r="D10" s="5">
        <v>3</v>
      </c>
      <c r="E10" s="5">
        <v>4</v>
      </c>
      <c r="F10" s="116">
        <v>7</v>
      </c>
      <c r="G10" s="116">
        <v>8</v>
      </c>
      <c r="H10" s="5">
        <v>10</v>
      </c>
      <c r="I10" s="122">
        <v>11</v>
      </c>
    </row>
    <row r="11" spans="2:9" ht="27.95" customHeight="1">
      <c r="B11" s="115" t="s">
        <v>49</v>
      </c>
      <c r="C11" s="5">
        <v>200</v>
      </c>
      <c r="D11" s="5">
        <v>5</v>
      </c>
      <c r="E11" s="5">
        <v>6</v>
      </c>
      <c r="F11" s="116">
        <v>10</v>
      </c>
      <c r="G11" s="116">
        <v>11</v>
      </c>
      <c r="H11" s="5">
        <v>14</v>
      </c>
      <c r="I11" s="122">
        <v>15</v>
      </c>
    </row>
    <row r="12" spans="2:9" ht="27.95" customHeight="1">
      <c r="B12" s="117" t="s">
        <v>50</v>
      </c>
      <c r="C12" s="118">
        <v>315</v>
      </c>
      <c r="D12" s="118">
        <v>7</v>
      </c>
      <c r="E12" s="118">
        <v>8</v>
      </c>
      <c r="F12" s="119">
        <v>14</v>
      </c>
      <c r="G12" s="119">
        <v>15</v>
      </c>
      <c r="H12" s="118">
        <v>21</v>
      </c>
      <c r="I12" s="123">
        <v>22</v>
      </c>
    </row>
    <row r="14" spans="2:9">
      <c r="B14" s="120" t="s">
        <v>51</v>
      </c>
      <c r="C14" s="120"/>
      <c r="D14" s="120"/>
    </row>
  </sheetData>
  <mergeCells count="4">
    <mergeCell ref="B2:I2"/>
    <mergeCell ref="D3:E3"/>
    <mergeCell ref="F3:G3"/>
    <mergeCell ref="H3:I3"/>
  </mergeCells>
  <phoneticPr fontId="30" type="noConversion"/>
  <pageMargins left="0.74803149606299213" right="0.74803149606299213" top="0.98425196850393704" bottom="0.98425196850393704" header="0.51181102362204722" footer="0.51181102362204722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N19"/>
  <sheetViews>
    <sheetView zoomScale="80" zoomScaleNormal="80" workbookViewId="0">
      <selection activeCell="I6" sqref="I6:J18"/>
    </sheetView>
  </sheetViews>
  <sheetFormatPr defaultColWidth="9" defaultRowHeight="26.1" customHeight="1"/>
  <cols>
    <col min="1" max="1" width="17.125" style="15" customWidth="1"/>
    <col min="2" max="4" width="9.375" style="15" customWidth="1"/>
    <col min="5" max="7" width="10.5" style="15" customWidth="1"/>
    <col min="8" max="8" width="1.375" style="15" customWidth="1"/>
    <col min="9" max="9" width="16.5" style="15" customWidth="1"/>
    <col min="10" max="10" width="17" style="15" customWidth="1"/>
    <col min="11" max="11" width="18.5" style="15" customWidth="1"/>
    <col min="12" max="12" width="16.625" style="15" customWidth="1"/>
    <col min="13" max="13" width="14.125" style="15" customWidth="1"/>
    <col min="14" max="14" width="16.375" style="15" customWidth="1"/>
    <col min="15" max="16384" width="9" style="15"/>
  </cols>
  <sheetData>
    <row r="1" spans="1:14" ht="30" customHeight="1">
      <c r="A1" s="198" t="s">
        <v>131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99"/>
    </row>
    <row r="2" spans="1:14" ht="29.1" customHeight="1">
      <c r="A2" s="16" t="s">
        <v>58</v>
      </c>
      <c r="B2" s="200" t="s">
        <v>299</v>
      </c>
      <c r="C2" s="200"/>
      <c r="D2" s="17" t="s">
        <v>63</v>
      </c>
      <c r="E2" s="200" t="s">
        <v>300</v>
      </c>
      <c r="F2" s="200"/>
      <c r="G2" s="200"/>
      <c r="H2" s="210"/>
      <c r="I2" s="22" t="s">
        <v>54</v>
      </c>
      <c r="J2" s="200" t="s">
        <v>277</v>
      </c>
      <c r="K2" s="200"/>
      <c r="L2" s="200"/>
      <c r="M2" s="200"/>
      <c r="N2" s="201"/>
    </row>
    <row r="3" spans="1:14" ht="29.1" customHeight="1">
      <c r="A3" s="207" t="s">
        <v>132</v>
      </c>
      <c r="B3" s="202" t="s">
        <v>133</v>
      </c>
      <c r="C3" s="203"/>
      <c r="D3" s="203"/>
      <c r="E3" s="203"/>
      <c r="F3" s="203"/>
      <c r="G3" s="204"/>
      <c r="H3" s="211"/>
      <c r="I3" s="205" t="s">
        <v>134</v>
      </c>
      <c r="J3" s="205"/>
      <c r="K3" s="205"/>
      <c r="L3" s="205"/>
      <c r="M3" s="205"/>
      <c r="N3" s="206"/>
    </row>
    <row r="4" spans="1:14" ht="29.1" customHeight="1">
      <c r="A4" s="208"/>
      <c r="B4" s="166" t="s">
        <v>279</v>
      </c>
      <c r="C4" s="166" t="s">
        <v>280</v>
      </c>
      <c r="D4" s="167" t="s">
        <v>281</v>
      </c>
      <c r="E4" s="166" t="s">
        <v>282</v>
      </c>
      <c r="F4" s="166" t="s">
        <v>283</v>
      </c>
      <c r="G4" s="166" t="s">
        <v>284</v>
      </c>
      <c r="H4" s="211"/>
      <c r="I4" s="168" t="s">
        <v>273</v>
      </c>
      <c r="J4" s="23" t="s">
        <v>274</v>
      </c>
      <c r="K4" s="23"/>
      <c r="L4" s="23"/>
      <c r="M4" s="23"/>
      <c r="N4" s="24"/>
    </row>
    <row r="5" spans="1:14" ht="29.1" customHeight="1">
      <c r="A5" s="209"/>
      <c r="B5" s="175" t="s">
        <v>314</v>
      </c>
      <c r="C5" s="175" t="s">
        <v>315</v>
      </c>
      <c r="D5" s="175" t="s">
        <v>316</v>
      </c>
      <c r="E5" s="175" t="s">
        <v>317</v>
      </c>
      <c r="F5" s="175" t="s">
        <v>318</v>
      </c>
      <c r="G5" s="175" t="s">
        <v>319</v>
      </c>
      <c r="H5" s="211"/>
      <c r="I5" s="175" t="s">
        <v>316</v>
      </c>
      <c r="J5" s="175" t="s">
        <v>316</v>
      </c>
      <c r="K5" s="25"/>
      <c r="L5" s="25"/>
      <c r="M5" s="25"/>
      <c r="N5" s="26"/>
    </row>
    <row r="6" spans="1:14" ht="24" customHeight="1">
      <c r="A6" s="170" t="s">
        <v>301</v>
      </c>
      <c r="B6" s="171">
        <f>C6-2.1</f>
        <v>97.800000000000011</v>
      </c>
      <c r="C6" s="171">
        <f>D6-2.1</f>
        <v>99.9</v>
      </c>
      <c r="D6" s="171">
        <v>102</v>
      </c>
      <c r="E6" s="172">
        <f>D6+2.1</f>
        <v>104.1</v>
      </c>
      <c r="F6" s="172">
        <f t="shared" ref="F6:G6" si="0">E6+2.1</f>
        <v>106.19999999999999</v>
      </c>
      <c r="G6" s="172">
        <f t="shared" si="0"/>
        <v>108.29999999999998</v>
      </c>
      <c r="H6" s="211"/>
      <c r="I6" s="27" t="s">
        <v>339</v>
      </c>
      <c r="J6" s="27" t="s">
        <v>340</v>
      </c>
      <c r="K6" s="27"/>
      <c r="L6" s="27"/>
      <c r="M6" s="27"/>
      <c r="N6" s="28"/>
    </row>
    <row r="7" spans="1:14" ht="24" customHeight="1">
      <c r="A7" s="170" t="s">
        <v>302</v>
      </c>
      <c r="B7" s="172">
        <f>C7-1.5</f>
        <v>71</v>
      </c>
      <c r="C7" s="172">
        <f>D7-1.5</f>
        <v>72.5</v>
      </c>
      <c r="D7" s="172">
        <v>74</v>
      </c>
      <c r="E7" s="170">
        <f>D7+1.5</f>
        <v>75.5</v>
      </c>
      <c r="F7" s="170">
        <f>E7+1.5</f>
        <v>77</v>
      </c>
      <c r="G7" s="170">
        <f>F7+1.5</f>
        <v>78.5</v>
      </c>
      <c r="H7" s="211"/>
      <c r="I7" s="29" t="s">
        <v>341</v>
      </c>
      <c r="J7" s="29" t="s">
        <v>342</v>
      </c>
      <c r="K7" s="29"/>
      <c r="L7" s="29"/>
      <c r="M7" s="29"/>
      <c r="N7" s="30"/>
    </row>
    <row r="8" spans="1:14" ht="24" customHeight="1">
      <c r="A8" s="173" t="s">
        <v>303</v>
      </c>
      <c r="B8" s="170">
        <f>C8-4</f>
        <v>80</v>
      </c>
      <c r="C8" s="170">
        <f>D8-4</f>
        <v>84</v>
      </c>
      <c r="D8" s="172">
        <v>88</v>
      </c>
      <c r="E8" s="170">
        <f>D8+4</f>
        <v>92</v>
      </c>
      <c r="F8" s="170">
        <f>E8+5</f>
        <v>97</v>
      </c>
      <c r="G8" s="172">
        <f>F8+6</f>
        <v>103</v>
      </c>
      <c r="H8" s="211"/>
      <c r="I8" s="29" t="s">
        <v>343</v>
      </c>
      <c r="J8" s="29" t="s">
        <v>343</v>
      </c>
      <c r="K8" s="29"/>
      <c r="L8" s="29"/>
      <c r="M8" s="29"/>
      <c r="N8" s="31"/>
    </row>
    <row r="9" spans="1:14" ht="24" customHeight="1">
      <c r="A9" s="170" t="s">
        <v>304</v>
      </c>
      <c r="B9" s="172">
        <f>C9-3.6</f>
        <v>99.800000000000011</v>
      </c>
      <c r="C9" s="172">
        <f>D9-3.6</f>
        <v>103.4</v>
      </c>
      <c r="D9" s="172">
        <v>107</v>
      </c>
      <c r="E9" s="170">
        <f>D9+4</f>
        <v>111</v>
      </c>
      <c r="F9" s="170">
        <f>E9+4</f>
        <v>115</v>
      </c>
      <c r="G9" s="172">
        <f>F9+4</f>
        <v>119</v>
      </c>
      <c r="H9" s="211"/>
      <c r="I9" s="29" t="s">
        <v>344</v>
      </c>
      <c r="J9" s="27" t="s">
        <v>344</v>
      </c>
      <c r="K9" s="27"/>
      <c r="L9" s="27"/>
      <c r="M9" s="27"/>
      <c r="N9" s="32"/>
    </row>
    <row r="10" spans="1:14" ht="24" customHeight="1">
      <c r="A10" s="170" t="s">
        <v>305</v>
      </c>
      <c r="B10" s="170">
        <f>C10-1.15</f>
        <v>30.700000000000003</v>
      </c>
      <c r="C10" s="170">
        <f>D10-1.15</f>
        <v>31.85</v>
      </c>
      <c r="D10" s="172">
        <v>33</v>
      </c>
      <c r="E10" s="170">
        <f>D10+1.3</f>
        <v>34.299999999999997</v>
      </c>
      <c r="F10" s="170">
        <f>E10+1.3</f>
        <v>35.599999999999994</v>
      </c>
      <c r="G10" s="172">
        <f>F10+1.3</f>
        <v>36.899999999999991</v>
      </c>
      <c r="H10" s="211"/>
      <c r="I10" s="29" t="s">
        <v>345</v>
      </c>
      <c r="J10" s="29" t="s">
        <v>345</v>
      </c>
      <c r="K10" s="29"/>
      <c r="L10" s="29"/>
      <c r="M10" s="29"/>
      <c r="N10" s="31"/>
    </row>
    <row r="11" spans="1:14" ht="24" customHeight="1">
      <c r="A11" s="170" t="s">
        <v>306</v>
      </c>
      <c r="B11" s="170">
        <f>C11-0.7</f>
        <v>23.1</v>
      </c>
      <c r="C11" s="170">
        <f>D11-0.7</f>
        <v>23.8</v>
      </c>
      <c r="D11" s="172">
        <v>24.5</v>
      </c>
      <c r="E11" s="170">
        <f>D11+0.7</f>
        <v>25.2</v>
      </c>
      <c r="F11" s="170">
        <f>E11+0.7</f>
        <v>25.9</v>
      </c>
      <c r="G11" s="172">
        <f>F11+0.9</f>
        <v>26.799999999999997</v>
      </c>
      <c r="H11" s="211"/>
      <c r="I11" s="29" t="s">
        <v>346</v>
      </c>
      <c r="J11" s="29" t="s">
        <v>346</v>
      </c>
      <c r="K11" s="29"/>
      <c r="L11" s="29"/>
      <c r="M11" s="29"/>
      <c r="N11" s="31"/>
    </row>
    <row r="12" spans="1:14" ht="24" customHeight="1">
      <c r="A12" s="170" t="s">
        <v>307</v>
      </c>
      <c r="B12" s="170">
        <f>C12-0.5</f>
        <v>18.5</v>
      </c>
      <c r="C12" s="170">
        <f>D12-0.5</f>
        <v>19</v>
      </c>
      <c r="D12" s="172">
        <v>19.5</v>
      </c>
      <c r="E12" s="170">
        <f t="shared" ref="E12:F12" si="1">D12+0.5</f>
        <v>20</v>
      </c>
      <c r="F12" s="170">
        <f t="shared" si="1"/>
        <v>20.5</v>
      </c>
      <c r="G12" s="172">
        <f>F12+0.7</f>
        <v>21.2</v>
      </c>
      <c r="H12" s="211"/>
      <c r="I12" s="29" t="s">
        <v>347</v>
      </c>
      <c r="J12" s="29" t="s">
        <v>347</v>
      </c>
      <c r="K12" s="29"/>
      <c r="L12" s="29"/>
      <c r="M12" s="29"/>
      <c r="N12" s="31"/>
    </row>
    <row r="13" spans="1:14" ht="24" customHeight="1">
      <c r="A13" s="170" t="s">
        <v>308</v>
      </c>
      <c r="B13" s="172">
        <f>C13-0.7</f>
        <v>27.2</v>
      </c>
      <c r="C13" s="172">
        <f>D13-0.6</f>
        <v>27.9</v>
      </c>
      <c r="D13" s="172">
        <v>28.5</v>
      </c>
      <c r="E13" s="170">
        <f>D13+0.6</f>
        <v>29.1</v>
      </c>
      <c r="F13" s="170">
        <f>E13+0.7</f>
        <v>29.8</v>
      </c>
      <c r="G13" s="172">
        <f>F13+0.6</f>
        <v>30.400000000000002</v>
      </c>
      <c r="H13" s="211"/>
      <c r="I13" s="29" t="s">
        <v>348</v>
      </c>
      <c r="J13" s="29" t="s">
        <v>349</v>
      </c>
      <c r="K13" s="29"/>
      <c r="L13" s="29"/>
      <c r="M13" s="29"/>
      <c r="N13" s="31"/>
    </row>
    <row r="14" spans="1:14" ht="24" customHeight="1">
      <c r="A14" s="170" t="s">
        <v>309</v>
      </c>
      <c r="B14" s="172">
        <f>C14-0.9</f>
        <v>42.7</v>
      </c>
      <c r="C14" s="172">
        <f>D14-0.9</f>
        <v>43.6</v>
      </c>
      <c r="D14" s="172">
        <v>44.5</v>
      </c>
      <c r="E14" s="170">
        <f>D14+1.1</f>
        <v>45.6</v>
      </c>
      <c r="F14" s="170">
        <f>E14+1.1</f>
        <v>46.7</v>
      </c>
      <c r="G14" s="172">
        <f>F14+1.1</f>
        <v>47.800000000000004</v>
      </c>
      <c r="H14" s="211"/>
      <c r="I14" s="150" t="s">
        <v>350</v>
      </c>
      <c r="J14" s="150" t="s">
        <v>351</v>
      </c>
      <c r="K14" s="150"/>
      <c r="L14" s="150"/>
      <c r="M14" s="150"/>
      <c r="N14" s="151"/>
    </row>
    <row r="15" spans="1:14" ht="24" customHeight="1">
      <c r="A15" s="170" t="s">
        <v>310</v>
      </c>
      <c r="B15" s="172">
        <f>C15-0</f>
        <v>14.5</v>
      </c>
      <c r="C15" s="172">
        <f>D15-0.5</f>
        <v>14.5</v>
      </c>
      <c r="D15" s="170">
        <v>15</v>
      </c>
      <c r="E15" s="170">
        <f>D15</f>
        <v>15</v>
      </c>
      <c r="F15" s="170">
        <f>E15+1.5</f>
        <v>16.5</v>
      </c>
      <c r="G15" s="174">
        <f>F15+0</f>
        <v>16.5</v>
      </c>
      <c r="H15" s="212"/>
      <c r="I15" s="29" t="s">
        <v>352</v>
      </c>
      <c r="J15" s="29" t="s">
        <v>352</v>
      </c>
      <c r="K15" s="29" t="s">
        <v>362</v>
      </c>
      <c r="L15" s="152"/>
      <c r="M15" s="152"/>
      <c r="N15" s="152"/>
    </row>
    <row r="16" spans="1:14" ht="24" customHeight="1">
      <c r="A16" s="170" t="s">
        <v>311</v>
      </c>
      <c r="B16" s="170">
        <f>C16-0</f>
        <v>16.5</v>
      </c>
      <c r="C16" s="170">
        <f>D16-0.5</f>
        <v>16.5</v>
      </c>
      <c r="D16" s="170">
        <v>17</v>
      </c>
      <c r="E16" s="170">
        <f>D16</f>
        <v>17</v>
      </c>
      <c r="F16" s="170">
        <f>E16+1.5</f>
        <v>18.5</v>
      </c>
      <c r="G16" s="170">
        <f>F16+0</f>
        <v>18.5</v>
      </c>
      <c r="H16" s="21"/>
      <c r="I16" s="165">
        <v>17</v>
      </c>
      <c r="J16" s="165">
        <v>17</v>
      </c>
      <c r="K16" s="153"/>
      <c r="L16" s="153"/>
      <c r="M16" s="153"/>
      <c r="N16" s="153"/>
    </row>
    <row r="17" spans="1:14" ht="24" customHeight="1">
      <c r="A17" s="170" t="s">
        <v>312</v>
      </c>
      <c r="B17" s="170">
        <v>4.5</v>
      </c>
      <c r="C17" s="170">
        <v>4.5</v>
      </c>
      <c r="D17" s="170">
        <v>4.5</v>
      </c>
      <c r="E17" s="170">
        <f>D17</f>
        <v>4.5</v>
      </c>
      <c r="F17" s="170">
        <f t="shared" ref="F17:G18" si="2">E17</f>
        <v>4.5</v>
      </c>
      <c r="G17" s="170">
        <f t="shared" si="2"/>
        <v>4.5</v>
      </c>
      <c r="H17" s="21"/>
      <c r="I17" s="29" t="s">
        <v>353</v>
      </c>
      <c r="J17" s="29" t="s">
        <v>353</v>
      </c>
      <c r="K17" s="153"/>
      <c r="L17" s="153"/>
      <c r="M17" s="153"/>
      <c r="N17" s="153"/>
    </row>
    <row r="18" spans="1:14" ht="24" customHeight="1">
      <c r="A18" s="170" t="s">
        <v>313</v>
      </c>
      <c r="B18" s="170">
        <f>C18</f>
        <v>4.5</v>
      </c>
      <c r="C18" s="170">
        <f>D18</f>
        <v>4.5</v>
      </c>
      <c r="D18" s="170">
        <v>4.5</v>
      </c>
      <c r="E18" s="170">
        <f>D18</f>
        <v>4.5</v>
      </c>
      <c r="F18" s="170">
        <f t="shared" si="2"/>
        <v>4.5</v>
      </c>
      <c r="G18" s="170">
        <f t="shared" si="2"/>
        <v>4.5</v>
      </c>
      <c r="H18" s="21"/>
      <c r="I18" s="29" t="s">
        <v>353</v>
      </c>
      <c r="J18" s="29" t="s">
        <v>353</v>
      </c>
      <c r="K18" s="154"/>
      <c r="L18" s="154"/>
      <c r="M18" s="154"/>
      <c r="N18" s="155"/>
    </row>
    <row r="19" spans="1:14" ht="26.1" customHeight="1">
      <c r="I19" s="20" t="s">
        <v>135</v>
      </c>
      <c r="J19" s="34"/>
      <c r="K19" s="20" t="s">
        <v>320</v>
      </c>
      <c r="L19" s="20"/>
      <c r="M19" s="20" t="s">
        <v>275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30" type="noConversion"/>
  <pageMargins left="0.75" right="0.75" top="1" bottom="1" header="0.5" footer="0.5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V56"/>
  <sheetViews>
    <sheetView zoomScale="125" zoomScaleNormal="125" workbookViewId="0">
      <selection activeCell="B4" sqref="B4:C7"/>
    </sheetView>
  </sheetViews>
  <sheetFormatPr defaultColWidth="10.375" defaultRowHeight="16.5" customHeight="1"/>
  <cols>
    <col min="1" max="1" width="11.625" style="62" customWidth="1"/>
    <col min="2" max="9" width="10.375" style="62"/>
    <col min="10" max="10" width="8.875" style="62" customWidth="1"/>
    <col min="11" max="11" width="12" style="62" customWidth="1"/>
    <col min="12" max="16384" width="10.375" style="62"/>
  </cols>
  <sheetData>
    <row r="1" spans="1:11" ht="21" thickBot="1">
      <c r="A1" s="219" t="s">
        <v>261</v>
      </c>
      <c r="B1" s="219"/>
      <c r="C1" s="219"/>
      <c r="D1" s="219"/>
      <c r="E1" s="219"/>
      <c r="F1" s="219"/>
      <c r="G1" s="219"/>
      <c r="H1" s="219"/>
      <c r="I1" s="219"/>
      <c r="J1" s="219"/>
      <c r="K1" s="219"/>
    </row>
    <row r="2" spans="1:11" ht="15" thickBot="1">
      <c r="A2" s="63" t="s">
        <v>52</v>
      </c>
      <c r="B2" s="220" t="s">
        <v>276</v>
      </c>
      <c r="C2" s="220"/>
      <c r="D2" s="221" t="s">
        <v>53</v>
      </c>
      <c r="E2" s="221"/>
      <c r="F2" s="220" t="s">
        <v>262</v>
      </c>
      <c r="G2" s="220"/>
      <c r="H2" s="64" t="s">
        <v>54</v>
      </c>
      <c r="I2" s="222" t="s">
        <v>289</v>
      </c>
      <c r="J2" s="222"/>
      <c r="K2" s="223"/>
    </row>
    <row r="3" spans="1:11" ht="14.25">
      <c r="A3" s="213" t="s">
        <v>55</v>
      </c>
      <c r="B3" s="214"/>
      <c r="C3" s="215"/>
      <c r="D3" s="216" t="s">
        <v>56</v>
      </c>
      <c r="E3" s="217"/>
      <c r="F3" s="217"/>
      <c r="G3" s="218"/>
      <c r="H3" s="216" t="s">
        <v>57</v>
      </c>
      <c r="I3" s="217"/>
      <c r="J3" s="217"/>
      <c r="K3" s="218"/>
    </row>
    <row r="4" spans="1:11" ht="14.25">
      <c r="A4" s="140" t="s">
        <v>58</v>
      </c>
      <c r="B4" s="230" t="s">
        <v>299</v>
      </c>
      <c r="C4" s="231"/>
      <c r="D4" s="226" t="s">
        <v>59</v>
      </c>
      <c r="E4" s="227"/>
      <c r="F4" s="232">
        <v>44778</v>
      </c>
      <c r="G4" s="233"/>
      <c r="H4" s="226" t="s">
        <v>60</v>
      </c>
      <c r="I4" s="227"/>
      <c r="J4" s="138" t="s">
        <v>61</v>
      </c>
      <c r="K4" s="139" t="s">
        <v>62</v>
      </c>
    </row>
    <row r="5" spans="1:11" ht="14.25">
      <c r="A5" s="69" t="s">
        <v>63</v>
      </c>
      <c r="B5" s="234" t="s">
        <v>300</v>
      </c>
      <c r="C5" s="235"/>
      <c r="D5" s="226" t="s">
        <v>64</v>
      </c>
      <c r="E5" s="227"/>
      <c r="F5" s="224">
        <v>44706</v>
      </c>
      <c r="G5" s="225"/>
      <c r="H5" s="226" t="s">
        <v>65</v>
      </c>
      <c r="I5" s="227"/>
      <c r="J5" s="138" t="s">
        <v>61</v>
      </c>
      <c r="K5" s="139" t="s">
        <v>62</v>
      </c>
    </row>
    <row r="6" spans="1:11" ht="14.25">
      <c r="A6" s="140" t="s">
        <v>66</v>
      </c>
      <c r="B6" s="163">
        <v>2</v>
      </c>
      <c r="C6" s="164">
        <v>6</v>
      </c>
      <c r="D6" s="69" t="s">
        <v>67</v>
      </c>
      <c r="E6" s="81"/>
      <c r="F6" s="224">
        <v>44757</v>
      </c>
      <c r="G6" s="225"/>
      <c r="H6" s="226" t="s">
        <v>68</v>
      </c>
      <c r="I6" s="227"/>
      <c r="J6" s="138" t="s">
        <v>61</v>
      </c>
      <c r="K6" s="139" t="s">
        <v>62</v>
      </c>
    </row>
    <row r="7" spans="1:11" ht="14.25">
      <c r="A7" s="140" t="s">
        <v>69</v>
      </c>
      <c r="B7" s="228">
        <v>5132</v>
      </c>
      <c r="C7" s="229"/>
      <c r="D7" s="69" t="s">
        <v>70</v>
      </c>
      <c r="E7" s="80"/>
      <c r="F7" s="224">
        <v>44762</v>
      </c>
      <c r="G7" s="225"/>
      <c r="H7" s="226" t="s">
        <v>71</v>
      </c>
      <c r="I7" s="227"/>
      <c r="J7" s="138" t="s">
        <v>61</v>
      </c>
      <c r="K7" s="139" t="s">
        <v>62</v>
      </c>
    </row>
    <row r="8" spans="1:11" ht="15" thickBot="1">
      <c r="A8" s="72" t="s">
        <v>72</v>
      </c>
      <c r="B8" s="247"/>
      <c r="C8" s="248"/>
      <c r="D8" s="245" t="s">
        <v>73</v>
      </c>
      <c r="E8" s="246"/>
      <c r="F8" s="259">
        <v>44762</v>
      </c>
      <c r="G8" s="260"/>
      <c r="H8" s="245" t="s">
        <v>74</v>
      </c>
      <c r="I8" s="246"/>
      <c r="J8" s="144" t="s">
        <v>61</v>
      </c>
      <c r="K8" s="145" t="s">
        <v>62</v>
      </c>
    </row>
    <row r="9" spans="1:11" ht="15" thickBot="1">
      <c r="A9" s="279" t="s">
        <v>278</v>
      </c>
      <c r="B9" s="280"/>
      <c r="C9" s="280"/>
      <c r="D9" s="280"/>
      <c r="E9" s="280"/>
      <c r="F9" s="280"/>
      <c r="G9" s="280"/>
      <c r="H9" s="280"/>
      <c r="I9" s="280"/>
      <c r="J9" s="280"/>
      <c r="K9" s="281"/>
    </row>
    <row r="10" spans="1:11" ht="15" thickBot="1">
      <c r="A10" s="250" t="s">
        <v>75</v>
      </c>
      <c r="B10" s="251"/>
      <c r="C10" s="251"/>
      <c r="D10" s="251"/>
      <c r="E10" s="251"/>
      <c r="F10" s="251"/>
      <c r="G10" s="251"/>
      <c r="H10" s="251"/>
      <c r="I10" s="251"/>
      <c r="J10" s="251"/>
      <c r="K10" s="252"/>
    </row>
    <row r="11" spans="1:11" ht="14.25">
      <c r="A11" s="90" t="s">
        <v>76</v>
      </c>
      <c r="B11" s="91" t="s">
        <v>77</v>
      </c>
      <c r="C11" s="92" t="s">
        <v>78</v>
      </c>
      <c r="D11" s="93"/>
      <c r="E11" s="94" t="s">
        <v>79</v>
      </c>
      <c r="F11" s="91" t="s">
        <v>77</v>
      </c>
      <c r="G11" s="92" t="s">
        <v>78</v>
      </c>
      <c r="H11" s="92" t="s">
        <v>80</v>
      </c>
      <c r="I11" s="94" t="s">
        <v>81</v>
      </c>
      <c r="J11" s="91" t="s">
        <v>77</v>
      </c>
      <c r="K11" s="107" t="s">
        <v>78</v>
      </c>
    </row>
    <row r="12" spans="1:11" ht="14.25">
      <c r="A12" s="69" t="s">
        <v>82</v>
      </c>
      <c r="B12" s="78" t="s">
        <v>77</v>
      </c>
      <c r="C12" s="138" t="s">
        <v>78</v>
      </c>
      <c r="D12" s="80"/>
      <c r="E12" s="81" t="s">
        <v>83</v>
      </c>
      <c r="F12" s="78" t="s">
        <v>77</v>
      </c>
      <c r="G12" s="138" t="s">
        <v>78</v>
      </c>
      <c r="H12" s="138" t="s">
        <v>80</v>
      </c>
      <c r="I12" s="81" t="s">
        <v>84</v>
      </c>
      <c r="J12" s="78" t="s">
        <v>77</v>
      </c>
      <c r="K12" s="139" t="s">
        <v>78</v>
      </c>
    </row>
    <row r="13" spans="1:11" ht="14.25">
      <c r="A13" s="69" t="s">
        <v>85</v>
      </c>
      <c r="B13" s="78" t="s">
        <v>77</v>
      </c>
      <c r="C13" s="138" t="s">
        <v>78</v>
      </c>
      <c r="D13" s="80"/>
      <c r="E13" s="81" t="s">
        <v>86</v>
      </c>
      <c r="F13" s="138" t="s">
        <v>87</v>
      </c>
      <c r="G13" s="138" t="s">
        <v>88</v>
      </c>
      <c r="H13" s="138" t="s">
        <v>80</v>
      </c>
      <c r="I13" s="81" t="s">
        <v>89</v>
      </c>
      <c r="J13" s="78" t="s">
        <v>77</v>
      </c>
      <c r="K13" s="139" t="s">
        <v>78</v>
      </c>
    </row>
    <row r="14" spans="1:11" ht="15" thickBot="1">
      <c r="A14" s="245" t="s">
        <v>90</v>
      </c>
      <c r="B14" s="246"/>
      <c r="C14" s="246"/>
      <c r="D14" s="246"/>
      <c r="E14" s="246"/>
      <c r="F14" s="246"/>
      <c r="G14" s="246"/>
      <c r="H14" s="246"/>
      <c r="I14" s="246"/>
      <c r="J14" s="246"/>
      <c r="K14" s="249"/>
    </row>
    <row r="15" spans="1:11" ht="15" thickBot="1">
      <c r="A15" s="250" t="s">
        <v>91</v>
      </c>
      <c r="B15" s="251"/>
      <c r="C15" s="251"/>
      <c r="D15" s="251"/>
      <c r="E15" s="251"/>
      <c r="F15" s="251"/>
      <c r="G15" s="251"/>
      <c r="H15" s="251"/>
      <c r="I15" s="251"/>
      <c r="J15" s="251"/>
      <c r="K15" s="252"/>
    </row>
    <row r="16" spans="1:11" ht="14.25">
      <c r="A16" s="95" t="s">
        <v>92</v>
      </c>
      <c r="B16" s="92" t="s">
        <v>87</v>
      </c>
      <c r="C16" s="92" t="s">
        <v>88</v>
      </c>
      <c r="D16" s="96"/>
      <c r="E16" s="97" t="s">
        <v>93</v>
      </c>
      <c r="F16" s="92" t="s">
        <v>87</v>
      </c>
      <c r="G16" s="92" t="s">
        <v>88</v>
      </c>
      <c r="H16" s="98"/>
      <c r="I16" s="97" t="s">
        <v>94</v>
      </c>
      <c r="J16" s="92" t="s">
        <v>87</v>
      </c>
      <c r="K16" s="107" t="s">
        <v>88</v>
      </c>
    </row>
    <row r="17" spans="1:22" ht="16.5" customHeight="1">
      <c r="A17" s="142" t="s">
        <v>95</v>
      </c>
      <c r="B17" s="138" t="s">
        <v>87</v>
      </c>
      <c r="C17" s="138" t="s">
        <v>88</v>
      </c>
      <c r="D17" s="141"/>
      <c r="E17" s="143" t="s">
        <v>96</v>
      </c>
      <c r="F17" s="138" t="s">
        <v>87</v>
      </c>
      <c r="G17" s="138" t="s">
        <v>88</v>
      </c>
      <c r="H17" s="99"/>
      <c r="I17" s="143" t="s">
        <v>97</v>
      </c>
      <c r="J17" s="138" t="s">
        <v>87</v>
      </c>
      <c r="K17" s="139" t="s">
        <v>88</v>
      </c>
      <c r="L17" s="108"/>
      <c r="M17" s="108"/>
      <c r="N17" s="108"/>
      <c r="O17" s="108"/>
      <c r="P17" s="108"/>
      <c r="Q17" s="108"/>
      <c r="R17" s="108"/>
      <c r="S17" s="108"/>
      <c r="T17" s="108"/>
      <c r="U17" s="108"/>
      <c r="V17" s="108"/>
    </row>
    <row r="18" spans="1:22" ht="18" customHeight="1" thickBot="1">
      <c r="A18" s="253" t="s">
        <v>98</v>
      </c>
      <c r="B18" s="254"/>
      <c r="C18" s="254"/>
      <c r="D18" s="254"/>
      <c r="E18" s="254"/>
      <c r="F18" s="254"/>
      <c r="G18" s="254"/>
      <c r="H18" s="254"/>
      <c r="I18" s="254"/>
      <c r="J18" s="254"/>
      <c r="K18" s="255"/>
    </row>
    <row r="19" spans="1:22" s="89" customFormat="1" ht="18" customHeight="1" thickBot="1">
      <c r="A19" s="250" t="s">
        <v>99</v>
      </c>
      <c r="B19" s="251"/>
      <c r="C19" s="251"/>
      <c r="D19" s="251"/>
      <c r="E19" s="251"/>
      <c r="F19" s="251"/>
      <c r="G19" s="251"/>
      <c r="H19" s="251"/>
      <c r="I19" s="251"/>
      <c r="J19" s="251"/>
      <c r="K19" s="252"/>
    </row>
    <row r="20" spans="1:22" ht="16.5" customHeight="1">
      <c r="A20" s="256" t="s">
        <v>100</v>
      </c>
      <c r="B20" s="257"/>
      <c r="C20" s="257"/>
      <c r="D20" s="257"/>
      <c r="E20" s="257"/>
      <c r="F20" s="257"/>
      <c r="G20" s="257"/>
      <c r="H20" s="257"/>
      <c r="I20" s="257"/>
      <c r="J20" s="257"/>
      <c r="K20" s="258"/>
    </row>
    <row r="21" spans="1:22" ht="21.75" customHeight="1">
      <c r="A21" s="100" t="s">
        <v>101</v>
      </c>
      <c r="B21" s="143" t="s">
        <v>102</v>
      </c>
      <c r="C21" s="143" t="s">
        <v>103</v>
      </c>
      <c r="D21" s="143" t="s">
        <v>104</v>
      </c>
      <c r="E21" s="143" t="s">
        <v>105</v>
      </c>
      <c r="F21" s="143" t="s">
        <v>106</v>
      </c>
      <c r="G21" s="143" t="s">
        <v>107</v>
      </c>
      <c r="H21" s="143" t="s">
        <v>108</v>
      </c>
      <c r="I21" s="143" t="s">
        <v>109</v>
      </c>
      <c r="J21" s="143" t="s">
        <v>110</v>
      </c>
      <c r="K21" s="146" t="s">
        <v>111</v>
      </c>
    </row>
    <row r="22" spans="1:22" ht="16.5" customHeight="1">
      <c r="A22" s="71" t="s">
        <v>290</v>
      </c>
      <c r="B22" s="101"/>
      <c r="C22" s="101"/>
      <c r="D22" s="147">
        <v>168</v>
      </c>
      <c r="E22" s="147">
        <v>459</v>
      </c>
      <c r="F22" s="147">
        <v>795</v>
      </c>
      <c r="G22" s="147">
        <v>760</v>
      </c>
      <c r="H22" s="147">
        <v>369</v>
      </c>
      <c r="I22" s="147">
        <v>259</v>
      </c>
      <c r="J22" s="101"/>
      <c r="K22" s="109"/>
    </row>
    <row r="23" spans="1:22" ht="16.5" customHeight="1">
      <c r="A23" s="71" t="s">
        <v>321</v>
      </c>
      <c r="B23" s="101"/>
      <c r="C23" s="101"/>
      <c r="D23" s="147">
        <v>153</v>
      </c>
      <c r="E23" s="147">
        <v>392</v>
      </c>
      <c r="F23" s="147">
        <v>665</v>
      </c>
      <c r="G23" s="147">
        <v>623</v>
      </c>
      <c r="H23" s="147">
        <v>274</v>
      </c>
      <c r="I23" s="147">
        <v>215</v>
      </c>
      <c r="J23" s="101"/>
      <c r="K23" s="110"/>
    </row>
    <row r="24" spans="1:22" ht="16.5" customHeight="1">
      <c r="A24" s="71"/>
      <c r="B24" s="101"/>
      <c r="C24" s="101"/>
      <c r="D24" s="147"/>
      <c r="E24" s="147"/>
      <c r="F24" s="147"/>
      <c r="G24" s="147"/>
      <c r="H24" s="147"/>
      <c r="I24" s="147"/>
      <c r="J24" s="101"/>
      <c r="K24" s="110"/>
    </row>
    <row r="25" spans="1:22" ht="16.5" customHeight="1">
      <c r="A25" s="71"/>
      <c r="B25" s="101"/>
      <c r="C25" s="101"/>
      <c r="D25" s="101"/>
      <c r="E25" s="101"/>
      <c r="F25" s="101"/>
      <c r="G25" s="101"/>
      <c r="H25" s="101"/>
      <c r="I25" s="101"/>
      <c r="J25" s="101"/>
      <c r="K25" s="111"/>
    </row>
    <row r="26" spans="1:22" ht="16.5" customHeight="1">
      <c r="A26" s="71"/>
      <c r="B26" s="101"/>
      <c r="C26" s="101"/>
      <c r="D26" s="147"/>
      <c r="E26" s="147"/>
      <c r="F26" s="147"/>
      <c r="G26" s="147"/>
      <c r="H26" s="147"/>
      <c r="I26" s="147"/>
      <c r="J26" s="101"/>
      <c r="K26" s="111"/>
    </row>
    <row r="27" spans="1:22" ht="16.5" customHeight="1">
      <c r="A27" s="71"/>
      <c r="B27" s="101"/>
      <c r="C27" s="101"/>
      <c r="D27" s="101"/>
      <c r="E27" s="101"/>
      <c r="F27" s="101"/>
      <c r="G27" s="101"/>
      <c r="H27" s="101"/>
      <c r="I27" s="101"/>
      <c r="J27" s="101"/>
      <c r="K27" s="111"/>
    </row>
    <row r="28" spans="1:22" ht="16.5" customHeight="1" thickBot="1">
      <c r="A28" s="71"/>
      <c r="B28" s="101"/>
      <c r="C28" s="101"/>
      <c r="D28" s="148" t="s">
        <v>291</v>
      </c>
      <c r="E28" s="148" t="s">
        <v>291</v>
      </c>
      <c r="F28" s="148" t="s">
        <v>291</v>
      </c>
      <c r="G28" s="148" t="s">
        <v>291</v>
      </c>
      <c r="H28" s="148" t="s">
        <v>291</v>
      </c>
      <c r="I28" s="148" t="s">
        <v>291</v>
      </c>
      <c r="J28" s="101"/>
      <c r="K28" s="149"/>
    </row>
    <row r="29" spans="1:22" ht="18" customHeight="1" thickBot="1">
      <c r="A29" s="236" t="s">
        <v>112</v>
      </c>
      <c r="B29" s="237"/>
      <c r="C29" s="237"/>
      <c r="D29" s="237"/>
      <c r="E29" s="237"/>
      <c r="F29" s="237"/>
      <c r="G29" s="237"/>
      <c r="H29" s="237"/>
      <c r="I29" s="237"/>
      <c r="J29" s="237"/>
      <c r="K29" s="238"/>
    </row>
    <row r="30" spans="1:22" ht="18.75" customHeight="1">
      <c r="A30" s="239" t="s">
        <v>263</v>
      </c>
      <c r="B30" s="240"/>
      <c r="C30" s="240"/>
      <c r="D30" s="240"/>
      <c r="E30" s="240"/>
      <c r="F30" s="240"/>
      <c r="G30" s="240"/>
      <c r="H30" s="240"/>
      <c r="I30" s="240"/>
      <c r="J30" s="240"/>
      <c r="K30" s="241"/>
    </row>
    <row r="31" spans="1:22" ht="18.75" customHeight="1" thickBot="1">
      <c r="A31" s="242"/>
      <c r="B31" s="243"/>
      <c r="C31" s="243"/>
      <c r="D31" s="243"/>
      <c r="E31" s="243"/>
      <c r="F31" s="243"/>
      <c r="G31" s="243"/>
      <c r="H31" s="243"/>
      <c r="I31" s="243"/>
      <c r="J31" s="243"/>
      <c r="K31" s="244"/>
    </row>
    <row r="32" spans="1:22" ht="18" customHeight="1" thickBot="1">
      <c r="A32" s="236" t="s">
        <v>113</v>
      </c>
      <c r="B32" s="237"/>
      <c r="C32" s="237"/>
      <c r="D32" s="237"/>
      <c r="E32" s="237"/>
      <c r="F32" s="237"/>
      <c r="G32" s="237"/>
      <c r="H32" s="237"/>
      <c r="I32" s="237"/>
      <c r="J32" s="237"/>
      <c r="K32" s="238"/>
    </row>
    <row r="33" spans="1:11" ht="14.25">
      <c r="A33" s="276" t="s">
        <v>114</v>
      </c>
      <c r="B33" s="277"/>
      <c r="C33" s="277"/>
      <c r="D33" s="277"/>
      <c r="E33" s="277"/>
      <c r="F33" s="277"/>
      <c r="G33" s="277"/>
      <c r="H33" s="277"/>
      <c r="I33" s="277"/>
      <c r="J33" s="277"/>
      <c r="K33" s="278"/>
    </row>
    <row r="34" spans="1:11" ht="15" thickBot="1">
      <c r="A34" s="265" t="s">
        <v>115</v>
      </c>
      <c r="B34" s="266"/>
      <c r="C34" s="138" t="s">
        <v>61</v>
      </c>
      <c r="D34" s="138" t="s">
        <v>62</v>
      </c>
      <c r="E34" s="267" t="s">
        <v>116</v>
      </c>
      <c r="F34" s="268"/>
      <c r="G34" s="268"/>
      <c r="H34" s="268"/>
      <c r="I34" s="268"/>
      <c r="J34" s="268"/>
      <c r="K34" s="269"/>
    </row>
    <row r="35" spans="1:11" ht="15" thickBot="1">
      <c r="A35" s="261" t="s">
        <v>117</v>
      </c>
      <c r="B35" s="261"/>
      <c r="C35" s="261"/>
      <c r="D35" s="261"/>
      <c r="E35" s="261"/>
      <c r="F35" s="261"/>
      <c r="G35" s="261"/>
      <c r="H35" s="261"/>
      <c r="I35" s="261"/>
      <c r="J35" s="261"/>
      <c r="K35" s="261"/>
    </row>
    <row r="36" spans="1:11" ht="14.25">
      <c r="A36" s="270" t="s">
        <v>354</v>
      </c>
      <c r="B36" s="271"/>
      <c r="C36" s="271"/>
      <c r="D36" s="271"/>
      <c r="E36" s="271"/>
      <c r="F36" s="271"/>
      <c r="G36" s="271"/>
      <c r="H36" s="271"/>
      <c r="I36" s="271"/>
      <c r="J36" s="271"/>
      <c r="K36" s="272"/>
    </row>
    <row r="37" spans="1:11" ht="14.25">
      <c r="A37" s="262" t="s">
        <v>355</v>
      </c>
      <c r="B37" s="263"/>
      <c r="C37" s="263"/>
      <c r="D37" s="263"/>
      <c r="E37" s="263"/>
      <c r="F37" s="263"/>
      <c r="G37" s="263"/>
      <c r="H37" s="263"/>
      <c r="I37" s="263"/>
      <c r="J37" s="263"/>
      <c r="K37" s="264"/>
    </row>
    <row r="38" spans="1:11" ht="14.25">
      <c r="A38" s="262" t="s">
        <v>356</v>
      </c>
      <c r="B38" s="263"/>
      <c r="C38" s="263"/>
      <c r="D38" s="263"/>
      <c r="E38" s="263"/>
      <c r="F38" s="263"/>
      <c r="G38" s="263"/>
      <c r="H38" s="263"/>
      <c r="I38" s="263"/>
      <c r="J38" s="263"/>
      <c r="K38" s="264"/>
    </row>
    <row r="39" spans="1:11" ht="14.25">
      <c r="A39" s="262" t="s">
        <v>357</v>
      </c>
      <c r="B39" s="263"/>
      <c r="C39" s="263"/>
      <c r="D39" s="263"/>
      <c r="E39" s="263"/>
      <c r="F39" s="263"/>
      <c r="G39" s="263"/>
      <c r="H39" s="263"/>
      <c r="I39" s="263"/>
      <c r="J39" s="263"/>
      <c r="K39" s="264"/>
    </row>
    <row r="40" spans="1:11" ht="14.25">
      <c r="A40" s="262" t="s">
        <v>358</v>
      </c>
      <c r="B40" s="263"/>
      <c r="C40" s="263"/>
      <c r="D40" s="263"/>
      <c r="E40" s="263"/>
      <c r="F40" s="263"/>
      <c r="G40" s="263"/>
      <c r="H40" s="263"/>
      <c r="I40" s="263"/>
      <c r="J40" s="263"/>
      <c r="K40" s="264"/>
    </row>
    <row r="41" spans="1:11" ht="14.25">
      <c r="A41" s="262" t="s">
        <v>359</v>
      </c>
      <c r="B41" s="263"/>
      <c r="C41" s="263"/>
      <c r="D41" s="263"/>
      <c r="E41" s="263"/>
      <c r="F41" s="263"/>
      <c r="G41" s="263"/>
      <c r="H41" s="263"/>
      <c r="I41" s="263"/>
      <c r="J41" s="263"/>
      <c r="K41" s="264"/>
    </row>
    <row r="42" spans="1:11" ht="14.25">
      <c r="A42" s="262" t="s">
        <v>360</v>
      </c>
      <c r="B42" s="263"/>
      <c r="C42" s="263"/>
      <c r="D42" s="263"/>
      <c r="E42" s="263"/>
      <c r="F42" s="263"/>
      <c r="G42" s="263"/>
      <c r="H42" s="263"/>
      <c r="I42" s="263"/>
      <c r="J42" s="263"/>
      <c r="K42" s="264"/>
    </row>
    <row r="43" spans="1:11" ht="14.25">
      <c r="A43" s="262" t="s">
        <v>264</v>
      </c>
      <c r="B43" s="263"/>
      <c r="C43" s="263"/>
      <c r="D43" s="263"/>
      <c r="E43" s="263"/>
      <c r="F43" s="263"/>
      <c r="G43" s="263"/>
      <c r="H43" s="263"/>
      <c r="I43" s="263"/>
      <c r="J43" s="263"/>
      <c r="K43" s="264"/>
    </row>
    <row r="44" spans="1:11" ht="14.25">
      <c r="A44" s="262" t="s">
        <v>265</v>
      </c>
      <c r="B44" s="263"/>
      <c r="C44" s="263"/>
      <c r="D44" s="263"/>
      <c r="E44" s="263"/>
      <c r="F44" s="263"/>
      <c r="G44" s="263"/>
      <c r="H44" s="263"/>
      <c r="I44" s="263"/>
      <c r="J44" s="263"/>
      <c r="K44" s="264"/>
    </row>
    <row r="45" spans="1:11" ht="14.25">
      <c r="A45" s="262" t="s">
        <v>361</v>
      </c>
      <c r="B45" s="263"/>
      <c r="C45" s="263"/>
      <c r="D45" s="263"/>
      <c r="E45" s="263"/>
      <c r="F45" s="263"/>
      <c r="G45" s="263"/>
      <c r="H45" s="263"/>
      <c r="I45" s="263"/>
      <c r="J45" s="263"/>
      <c r="K45" s="264"/>
    </row>
    <row r="46" spans="1:11" ht="15" thickBot="1">
      <c r="A46" s="287" t="s">
        <v>266</v>
      </c>
      <c r="B46" s="288"/>
      <c r="C46" s="288"/>
      <c r="D46" s="288"/>
      <c r="E46" s="288"/>
      <c r="F46" s="288"/>
      <c r="G46" s="288"/>
      <c r="H46" s="288"/>
      <c r="I46" s="288"/>
      <c r="J46" s="288"/>
      <c r="K46" s="289"/>
    </row>
    <row r="47" spans="1:11" ht="15" thickBot="1">
      <c r="A47" s="250" t="s">
        <v>119</v>
      </c>
      <c r="B47" s="251"/>
      <c r="C47" s="251"/>
      <c r="D47" s="251"/>
      <c r="E47" s="251"/>
      <c r="F47" s="251"/>
      <c r="G47" s="251"/>
      <c r="H47" s="251"/>
      <c r="I47" s="251"/>
      <c r="J47" s="251"/>
      <c r="K47" s="252"/>
    </row>
    <row r="48" spans="1:11" ht="14.25">
      <c r="A48" s="95" t="s">
        <v>120</v>
      </c>
      <c r="B48" s="92" t="s">
        <v>87</v>
      </c>
      <c r="C48" s="92" t="s">
        <v>88</v>
      </c>
      <c r="D48" s="92" t="s">
        <v>80</v>
      </c>
      <c r="E48" s="97" t="s">
        <v>121</v>
      </c>
      <c r="F48" s="92" t="s">
        <v>87</v>
      </c>
      <c r="G48" s="92" t="s">
        <v>88</v>
      </c>
      <c r="H48" s="92" t="s">
        <v>80</v>
      </c>
      <c r="I48" s="97" t="s">
        <v>122</v>
      </c>
      <c r="J48" s="92" t="s">
        <v>87</v>
      </c>
      <c r="K48" s="107" t="s">
        <v>88</v>
      </c>
    </row>
    <row r="49" spans="1:11" ht="14.25">
      <c r="A49" s="142" t="s">
        <v>79</v>
      </c>
      <c r="B49" s="138" t="s">
        <v>87</v>
      </c>
      <c r="C49" s="138" t="s">
        <v>88</v>
      </c>
      <c r="D49" s="138" t="s">
        <v>80</v>
      </c>
      <c r="E49" s="143" t="s">
        <v>86</v>
      </c>
      <c r="F49" s="138" t="s">
        <v>87</v>
      </c>
      <c r="G49" s="138" t="s">
        <v>88</v>
      </c>
      <c r="H49" s="138" t="s">
        <v>80</v>
      </c>
      <c r="I49" s="143" t="s">
        <v>97</v>
      </c>
      <c r="J49" s="138" t="s">
        <v>87</v>
      </c>
      <c r="K49" s="139" t="s">
        <v>88</v>
      </c>
    </row>
    <row r="50" spans="1:11" ht="15" thickBot="1">
      <c r="A50" s="245" t="s">
        <v>90</v>
      </c>
      <c r="B50" s="246"/>
      <c r="C50" s="246"/>
      <c r="D50" s="246"/>
      <c r="E50" s="246"/>
      <c r="F50" s="246"/>
      <c r="G50" s="246"/>
      <c r="H50" s="246"/>
      <c r="I50" s="246"/>
      <c r="J50" s="246"/>
      <c r="K50" s="249"/>
    </row>
    <row r="51" spans="1:11" ht="15" thickBot="1">
      <c r="A51" s="261" t="s">
        <v>123</v>
      </c>
      <c r="B51" s="261"/>
      <c r="C51" s="261"/>
      <c r="D51" s="261"/>
      <c r="E51" s="261"/>
      <c r="F51" s="261"/>
      <c r="G51" s="261"/>
      <c r="H51" s="261"/>
      <c r="I51" s="261"/>
      <c r="J51" s="261"/>
      <c r="K51" s="261"/>
    </row>
    <row r="52" spans="1:11" ht="15" thickBot="1">
      <c r="A52" s="290"/>
      <c r="B52" s="291"/>
      <c r="C52" s="291"/>
      <c r="D52" s="291"/>
      <c r="E52" s="291"/>
      <c r="F52" s="291"/>
      <c r="G52" s="291"/>
      <c r="H52" s="291"/>
      <c r="I52" s="291"/>
      <c r="J52" s="291"/>
      <c r="K52" s="292"/>
    </row>
    <row r="53" spans="1:11" ht="15" thickBot="1">
      <c r="A53" s="102" t="s">
        <v>124</v>
      </c>
      <c r="B53" s="282"/>
      <c r="C53" s="282"/>
      <c r="D53" s="103" t="s">
        <v>126</v>
      </c>
      <c r="E53" s="104" t="s">
        <v>285</v>
      </c>
      <c r="F53" s="105" t="s">
        <v>127</v>
      </c>
      <c r="G53" s="106">
        <v>44720</v>
      </c>
      <c r="H53" s="283" t="s">
        <v>128</v>
      </c>
      <c r="I53" s="284"/>
      <c r="J53" s="285" t="s">
        <v>292</v>
      </c>
      <c r="K53" s="286"/>
    </row>
    <row r="54" spans="1:11" ht="15" thickBot="1">
      <c r="A54" s="261" t="s">
        <v>129</v>
      </c>
      <c r="B54" s="261"/>
      <c r="C54" s="261"/>
      <c r="D54" s="261"/>
      <c r="E54" s="261"/>
      <c r="F54" s="261"/>
      <c r="G54" s="261"/>
      <c r="H54" s="261"/>
      <c r="I54" s="261"/>
      <c r="J54" s="261"/>
      <c r="K54" s="261"/>
    </row>
    <row r="55" spans="1:11" ht="15" thickBot="1">
      <c r="A55" s="273"/>
      <c r="B55" s="274"/>
      <c r="C55" s="274"/>
      <c r="D55" s="274"/>
      <c r="E55" s="274"/>
      <c r="F55" s="274"/>
      <c r="G55" s="274"/>
      <c r="H55" s="274"/>
      <c r="I55" s="274"/>
      <c r="J55" s="274"/>
      <c r="K55" s="275"/>
    </row>
    <row r="56" spans="1:11" ht="15" thickBot="1">
      <c r="A56" s="102" t="s">
        <v>124</v>
      </c>
      <c r="B56" s="282"/>
      <c r="C56" s="282"/>
      <c r="D56" s="103" t="s">
        <v>126</v>
      </c>
      <c r="E56" s="104" t="s">
        <v>285</v>
      </c>
      <c r="F56" s="105" t="s">
        <v>130</v>
      </c>
      <c r="G56" s="106">
        <v>44720</v>
      </c>
      <c r="H56" s="283" t="s">
        <v>128</v>
      </c>
      <c r="I56" s="284"/>
      <c r="J56" s="285" t="s">
        <v>292</v>
      </c>
      <c r="K56" s="286"/>
    </row>
  </sheetData>
  <mergeCells count="63">
    <mergeCell ref="A55:K55"/>
    <mergeCell ref="A33:K33"/>
    <mergeCell ref="A9:K9"/>
    <mergeCell ref="A10:K10"/>
    <mergeCell ref="B56:C56"/>
    <mergeCell ref="H56:I56"/>
    <mergeCell ref="J56:K56"/>
    <mergeCell ref="A45:K45"/>
    <mergeCell ref="A46:K46"/>
    <mergeCell ref="A47:K47"/>
    <mergeCell ref="A50:K50"/>
    <mergeCell ref="A51:K51"/>
    <mergeCell ref="A52:K52"/>
    <mergeCell ref="B53:C53"/>
    <mergeCell ref="H53:I53"/>
    <mergeCell ref="J53:K53"/>
    <mergeCell ref="A54:K54"/>
    <mergeCell ref="A44:K44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29:K29"/>
    <mergeCell ref="A30:K30"/>
    <mergeCell ref="A31:K31"/>
    <mergeCell ref="A32:K32"/>
    <mergeCell ref="H8:I8"/>
    <mergeCell ref="B8:C8"/>
    <mergeCell ref="D8:E8"/>
    <mergeCell ref="A14:K14"/>
    <mergeCell ref="A15:K15"/>
    <mergeCell ref="A18:K18"/>
    <mergeCell ref="A19:K19"/>
    <mergeCell ref="A20:K20"/>
    <mergeCell ref="F8:G8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A3:C3"/>
    <mergeCell ref="D3:G3"/>
    <mergeCell ref="H3:K3"/>
    <mergeCell ref="A1:K1"/>
    <mergeCell ref="B2:C2"/>
    <mergeCell ref="D2:E2"/>
    <mergeCell ref="F2:G2"/>
    <mergeCell ref="I2:K2"/>
  </mergeCells>
  <phoneticPr fontId="30" type="noConversion"/>
  <pageMargins left="0.75" right="0.75" top="1" bottom="1" header="0.5" footer="0.5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K52"/>
  <sheetViews>
    <sheetView workbookViewId="0">
      <selection activeCell="E53" sqref="E53"/>
    </sheetView>
  </sheetViews>
  <sheetFormatPr defaultColWidth="10" defaultRowHeight="16.5" customHeight="1"/>
  <cols>
    <col min="1" max="1" width="10.875" style="62" customWidth="1"/>
    <col min="2" max="16384" width="10" style="62"/>
  </cols>
  <sheetData>
    <row r="1" spans="1:11" ht="22.5" customHeight="1">
      <c r="A1" s="358" t="s">
        <v>137</v>
      </c>
      <c r="B1" s="358"/>
      <c r="C1" s="358"/>
      <c r="D1" s="358"/>
      <c r="E1" s="358"/>
      <c r="F1" s="358"/>
      <c r="G1" s="358"/>
      <c r="H1" s="358"/>
      <c r="I1" s="358"/>
      <c r="J1" s="358"/>
      <c r="K1" s="358"/>
    </row>
    <row r="2" spans="1:11" ht="17.25" customHeight="1">
      <c r="A2" s="63" t="s">
        <v>52</v>
      </c>
      <c r="B2" s="220" t="s">
        <v>276</v>
      </c>
      <c r="C2" s="220"/>
      <c r="D2" s="221" t="s">
        <v>53</v>
      </c>
      <c r="E2" s="221"/>
      <c r="F2" s="220" t="s">
        <v>262</v>
      </c>
      <c r="G2" s="220"/>
      <c r="H2" s="64" t="s">
        <v>54</v>
      </c>
      <c r="I2" s="220" t="s">
        <v>277</v>
      </c>
      <c r="J2" s="220"/>
      <c r="K2" s="359"/>
    </row>
    <row r="3" spans="1:11" ht="16.5" customHeight="1">
      <c r="A3" s="213" t="s">
        <v>55</v>
      </c>
      <c r="B3" s="214"/>
      <c r="C3" s="215"/>
      <c r="D3" s="216" t="s">
        <v>56</v>
      </c>
      <c r="E3" s="217"/>
      <c r="F3" s="217"/>
      <c r="G3" s="218"/>
      <c r="H3" s="216" t="s">
        <v>57</v>
      </c>
      <c r="I3" s="217"/>
      <c r="J3" s="217"/>
      <c r="K3" s="218"/>
    </row>
    <row r="4" spans="1:11" ht="16.5" customHeight="1">
      <c r="A4" s="67" t="s">
        <v>58</v>
      </c>
      <c r="B4" s="356" t="s">
        <v>363</v>
      </c>
      <c r="C4" s="357"/>
      <c r="D4" s="226" t="s">
        <v>59</v>
      </c>
      <c r="E4" s="227"/>
      <c r="F4" s="232">
        <v>44778</v>
      </c>
      <c r="G4" s="233"/>
      <c r="H4" s="226" t="s">
        <v>138</v>
      </c>
      <c r="I4" s="227"/>
      <c r="J4" s="79" t="s">
        <v>61</v>
      </c>
      <c r="K4" s="87" t="s">
        <v>62</v>
      </c>
    </row>
    <row r="5" spans="1:11" ht="16.5" customHeight="1">
      <c r="A5" s="69" t="s">
        <v>63</v>
      </c>
      <c r="B5" s="351" t="s">
        <v>364</v>
      </c>
      <c r="C5" s="352"/>
      <c r="D5" s="226" t="s">
        <v>139</v>
      </c>
      <c r="E5" s="227"/>
      <c r="F5" s="224">
        <v>44706</v>
      </c>
      <c r="G5" s="225"/>
      <c r="H5" s="226" t="s">
        <v>140</v>
      </c>
      <c r="I5" s="227"/>
      <c r="J5" s="79" t="s">
        <v>61</v>
      </c>
      <c r="K5" s="87" t="s">
        <v>62</v>
      </c>
    </row>
    <row r="6" spans="1:11" ht="16.5" customHeight="1">
      <c r="A6" s="67" t="s">
        <v>66</v>
      </c>
      <c r="B6" s="176">
        <v>2</v>
      </c>
      <c r="C6" s="177">
        <v>6</v>
      </c>
      <c r="D6" s="226" t="s">
        <v>141</v>
      </c>
      <c r="E6" s="227"/>
      <c r="F6" s="224">
        <v>44757</v>
      </c>
      <c r="G6" s="225"/>
      <c r="H6" s="353" t="s">
        <v>142</v>
      </c>
      <c r="I6" s="354"/>
      <c r="J6" s="354"/>
      <c r="K6" s="355"/>
    </row>
    <row r="7" spans="1:11" ht="16.5" customHeight="1">
      <c r="A7" s="67" t="s">
        <v>69</v>
      </c>
      <c r="B7" s="228">
        <v>5132</v>
      </c>
      <c r="C7" s="229"/>
      <c r="D7" s="67" t="s">
        <v>143</v>
      </c>
      <c r="E7" s="68"/>
      <c r="F7" s="224">
        <v>44762</v>
      </c>
      <c r="G7" s="225"/>
      <c r="H7" s="350"/>
      <c r="I7" s="234"/>
      <c r="J7" s="234"/>
      <c r="K7" s="235"/>
    </row>
    <row r="8" spans="1:11" ht="16.5" customHeight="1">
      <c r="A8" s="72" t="s">
        <v>72</v>
      </c>
      <c r="B8" s="247"/>
      <c r="C8" s="248"/>
      <c r="D8" s="245" t="s">
        <v>73</v>
      </c>
      <c r="E8" s="246"/>
      <c r="F8" s="259">
        <v>44762</v>
      </c>
      <c r="G8" s="260"/>
      <c r="H8" s="245"/>
      <c r="I8" s="246"/>
      <c r="J8" s="246"/>
      <c r="K8" s="249"/>
    </row>
    <row r="9" spans="1:11" ht="16.5" customHeight="1">
      <c r="A9" s="323" t="s">
        <v>144</v>
      </c>
      <c r="B9" s="323"/>
      <c r="C9" s="323"/>
      <c r="D9" s="323"/>
      <c r="E9" s="323"/>
      <c r="F9" s="323"/>
      <c r="G9" s="323"/>
      <c r="H9" s="323"/>
      <c r="I9" s="323"/>
      <c r="J9" s="323"/>
      <c r="K9" s="323"/>
    </row>
    <row r="10" spans="1:11" ht="16.5" customHeight="1">
      <c r="A10" s="73" t="s">
        <v>76</v>
      </c>
      <c r="B10" s="74" t="s">
        <v>77</v>
      </c>
      <c r="C10" s="75" t="s">
        <v>78</v>
      </c>
      <c r="D10" s="76"/>
      <c r="E10" s="77" t="s">
        <v>81</v>
      </c>
      <c r="F10" s="74" t="s">
        <v>77</v>
      </c>
      <c r="G10" s="75" t="s">
        <v>78</v>
      </c>
      <c r="H10" s="74"/>
      <c r="I10" s="77" t="s">
        <v>79</v>
      </c>
      <c r="J10" s="74" t="s">
        <v>77</v>
      </c>
      <c r="K10" s="88" t="s">
        <v>78</v>
      </c>
    </row>
    <row r="11" spans="1:11" ht="16.5" customHeight="1">
      <c r="A11" s="69" t="s">
        <v>82</v>
      </c>
      <c r="B11" s="78" t="s">
        <v>77</v>
      </c>
      <c r="C11" s="79" t="s">
        <v>78</v>
      </c>
      <c r="D11" s="80"/>
      <c r="E11" s="81" t="s">
        <v>84</v>
      </c>
      <c r="F11" s="78" t="s">
        <v>77</v>
      </c>
      <c r="G11" s="79" t="s">
        <v>78</v>
      </c>
      <c r="H11" s="78"/>
      <c r="I11" s="81" t="s">
        <v>89</v>
      </c>
      <c r="J11" s="78" t="s">
        <v>77</v>
      </c>
      <c r="K11" s="87" t="s">
        <v>78</v>
      </c>
    </row>
    <row r="12" spans="1:11" ht="16.5" customHeight="1">
      <c r="A12" s="245" t="s">
        <v>116</v>
      </c>
      <c r="B12" s="246"/>
      <c r="C12" s="246"/>
      <c r="D12" s="246"/>
      <c r="E12" s="246"/>
      <c r="F12" s="246"/>
      <c r="G12" s="246"/>
      <c r="H12" s="246"/>
      <c r="I12" s="246"/>
      <c r="J12" s="246"/>
      <c r="K12" s="249"/>
    </row>
    <row r="13" spans="1:11" ht="16.5" customHeight="1">
      <c r="A13" s="345" t="s">
        <v>145</v>
      </c>
      <c r="B13" s="345"/>
      <c r="C13" s="345"/>
      <c r="D13" s="345"/>
      <c r="E13" s="345"/>
      <c r="F13" s="345"/>
      <c r="G13" s="345"/>
      <c r="H13" s="345"/>
      <c r="I13" s="345"/>
      <c r="J13" s="345"/>
      <c r="K13" s="345"/>
    </row>
    <row r="14" spans="1:11" ht="16.5" customHeight="1" thickBot="1">
      <c r="A14" s="179" t="s">
        <v>365</v>
      </c>
      <c r="B14" s="180"/>
      <c r="C14" s="180"/>
      <c r="D14" s="181"/>
      <c r="E14" s="182"/>
      <c r="F14" s="180"/>
      <c r="G14" s="180"/>
      <c r="H14" s="181"/>
      <c r="I14" s="348"/>
      <c r="J14" s="348"/>
      <c r="K14" s="349"/>
    </row>
    <row r="15" spans="1:11" ht="16.5" customHeight="1">
      <c r="A15" s="179"/>
      <c r="B15" s="180"/>
      <c r="C15" s="180"/>
      <c r="D15" s="181"/>
      <c r="E15" s="182"/>
      <c r="F15" s="180"/>
      <c r="G15" s="180"/>
      <c r="H15" s="181"/>
      <c r="I15" s="339"/>
      <c r="J15" s="340"/>
      <c r="K15" s="341"/>
    </row>
    <row r="16" spans="1:11" ht="16.5" customHeight="1" thickBot="1">
      <c r="A16" s="342"/>
      <c r="B16" s="343"/>
      <c r="C16" s="343"/>
      <c r="D16" s="343"/>
      <c r="E16" s="343"/>
      <c r="F16" s="343"/>
      <c r="G16" s="343"/>
      <c r="H16" s="343"/>
      <c r="I16" s="343"/>
      <c r="J16" s="343"/>
      <c r="K16" s="344"/>
    </row>
    <row r="17" spans="1:11" ht="16.5" customHeight="1">
      <c r="A17" s="345" t="s">
        <v>146</v>
      </c>
      <c r="B17" s="345"/>
      <c r="C17" s="345"/>
      <c r="D17" s="345"/>
      <c r="E17" s="345"/>
      <c r="F17" s="345"/>
      <c r="G17" s="345"/>
      <c r="H17" s="345"/>
      <c r="I17" s="345"/>
      <c r="J17" s="345"/>
      <c r="K17" s="345"/>
    </row>
    <row r="18" spans="1:11" ht="16.5" customHeight="1">
      <c r="A18" s="346" t="s">
        <v>366</v>
      </c>
      <c r="B18" s="347"/>
      <c r="C18" s="347"/>
      <c r="D18" s="347"/>
      <c r="E18" s="347"/>
      <c r="F18" s="347"/>
      <c r="G18" s="347"/>
      <c r="H18" s="347"/>
      <c r="I18" s="348"/>
      <c r="J18" s="348"/>
      <c r="K18" s="349"/>
    </row>
    <row r="19" spans="1:11" ht="16.5" customHeight="1">
      <c r="A19" s="335"/>
      <c r="B19" s="336"/>
      <c r="C19" s="336"/>
      <c r="D19" s="337"/>
      <c r="E19" s="338"/>
      <c r="F19" s="336"/>
      <c r="G19" s="336"/>
      <c r="H19" s="337"/>
      <c r="I19" s="339"/>
      <c r="J19" s="340"/>
      <c r="K19" s="341"/>
    </row>
    <row r="20" spans="1:11" ht="16.5" customHeight="1">
      <c r="A20" s="342"/>
      <c r="B20" s="343"/>
      <c r="C20" s="343"/>
      <c r="D20" s="343"/>
      <c r="E20" s="343"/>
      <c r="F20" s="343"/>
      <c r="G20" s="343"/>
      <c r="H20" s="343"/>
      <c r="I20" s="343"/>
      <c r="J20" s="343"/>
      <c r="K20" s="344"/>
    </row>
    <row r="21" spans="1:11" ht="16.5" customHeight="1">
      <c r="A21" s="326" t="s">
        <v>113</v>
      </c>
      <c r="B21" s="326"/>
      <c r="C21" s="326"/>
      <c r="D21" s="326"/>
      <c r="E21" s="326"/>
      <c r="F21" s="326"/>
      <c r="G21" s="326"/>
      <c r="H21" s="326"/>
      <c r="I21" s="326"/>
      <c r="J21" s="326"/>
      <c r="K21" s="326"/>
    </row>
    <row r="22" spans="1:11" ht="16.5" customHeight="1">
      <c r="A22" s="327" t="s">
        <v>114</v>
      </c>
      <c r="B22" s="328"/>
      <c r="C22" s="328"/>
      <c r="D22" s="328"/>
      <c r="E22" s="328"/>
      <c r="F22" s="328"/>
      <c r="G22" s="328"/>
      <c r="H22" s="328"/>
      <c r="I22" s="328"/>
      <c r="J22" s="328"/>
      <c r="K22" s="329"/>
    </row>
    <row r="23" spans="1:11" ht="16.5" customHeight="1">
      <c r="A23" s="265" t="s">
        <v>115</v>
      </c>
      <c r="B23" s="266"/>
      <c r="C23" s="79" t="s">
        <v>61</v>
      </c>
      <c r="D23" s="79" t="s">
        <v>62</v>
      </c>
      <c r="E23" s="330"/>
      <c r="F23" s="330"/>
      <c r="G23" s="330"/>
      <c r="H23" s="330"/>
      <c r="I23" s="330"/>
      <c r="J23" s="330"/>
      <c r="K23" s="331"/>
    </row>
    <row r="24" spans="1:11" ht="16.5" customHeight="1">
      <c r="A24" s="332" t="s">
        <v>259</v>
      </c>
      <c r="B24" s="333"/>
      <c r="C24" s="333"/>
      <c r="D24" s="333"/>
      <c r="E24" s="333"/>
      <c r="F24" s="333"/>
      <c r="G24" s="333"/>
      <c r="H24" s="333"/>
      <c r="I24" s="333"/>
      <c r="J24" s="333"/>
      <c r="K24" s="334"/>
    </row>
    <row r="25" spans="1:11" ht="16.5" customHeight="1">
      <c r="A25" s="303"/>
      <c r="B25" s="304"/>
      <c r="C25" s="304"/>
      <c r="D25" s="304"/>
      <c r="E25" s="304"/>
      <c r="F25" s="304"/>
      <c r="G25" s="304"/>
      <c r="H25" s="304"/>
      <c r="I25" s="304"/>
      <c r="J25" s="304"/>
      <c r="K25" s="305"/>
    </row>
    <row r="26" spans="1:11" ht="16.5" customHeight="1">
      <c r="A26" s="323" t="s">
        <v>119</v>
      </c>
      <c r="B26" s="323"/>
      <c r="C26" s="323"/>
      <c r="D26" s="323"/>
      <c r="E26" s="323"/>
      <c r="F26" s="323"/>
      <c r="G26" s="323"/>
      <c r="H26" s="323"/>
      <c r="I26" s="323"/>
      <c r="J26" s="323"/>
      <c r="K26" s="323"/>
    </row>
    <row r="27" spans="1:11" ht="16.5" customHeight="1">
      <c r="A27" s="65" t="s">
        <v>120</v>
      </c>
      <c r="B27" s="75" t="s">
        <v>87</v>
      </c>
      <c r="C27" s="75" t="s">
        <v>88</v>
      </c>
      <c r="D27" s="75" t="s">
        <v>80</v>
      </c>
      <c r="E27" s="66" t="s">
        <v>121</v>
      </c>
      <c r="F27" s="75" t="s">
        <v>87</v>
      </c>
      <c r="G27" s="75" t="s">
        <v>88</v>
      </c>
      <c r="H27" s="75" t="s">
        <v>80</v>
      </c>
      <c r="I27" s="66" t="s">
        <v>122</v>
      </c>
      <c r="J27" s="75" t="s">
        <v>87</v>
      </c>
      <c r="K27" s="88" t="s">
        <v>88</v>
      </c>
    </row>
    <row r="28" spans="1:11" ht="16.5" customHeight="1">
      <c r="A28" s="70" t="s">
        <v>79</v>
      </c>
      <c r="B28" s="79" t="s">
        <v>87</v>
      </c>
      <c r="C28" s="79" t="s">
        <v>88</v>
      </c>
      <c r="D28" s="79" t="s">
        <v>80</v>
      </c>
      <c r="E28" s="82" t="s">
        <v>86</v>
      </c>
      <c r="F28" s="79" t="s">
        <v>87</v>
      </c>
      <c r="G28" s="79" t="s">
        <v>88</v>
      </c>
      <c r="H28" s="79" t="s">
        <v>80</v>
      </c>
      <c r="I28" s="82" t="s">
        <v>97</v>
      </c>
      <c r="J28" s="79" t="s">
        <v>87</v>
      </c>
      <c r="K28" s="87" t="s">
        <v>88</v>
      </c>
    </row>
    <row r="29" spans="1:11" ht="16.5" customHeight="1">
      <c r="A29" s="226" t="s">
        <v>90</v>
      </c>
      <c r="B29" s="324"/>
      <c r="C29" s="324"/>
      <c r="D29" s="324"/>
      <c r="E29" s="324"/>
      <c r="F29" s="324"/>
      <c r="G29" s="324"/>
      <c r="H29" s="324"/>
      <c r="I29" s="324"/>
      <c r="J29" s="324"/>
      <c r="K29" s="325"/>
    </row>
    <row r="30" spans="1:11" ht="16.5" customHeight="1">
      <c r="A30" s="313"/>
      <c r="B30" s="314"/>
      <c r="C30" s="314"/>
      <c r="D30" s="314"/>
      <c r="E30" s="314"/>
      <c r="F30" s="314"/>
      <c r="G30" s="314"/>
      <c r="H30" s="314"/>
      <c r="I30" s="314"/>
      <c r="J30" s="314"/>
      <c r="K30" s="315"/>
    </row>
    <row r="31" spans="1:11" ht="16.5" customHeight="1">
      <c r="A31" s="316" t="s">
        <v>147</v>
      </c>
      <c r="B31" s="316"/>
      <c r="C31" s="316"/>
      <c r="D31" s="316"/>
      <c r="E31" s="316"/>
      <c r="F31" s="316"/>
      <c r="G31" s="316"/>
      <c r="H31" s="316"/>
      <c r="I31" s="316"/>
      <c r="J31" s="316"/>
      <c r="K31" s="316"/>
    </row>
    <row r="32" spans="1:11" ht="17.25" customHeight="1">
      <c r="A32" s="320" t="s">
        <v>367</v>
      </c>
      <c r="B32" s="321"/>
      <c r="C32" s="321"/>
      <c r="D32" s="321"/>
      <c r="E32" s="321"/>
      <c r="F32" s="321"/>
      <c r="G32" s="321"/>
      <c r="H32" s="321"/>
      <c r="I32" s="321"/>
      <c r="J32" s="321"/>
      <c r="K32" s="322"/>
    </row>
    <row r="33" spans="1:11" ht="17.25" customHeight="1">
      <c r="A33" s="310" t="s">
        <v>368</v>
      </c>
      <c r="B33" s="311"/>
      <c r="C33" s="311"/>
      <c r="D33" s="311"/>
      <c r="E33" s="311"/>
      <c r="F33" s="311"/>
      <c r="G33" s="311"/>
      <c r="H33" s="311"/>
      <c r="I33" s="311"/>
      <c r="J33" s="311"/>
      <c r="K33" s="312"/>
    </row>
    <row r="34" spans="1:11" ht="17.25" customHeight="1">
      <c r="A34" s="310" t="s">
        <v>369</v>
      </c>
      <c r="B34" s="311"/>
      <c r="C34" s="311"/>
      <c r="D34" s="311"/>
      <c r="E34" s="311"/>
      <c r="F34" s="311"/>
      <c r="G34" s="311"/>
      <c r="H34" s="311"/>
      <c r="I34" s="311"/>
      <c r="J34" s="311"/>
      <c r="K34" s="312"/>
    </row>
    <row r="35" spans="1:11" ht="17.25" customHeight="1">
      <c r="A35" s="310"/>
      <c r="B35" s="311"/>
      <c r="C35" s="311"/>
      <c r="D35" s="311"/>
      <c r="E35" s="311"/>
      <c r="F35" s="311"/>
      <c r="G35" s="311"/>
      <c r="H35" s="311"/>
      <c r="I35" s="311"/>
      <c r="J35" s="311"/>
      <c r="K35" s="312"/>
    </row>
    <row r="36" spans="1:11" ht="17.25" customHeight="1">
      <c r="A36" s="310"/>
      <c r="B36" s="311"/>
      <c r="C36" s="311"/>
      <c r="D36" s="311"/>
      <c r="E36" s="311"/>
      <c r="F36" s="311"/>
      <c r="G36" s="311"/>
      <c r="H36" s="311"/>
      <c r="I36" s="311"/>
      <c r="J36" s="311"/>
      <c r="K36" s="312"/>
    </row>
    <row r="37" spans="1:11" ht="17.25" customHeight="1">
      <c r="A37" s="310"/>
      <c r="B37" s="311"/>
      <c r="C37" s="311"/>
      <c r="D37" s="311"/>
      <c r="E37" s="311"/>
      <c r="F37" s="311"/>
      <c r="G37" s="311"/>
      <c r="H37" s="311"/>
      <c r="I37" s="311"/>
      <c r="J37" s="311"/>
      <c r="K37" s="312"/>
    </row>
    <row r="38" spans="1:11" ht="17.25" customHeight="1">
      <c r="A38" s="310"/>
      <c r="B38" s="311"/>
      <c r="C38" s="311"/>
      <c r="D38" s="311"/>
      <c r="E38" s="311"/>
      <c r="F38" s="311"/>
      <c r="G38" s="311"/>
      <c r="H38" s="311"/>
      <c r="I38" s="311"/>
      <c r="J38" s="311"/>
      <c r="K38" s="312"/>
    </row>
    <row r="39" spans="1:11" ht="17.25" customHeight="1">
      <c r="A39" s="310"/>
      <c r="B39" s="311"/>
      <c r="C39" s="311"/>
      <c r="D39" s="311"/>
      <c r="E39" s="311"/>
      <c r="F39" s="311"/>
      <c r="G39" s="311"/>
      <c r="H39" s="311"/>
      <c r="I39" s="311"/>
      <c r="J39" s="311"/>
      <c r="K39" s="312"/>
    </row>
    <row r="40" spans="1:11" ht="17.25" customHeight="1">
      <c r="A40" s="310"/>
      <c r="B40" s="311"/>
      <c r="C40" s="311"/>
      <c r="D40" s="311"/>
      <c r="E40" s="311"/>
      <c r="F40" s="311"/>
      <c r="G40" s="311"/>
      <c r="H40" s="311"/>
      <c r="I40" s="311"/>
      <c r="J40" s="311"/>
      <c r="K40" s="312"/>
    </row>
    <row r="41" spans="1:11" ht="17.25" customHeight="1">
      <c r="A41" s="310"/>
      <c r="B41" s="311"/>
      <c r="C41" s="311"/>
      <c r="D41" s="311"/>
      <c r="E41" s="311"/>
      <c r="F41" s="311"/>
      <c r="G41" s="311"/>
      <c r="H41" s="311"/>
      <c r="I41" s="311"/>
      <c r="J41" s="311"/>
      <c r="K41" s="312"/>
    </row>
    <row r="42" spans="1:11" ht="17.25" customHeight="1">
      <c r="A42" s="310"/>
      <c r="B42" s="311"/>
      <c r="C42" s="311"/>
      <c r="D42" s="311"/>
      <c r="E42" s="311"/>
      <c r="F42" s="311"/>
      <c r="G42" s="311"/>
      <c r="H42" s="311"/>
      <c r="I42" s="311"/>
      <c r="J42" s="311"/>
      <c r="K42" s="312"/>
    </row>
    <row r="43" spans="1:11" ht="17.25" customHeight="1">
      <c r="A43" s="313" t="s">
        <v>118</v>
      </c>
      <c r="B43" s="314"/>
      <c r="C43" s="314"/>
      <c r="D43" s="314"/>
      <c r="E43" s="314"/>
      <c r="F43" s="314"/>
      <c r="G43" s="314"/>
      <c r="H43" s="314"/>
      <c r="I43" s="314"/>
      <c r="J43" s="314"/>
      <c r="K43" s="315"/>
    </row>
    <row r="44" spans="1:11" ht="16.5" customHeight="1">
      <c r="A44" s="316" t="s">
        <v>148</v>
      </c>
      <c r="B44" s="316"/>
      <c r="C44" s="316"/>
      <c r="D44" s="316"/>
      <c r="E44" s="316"/>
      <c r="F44" s="316"/>
      <c r="G44" s="316"/>
      <c r="H44" s="316"/>
      <c r="I44" s="316"/>
      <c r="J44" s="316"/>
      <c r="K44" s="316"/>
    </row>
    <row r="45" spans="1:11" ht="18" customHeight="1">
      <c r="A45" s="317" t="s">
        <v>116</v>
      </c>
      <c r="B45" s="318"/>
      <c r="C45" s="318"/>
      <c r="D45" s="318"/>
      <c r="E45" s="318"/>
      <c r="F45" s="318"/>
      <c r="G45" s="318"/>
      <c r="H45" s="318"/>
      <c r="I45" s="318"/>
      <c r="J45" s="318"/>
      <c r="K45" s="319"/>
    </row>
    <row r="46" spans="1:11" ht="18" customHeight="1">
      <c r="A46" s="317"/>
      <c r="B46" s="318"/>
      <c r="C46" s="318"/>
      <c r="D46" s="318"/>
      <c r="E46" s="318"/>
      <c r="F46" s="318"/>
      <c r="G46" s="318"/>
      <c r="H46" s="318"/>
      <c r="I46" s="318"/>
      <c r="J46" s="318"/>
      <c r="K46" s="319"/>
    </row>
    <row r="47" spans="1:11" ht="18" customHeight="1">
      <c r="A47" s="303"/>
      <c r="B47" s="304"/>
      <c r="C47" s="304"/>
      <c r="D47" s="304"/>
      <c r="E47" s="304"/>
      <c r="F47" s="304"/>
      <c r="G47" s="304"/>
      <c r="H47" s="304"/>
      <c r="I47" s="304"/>
      <c r="J47" s="304"/>
      <c r="K47" s="305"/>
    </row>
    <row r="48" spans="1:11" ht="21" customHeight="1">
      <c r="A48" s="83" t="s">
        <v>124</v>
      </c>
      <c r="B48" s="299" t="s">
        <v>125</v>
      </c>
      <c r="C48" s="299"/>
      <c r="D48" s="84" t="s">
        <v>126</v>
      </c>
      <c r="E48" s="85" t="s">
        <v>371</v>
      </c>
      <c r="F48" s="84" t="s">
        <v>127</v>
      </c>
      <c r="G48" s="86"/>
      <c r="H48" s="300" t="s">
        <v>128</v>
      </c>
      <c r="I48" s="300"/>
      <c r="J48" s="299" t="s">
        <v>370</v>
      </c>
      <c r="K48" s="306"/>
    </row>
    <row r="49" spans="1:11" ht="16.5" customHeight="1">
      <c r="A49" s="307" t="s">
        <v>129</v>
      </c>
      <c r="B49" s="308"/>
      <c r="C49" s="308"/>
      <c r="D49" s="308"/>
      <c r="E49" s="308"/>
      <c r="F49" s="308"/>
      <c r="G49" s="308"/>
      <c r="H49" s="308"/>
      <c r="I49" s="308"/>
      <c r="J49" s="308"/>
      <c r="K49" s="309"/>
    </row>
    <row r="50" spans="1:11" ht="16.5" customHeight="1">
      <c r="A50" s="293"/>
      <c r="B50" s="294"/>
      <c r="C50" s="294"/>
      <c r="D50" s="294"/>
      <c r="E50" s="294"/>
      <c r="F50" s="294"/>
      <c r="G50" s="294"/>
      <c r="H50" s="294"/>
      <c r="I50" s="294"/>
      <c r="J50" s="294"/>
      <c r="K50" s="295"/>
    </row>
    <row r="51" spans="1:11" ht="16.5" customHeight="1">
      <c r="A51" s="296"/>
      <c r="B51" s="297"/>
      <c r="C51" s="297"/>
      <c r="D51" s="297"/>
      <c r="E51" s="297"/>
      <c r="F51" s="297"/>
      <c r="G51" s="297"/>
      <c r="H51" s="297"/>
      <c r="I51" s="297"/>
      <c r="J51" s="297"/>
      <c r="K51" s="298"/>
    </row>
    <row r="52" spans="1:11" ht="21" customHeight="1">
      <c r="A52" s="83" t="s">
        <v>124</v>
      </c>
      <c r="B52" s="299" t="s">
        <v>125</v>
      </c>
      <c r="C52" s="299"/>
      <c r="D52" s="84" t="s">
        <v>126</v>
      </c>
      <c r="E52" s="84" t="s">
        <v>371</v>
      </c>
      <c r="F52" s="84" t="s">
        <v>127</v>
      </c>
      <c r="G52" s="84"/>
      <c r="H52" s="300" t="s">
        <v>128</v>
      </c>
      <c r="I52" s="300"/>
      <c r="J52" s="301" t="s">
        <v>370</v>
      </c>
      <c r="K52" s="302"/>
    </row>
  </sheetData>
  <mergeCells count="79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I14:K14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honeticPr fontId="30" type="noConversion"/>
  <pageMargins left="0.75" right="0.75" top="1" bottom="1" header="0.5" footer="0.5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N19"/>
  <sheetViews>
    <sheetView zoomScale="90" zoomScaleNormal="90" workbookViewId="0">
      <selection activeCell="B5" sqref="B5:G5"/>
    </sheetView>
  </sheetViews>
  <sheetFormatPr defaultColWidth="9" defaultRowHeight="26.1" customHeight="1"/>
  <cols>
    <col min="1" max="1" width="17.125" style="15" customWidth="1"/>
    <col min="2" max="7" width="9.375" style="15" customWidth="1"/>
    <col min="8" max="8" width="1.375" style="15" customWidth="1"/>
    <col min="9" max="14" width="13.875" style="15" customWidth="1"/>
    <col min="15" max="16384" width="9" style="15"/>
  </cols>
  <sheetData>
    <row r="1" spans="1:14" ht="30" customHeight="1">
      <c r="A1" s="198" t="s">
        <v>131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99"/>
    </row>
    <row r="2" spans="1:14" ht="29.1" customHeight="1">
      <c r="A2" s="16" t="s">
        <v>58</v>
      </c>
      <c r="B2" s="200" t="s">
        <v>299</v>
      </c>
      <c r="C2" s="200"/>
      <c r="D2" s="17" t="s">
        <v>63</v>
      </c>
      <c r="E2" s="200" t="s">
        <v>300</v>
      </c>
      <c r="F2" s="200"/>
      <c r="G2" s="200"/>
      <c r="H2" s="210"/>
      <c r="I2" s="22" t="s">
        <v>54</v>
      </c>
      <c r="J2" s="200" t="s">
        <v>277</v>
      </c>
      <c r="K2" s="200"/>
      <c r="L2" s="200"/>
      <c r="M2" s="200"/>
      <c r="N2" s="201"/>
    </row>
    <row r="3" spans="1:14" ht="29.1" customHeight="1">
      <c r="A3" s="207" t="s">
        <v>132</v>
      </c>
      <c r="B3" s="202" t="s">
        <v>133</v>
      </c>
      <c r="C3" s="203"/>
      <c r="D3" s="203"/>
      <c r="E3" s="203"/>
      <c r="F3" s="203"/>
      <c r="G3" s="204"/>
      <c r="H3" s="211"/>
      <c r="I3" s="205" t="s">
        <v>134</v>
      </c>
      <c r="J3" s="205"/>
      <c r="K3" s="205"/>
      <c r="L3" s="205"/>
      <c r="M3" s="205"/>
      <c r="N3" s="206"/>
    </row>
    <row r="4" spans="1:14" ht="29.1" customHeight="1">
      <c r="A4" s="208"/>
      <c r="B4" s="166" t="s">
        <v>279</v>
      </c>
      <c r="C4" s="166" t="s">
        <v>280</v>
      </c>
      <c r="D4" s="167" t="s">
        <v>281</v>
      </c>
      <c r="E4" s="166" t="s">
        <v>282</v>
      </c>
      <c r="F4" s="166" t="s">
        <v>283</v>
      </c>
      <c r="G4" s="166" t="s">
        <v>284</v>
      </c>
      <c r="H4" s="211"/>
      <c r="I4" s="136" t="s">
        <v>255</v>
      </c>
      <c r="J4" s="136" t="s">
        <v>256</v>
      </c>
      <c r="K4" s="23" t="s">
        <v>381</v>
      </c>
      <c r="L4" s="136" t="s">
        <v>257</v>
      </c>
      <c r="M4" s="136" t="s">
        <v>258</v>
      </c>
      <c r="N4" s="24"/>
    </row>
    <row r="5" spans="1:14" ht="29.1" customHeight="1">
      <c r="A5" s="209"/>
      <c r="B5" s="175" t="s">
        <v>314</v>
      </c>
      <c r="C5" s="175" t="s">
        <v>315</v>
      </c>
      <c r="D5" s="175" t="s">
        <v>316</v>
      </c>
      <c r="E5" s="175" t="s">
        <v>317</v>
      </c>
      <c r="F5" s="175" t="s">
        <v>318</v>
      </c>
      <c r="G5" s="175" t="s">
        <v>319</v>
      </c>
      <c r="H5" s="211"/>
      <c r="I5" s="137"/>
      <c r="J5" s="137"/>
      <c r="K5" s="175" t="s">
        <v>382</v>
      </c>
      <c r="L5" s="137"/>
      <c r="M5" s="137"/>
      <c r="N5" s="26"/>
    </row>
    <row r="6" spans="1:14" ht="29.1" customHeight="1">
      <c r="A6" s="170" t="s">
        <v>301</v>
      </c>
      <c r="B6" s="171">
        <f>C6-2.1</f>
        <v>97.800000000000011</v>
      </c>
      <c r="C6" s="171">
        <f>D6-2.1</f>
        <v>99.9</v>
      </c>
      <c r="D6" s="171">
        <v>102</v>
      </c>
      <c r="E6" s="172">
        <f>D6+2.1</f>
        <v>104.1</v>
      </c>
      <c r="F6" s="172">
        <f t="shared" ref="F6:G6" si="0">E6+2.1</f>
        <v>106.19999999999999</v>
      </c>
      <c r="G6" s="172">
        <f t="shared" si="0"/>
        <v>108.29999999999998</v>
      </c>
      <c r="H6" s="211"/>
      <c r="I6" s="27"/>
      <c r="J6" s="27"/>
      <c r="K6" s="29" t="s">
        <v>372</v>
      </c>
      <c r="L6" s="29"/>
      <c r="M6" s="27"/>
      <c r="N6" s="28"/>
    </row>
    <row r="7" spans="1:14" ht="29.1" customHeight="1">
      <c r="A7" s="170" t="s">
        <v>302</v>
      </c>
      <c r="B7" s="172">
        <f>C7-1.5</f>
        <v>71</v>
      </c>
      <c r="C7" s="172">
        <f>D7-1.5</f>
        <v>72.5</v>
      </c>
      <c r="D7" s="172">
        <v>74</v>
      </c>
      <c r="E7" s="170">
        <f>D7+1.5</f>
        <v>75.5</v>
      </c>
      <c r="F7" s="170">
        <f>E7+1.5</f>
        <v>77</v>
      </c>
      <c r="G7" s="170">
        <f>F7+1.5</f>
        <v>78.5</v>
      </c>
      <c r="H7" s="211"/>
      <c r="I7" s="29"/>
      <c r="J7" s="29"/>
      <c r="K7" s="29" t="s">
        <v>373</v>
      </c>
      <c r="L7" s="29"/>
      <c r="M7" s="29"/>
      <c r="N7" s="30"/>
    </row>
    <row r="8" spans="1:14" ht="29.1" customHeight="1">
      <c r="A8" s="173" t="s">
        <v>303</v>
      </c>
      <c r="B8" s="170">
        <f>C8-4</f>
        <v>80</v>
      </c>
      <c r="C8" s="170">
        <f>D8-4</f>
        <v>84</v>
      </c>
      <c r="D8" s="172">
        <v>88</v>
      </c>
      <c r="E8" s="170">
        <f>D8+4</f>
        <v>92</v>
      </c>
      <c r="F8" s="170">
        <f>E8+5</f>
        <v>97</v>
      </c>
      <c r="G8" s="172">
        <f>F8+6</f>
        <v>103</v>
      </c>
      <c r="H8" s="211"/>
      <c r="I8" s="29"/>
      <c r="J8" s="29"/>
      <c r="K8" s="29" t="s">
        <v>374</v>
      </c>
      <c r="L8" s="29"/>
      <c r="M8" s="29"/>
      <c r="N8" s="31"/>
    </row>
    <row r="9" spans="1:14" ht="29.1" customHeight="1">
      <c r="A9" s="170" t="s">
        <v>304</v>
      </c>
      <c r="B9" s="172">
        <f>C9-3.6</f>
        <v>99.800000000000011</v>
      </c>
      <c r="C9" s="172">
        <f>D9-3.6</f>
        <v>103.4</v>
      </c>
      <c r="D9" s="172">
        <v>107</v>
      </c>
      <c r="E9" s="170">
        <f>D9+4</f>
        <v>111</v>
      </c>
      <c r="F9" s="170">
        <f>E9+4</f>
        <v>115</v>
      </c>
      <c r="G9" s="172">
        <f>F9+4</f>
        <v>119</v>
      </c>
      <c r="H9" s="211"/>
      <c r="I9" s="27"/>
      <c r="J9" s="27"/>
      <c r="K9" s="29" t="s">
        <v>375</v>
      </c>
      <c r="L9" s="27"/>
      <c r="M9" s="27"/>
      <c r="N9" s="32"/>
    </row>
    <row r="10" spans="1:14" ht="29.1" customHeight="1">
      <c r="A10" s="170" t="s">
        <v>305</v>
      </c>
      <c r="B10" s="170">
        <f>C10-1.15</f>
        <v>30.700000000000003</v>
      </c>
      <c r="C10" s="170">
        <f>D10-1.15</f>
        <v>31.85</v>
      </c>
      <c r="D10" s="172">
        <v>33</v>
      </c>
      <c r="E10" s="170">
        <f>D10+1.3</f>
        <v>34.299999999999997</v>
      </c>
      <c r="F10" s="170">
        <f>E10+1.3</f>
        <v>35.599999999999994</v>
      </c>
      <c r="G10" s="172">
        <f>F10+1.3</f>
        <v>36.899999999999991</v>
      </c>
      <c r="H10" s="211"/>
      <c r="I10" s="29"/>
      <c r="J10" s="29"/>
      <c r="K10" s="29" t="s">
        <v>374</v>
      </c>
      <c r="L10" s="29"/>
      <c r="M10" s="29"/>
      <c r="N10" s="31"/>
    </row>
    <row r="11" spans="1:14" ht="29.1" customHeight="1">
      <c r="A11" s="170" t="s">
        <v>306</v>
      </c>
      <c r="B11" s="170">
        <f>C11-0.7</f>
        <v>23.1</v>
      </c>
      <c r="C11" s="170">
        <f>D11-0.7</f>
        <v>23.8</v>
      </c>
      <c r="D11" s="172">
        <v>24.5</v>
      </c>
      <c r="E11" s="170">
        <f>D11+0.7</f>
        <v>25.2</v>
      </c>
      <c r="F11" s="170">
        <f>E11+0.7</f>
        <v>25.9</v>
      </c>
      <c r="G11" s="172">
        <f>F11+0.9</f>
        <v>26.799999999999997</v>
      </c>
      <c r="H11" s="211"/>
      <c r="I11" s="29"/>
      <c r="J11" s="29"/>
      <c r="K11" s="29" t="s">
        <v>374</v>
      </c>
      <c r="L11" s="29"/>
      <c r="M11" s="29"/>
      <c r="N11" s="31"/>
    </row>
    <row r="12" spans="1:14" ht="29.1" customHeight="1">
      <c r="A12" s="170" t="s">
        <v>307</v>
      </c>
      <c r="B12" s="170">
        <f>C12-0.5</f>
        <v>18.5</v>
      </c>
      <c r="C12" s="170">
        <f>D12-0.5</f>
        <v>19</v>
      </c>
      <c r="D12" s="172">
        <v>19.5</v>
      </c>
      <c r="E12" s="170">
        <f t="shared" ref="E12:F12" si="1">D12+0.5</f>
        <v>20</v>
      </c>
      <c r="F12" s="170">
        <f t="shared" si="1"/>
        <v>20.5</v>
      </c>
      <c r="G12" s="172">
        <f>F12+0.7</f>
        <v>21.2</v>
      </c>
      <c r="H12" s="211"/>
      <c r="I12" s="29"/>
      <c r="J12" s="29"/>
      <c r="K12" s="29" t="s">
        <v>376</v>
      </c>
      <c r="L12" s="29"/>
      <c r="M12" s="29"/>
      <c r="N12" s="31"/>
    </row>
    <row r="13" spans="1:14" ht="29.1" customHeight="1">
      <c r="A13" s="170" t="s">
        <v>308</v>
      </c>
      <c r="B13" s="172">
        <f>C13-0.7</f>
        <v>27.2</v>
      </c>
      <c r="C13" s="172">
        <f>D13-0.6</f>
        <v>27.9</v>
      </c>
      <c r="D13" s="172">
        <v>28.5</v>
      </c>
      <c r="E13" s="170">
        <f>D13+0.6</f>
        <v>29.1</v>
      </c>
      <c r="F13" s="170">
        <f>E13+0.7</f>
        <v>29.8</v>
      </c>
      <c r="G13" s="172">
        <f>F13+0.6</f>
        <v>30.400000000000002</v>
      </c>
      <c r="H13" s="211"/>
      <c r="I13" s="29"/>
      <c r="J13" s="29"/>
      <c r="K13" s="29" t="s">
        <v>377</v>
      </c>
      <c r="L13" s="29"/>
      <c r="M13" s="29"/>
      <c r="N13" s="31"/>
    </row>
    <row r="14" spans="1:14" ht="29.1" customHeight="1">
      <c r="A14" s="170" t="s">
        <v>309</v>
      </c>
      <c r="B14" s="172">
        <f>C14-0.9</f>
        <v>42.7</v>
      </c>
      <c r="C14" s="172">
        <f>D14-0.9</f>
        <v>43.6</v>
      </c>
      <c r="D14" s="172">
        <v>44.5</v>
      </c>
      <c r="E14" s="170">
        <f>D14+1.1</f>
        <v>45.6</v>
      </c>
      <c r="F14" s="170">
        <f>E14+1.1</f>
        <v>46.7</v>
      </c>
      <c r="G14" s="172">
        <f>F14+1.1</f>
        <v>47.800000000000004</v>
      </c>
      <c r="H14" s="211"/>
      <c r="I14" s="29"/>
      <c r="J14" s="29"/>
      <c r="K14" s="150" t="s">
        <v>378</v>
      </c>
      <c r="L14" s="150"/>
      <c r="M14" s="29"/>
      <c r="N14" s="31"/>
    </row>
    <row r="15" spans="1:14" ht="29.1" customHeight="1" thickBot="1">
      <c r="A15" s="170" t="s">
        <v>310</v>
      </c>
      <c r="B15" s="172">
        <f>C15-0</f>
        <v>14.5</v>
      </c>
      <c r="C15" s="172">
        <f>D15-0.5</f>
        <v>14.5</v>
      </c>
      <c r="D15" s="170">
        <v>15</v>
      </c>
      <c r="E15" s="170">
        <f>D15</f>
        <v>15</v>
      </c>
      <c r="F15" s="170">
        <f>E15+1.5</f>
        <v>16.5</v>
      </c>
      <c r="G15" s="174">
        <f>F15+0</f>
        <v>16.5</v>
      </c>
      <c r="H15" s="360"/>
      <c r="I15" s="29"/>
      <c r="J15" s="29"/>
      <c r="K15" s="29" t="s">
        <v>374</v>
      </c>
      <c r="L15" s="29"/>
      <c r="M15" s="29"/>
      <c r="N15" s="31"/>
    </row>
    <row r="16" spans="1:14" ht="17.25" thickTop="1">
      <c r="A16" s="170" t="s">
        <v>311</v>
      </c>
      <c r="B16" s="170">
        <f>C16-0</f>
        <v>16.5</v>
      </c>
      <c r="C16" s="170">
        <f>D16-0.5</f>
        <v>16.5</v>
      </c>
      <c r="D16" s="170">
        <v>17</v>
      </c>
      <c r="E16" s="170">
        <f>D16</f>
        <v>17</v>
      </c>
      <c r="F16" s="170">
        <f>E16+1.5</f>
        <v>18.5</v>
      </c>
      <c r="G16" s="170">
        <f>F16+0</f>
        <v>18.5</v>
      </c>
      <c r="H16" s="21"/>
      <c r="I16" s="29"/>
      <c r="J16" s="29"/>
      <c r="K16" s="183" t="s">
        <v>379</v>
      </c>
      <c r="L16" s="165"/>
      <c r="M16" s="29"/>
      <c r="N16" s="31"/>
    </row>
    <row r="17" spans="1:14" ht="16.5">
      <c r="A17" s="170" t="s">
        <v>312</v>
      </c>
      <c r="B17" s="170">
        <v>4.5</v>
      </c>
      <c r="C17" s="170">
        <v>4.5</v>
      </c>
      <c r="D17" s="170">
        <v>4.5</v>
      </c>
      <c r="E17" s="170">
        <f>D17</f>
        <v>4.5</v>
      </c>
      <c r="F17" s="170">
        <f t="shared" ref="F17:G18" si="2">E17</f>
        <v>4.5</v>
      </c>
      <c r="G17" s="170">
        <f t="shared" si="2"/>
        <v>4.5</v>
      </c>
      <c r="H17" s="21"/>
      <c r="I17" s="29"/>
      <c r="J17" s="29"/>
      <c r="K17" s="29" t="s">
        <v>374</v>
      </c>
      <c r="L17" s="29"/>
      <c r="M17" s="29"/>
      <c r="N17" s="31"/>
    </row>
    <row r="18" spans="1:14" ht="16.5">
      <c r="A18" s="170" t="s">
        <v>313</v>
      </c>
      <c r="B18" s="170">
        <f>C18</f>
        <v>4.5</v>
      </c>
      <c r="C18" s="170">
        <f>D18</f>
        <v>4.5</v>
      </c>
      <c r="D18" s="170">
        <v>4.5</v>
      </c>
      <c r="E18" s="170">
        <f>D18</f>
        <v>4.5</v>
      </c>
      <c r="F18" s="170">
        <f t="shared" si="2"/>
        <v>4.5</v>
      </c>
      <c r="G18" s="170">
        <f t="shared" si="2"/>
        <v>4.5</v>
      </c>
      <c r="H18" s="21"/>
      <c r="I18" s="29"/>
      <c r="J18" s="29"/>
      <c r="K18" s="29" t="s">
        <v>374</v>
      </c>
      <c r="L18" s="29"/>
      <c r="M18" s="29"/>
      <c r="N18" s="31"/>
    </row>
    <row r="19" spans="1:14" ht="26.1" customHeight="1">
      <c r="I19" s="20" t="s">
        <v>322</v>
      </c>
      <c r="J19" s="34"/>
      <c r="K19" s="20" t="s">
        <v>323</v>
      </c>
      <c r="L19" s="20"/>
      <c r="M19" s="20" t="s">
        <v>267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30" type="noConversion"/>
  <pageMargins left="0.75" right="0.75" top="1" bottom="1" header="0.5" footer="0.5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N19"/>
  <sheetViews>
    <sheetView topLeftCell="B1" workbookViewId="0">
      <selection activeCell="K11" sqref="K11"/>
    </sheetView>
  </sheetViews>
  <sheetFormatPr defaultColWidth="9" defaultRowHeight="26.1" customHeight="1"/>
  <cols>
    <col min="1" max="1" width="17.125" style="15" customWidth="1"/>
    <col min="2" max="7" width="9.375" style="15" customWidth="1"/>
    <col min="8" max="8" width="1.375" style="15" customWidth="1"/>
    <col min="9" max="9" width="16.5" style="15" customWidth="1"/>
    <col min="10" max="10" width="17" style="15" customWidth="1"/>
    <col min="11" max="11" width="18.5" style="15" customWidth="1"/>
    <col min="12" max="12" width="16.625" style="15" customWidth="1"/>
    <col min="13" max="13" width="14.125" style="15" customWidth="1"/>
    <col min="14" max="14" width="16.375" style="15" customWidth="1"/>
    <col min="15" max="16384" width="9" style="15"/>
  </cols>
  <sheetData>
    <row r="1" spans="1:14" ht="30" customHeight="1" thickBot="1">
      <c r="A1" s="198" t="s">
        <v>131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99"/>
    </row>
    <row r="2" spans="1:14" ht="29.1" customHeight="1" thickTop="1">
      <c r="A2" s="16" t="s">
        <v>58</v>
      </c>
      <c r="B2" s="200" t="s">
        <v>363</v>
      </c>
      <c r="C2" s="200"/>
      <c r="D2" s="17" t="s">
        <v>63</v>
      </c>
      <c r="E2" s="200" t="s">
        <v>364</v>
      </c>
      <c r="F2" s="200"/>
      <c r="G2" s="200"/>
      <c r="H2" s="210"/>
      <c r="I2" s="22" t="s">
        <v>54</v>
      </c>
      <c r="J2" s="200" t="s">
        <v>380</v>
      </c>
      <c r="K2" s="200"/>
      <c r="L2" s="200"/>
      <c r="M2" s="200"/>
      <c r="N2" s="201"/>
    </row>
    <row r="3" spans="1:14" ht="29.1" customHeight="1">
      <c r="A3" s="361" t="s">
        <v>132</v>
      </c>
      <c r="B3" s="362" t="s">
        <v>133</v>
      </c>
      <c r="C3" s="362"/>
      <c r="D3" s="362"/>
      <c r="E3" s="362"/>
      <c r="F3" s="362"/>
      <c r="G3" s="362"/>
      <c r="H3" s="211"/>
      <c r="I3" s="205" t="s">
        <v>134</v>
      </c>
      <c r="J3" s="205"/>
      <c r="K3" s="205"/>
      <c r="L3" s="205"/>
      <c r="M3" s="205"/>
      <c r="N3" s="206"/>
    </row>
    <row r="4" spans="1:14" ht="29.1" customHeight="1">
      <c r="A4" s="361"/>
      <c r="B4" s="18" t="s">
        <v>104</v>
      </c>
      <c r="C4" s="18" t="s">
        <v>105</v>
      </c>
      <c r="D4" s="19" t="s">
        <v>106</v>
      </c>
      <c r="E4" s="18" t="s">
        <v>107</v>
      </c>
      <c r="F4" s="18" t="s">
        <v>108</v>
      </c>
      <c r="G4" s="18" t="s">
        <v>109</v>
      </c>
      <c r="H4" s="211"/>
      <c r="I4" s="18" t="s">
        <v>104</v>
      </c>
      <c r="J4" s="18" t="s">
        <v>105</v>
      </c>
      <c r="K4" s="19" t="s">
        <v>106</v>
      </c>
      <c r="L4" s="18" t="s">
        <v>107</v>
      </c>
      <c r="M4" s="18" t="s">
        <v>108</v>
      </c>
      <c r="N4" s="18" t="s">
        <v>109</v>
      </c>
    </row>
    <row r="5" spans="1:14" ht="29.1" customHeight="1">
      <c r="A5" s="361"/>
      <c r="B5" s="175" t="s">
        <v>314</v>
      </c>
      <c r="C5" s="175" t="s">
        <v>315</v>
      </c>
      <c r="D5" s="175" t="s">
        <v>316</v>
      </c>
      <c r="E5" s="175" t="s">
        <v>317</v>
      </c>
      <c r="F5" s="175" t="s">
        <v>318</v>
      </c>
      <c r="G5" s="175" t="s">
        <v>319</v>
      </c>
      <c r="H5" s="211"/>
      <c r="I5" s="175" t="s">
        <v>314</v>
      </c>
      <c r="J5" s="175" t="s">
        <v>315</v>
      </c>
      <c r="K5" s="175" t="s">
        <v>316</v>
      </c>
      <c r="L5" s="175" t="s">
        <v>317</v>
      </c>
      <c r="M5" s="175" t="s">
        <v>318</v>
      </c>
      <c r="N5" s="175" t="s">
        <v>319</v>
      </c>
    </row>
    <row r="6" spans="1:14" ht="29.1" customHeight="1">
      <c r="A6" s="170" t="s">
        <v>301</v>
      </c>
      <c r="B6" s="172">
        <f>C6-2.1</f>
        <v>97.800000000000011</v>
      </c>
      <c r="C6" s="172">
        <f>D6-2.1</f>
        <v>99.9</v>
      </c>
      <c r="D6" s="172">
        <v>102</v>
      </c>
      <c r="E6" s="172">
        <f>D6+2.1</f>
        <v>104.1</v>
      </c>
      <c r="F6" s="172">
        <f t="shared" ref="F6:G6" si="0">E6+2.1</f>
        <v>106.19999999999999</v>
      </c>
      <c r="G6" s="172">
        <f t="shared" si="0"/>
        <v>108.29999999999998</v>
      </c>
      <c r="H6" s="211"/>
      <c r="I6" s="27"/>
      <c r="J6" s="27"/>
      <c r="K6" s="29" t="s">
        <v>372</v>
      </c>
      <c r="L6" s="27"/>
      <c r="M6" s="27"/>
      <c r="N6" s="28"/>
    </row>
    <row r="7" spans="1:14" ht="29.1" customHeight="1">
      <c r="A7" s="170" t="s">
        <v>302</v>
      </c>
      <c r="B7" s="172">
        <f>C7-1.5</f>
        <v>71</v>
      </c>
      <c r="C7" s="172">
        <f>D7-1.5</f>
        <v>72.5</v>
      </c>
      <c r="D7" s="172">
        <v>74</v>
      </c>
      <c r="E7" s="170">
        <f>D7+1.5</f>
        <v>75.5</v>
      </c>
      <c r="F7" s="170">
        <f>E7+1.5</f>
        <v>77</v>
      </c>
      <c r="G7" s="170">
        <f>F7+1.5</f>
        <v>78.5</v>
      </c>
      <c r="H7" s="211"/>
      <c r="I7" s="29"/>
      <c r="J7" s="29"/>
      <c r="K7" s="29" t="s">
        <v>373</v>
      </c>
      <c r="L7" s="29"/>
      <c r="M7" s="29"/>
      <c r="N7" s="30"/>
    </row>
    <row r="8" spans="1:14" ht="29.1" customHeight="1">
      <c r="A8" s="173" t="s">
        <v>303</v>
      </c>
      <c r="B8" s="170">
        <f>C8-4</f>
        <v>80</v>
      </c>
      <c r="C8" s="170">
        <f>D8-4</f>
        <v>84</v>
      </c>
      <c r="D8" s="172">
        <v>88</v>
      </c>
      <c r="E8" s="170">
        <f>D8+4</f>
        <v>92</v>
      </c>
      <c r="F8" s="170">
        <f>E8+5</f>
        <v>97</v>
      </c>
      <c r="G8" s="172">
        <f>F8+6</f>
        <v>103</v>
      </c>
      <c r="H8" s="211"/>
      <c r="I8" s="29"/>
      <c r="J8" s="29"/>
      <c r="K8" s="29" t="s">
        <v>374</v>
      </c>
      <c r="L8" s="29"/>
      <c r="M8" s="29"/>
      <c r="N8" s="31"/>
    </row>
    <row r="9" spans="1:14" ht="29.1" customHeight="1">
      <c r="A9" s="170" t="s">
        <v>304</v>
      </c>
      <c r="B9" s="172">
        <f>C9-3.6</f>
        <v>99.800000000000011</v>
      </c>
      <c r="C9" s="172">
        <f>D9-3.6</f>
        <v>103.4</v>
      </c>
      <c r="D9" s="172">
        <v>107</v>
      </c>
      <c r="E9" s="170">
        <f>D9+4</f>
        <v>111</v>
      </c>
      <c r="F9" s="170">
        <f>E9+4</f>
        <v>115</v>
      </c>
      <c r="G9" s="172">
        <f>F9+4</f>
        <v>119</v>
      </c>
      <c r="H9" s="211"/>
      <c r="I9" s="27"/>
      <c r="J9" s="27"/>
      <c r="K9" s="29" t="s">
        <v>375</v>
      </c>
      <c r="L9" s="27"/>
      <c r="M9" s="27"/>
      <c r="N9" s="32"/>
    </row>
    <row r="10" spans="1:14" ht="29.1" customHeight="1">
      <c r="A10" s="170" t="s">
        <v>305</v>
      </c>
      <c r="B10" s="170">
        <f>C10-1.15</f>
        <v>30.700000000000003</v>
      </c>
      <c r="C10" s="170">
        <f>D10-1.15</f>
        <v>31.85</v>
      </c>
      <c r="D10" s="172">
        <v>33</v>
      </c>
      <c r="E10" s="170">
        <f>D10+1.3</f>
        <v>34.299999999999997</v>
      </c>
      <c r="F10" s="170">
        <f>E10+1.3</f>
        <v>35.599999999999994</v>
      </c>
      <c r="G10" s="172">
        <f>F10+1.3</f>
        <v>36.899999999999991</v>
      </c>
      <c r="H10" s="211"/>
      <c r="I10" s="29"/>
      <c r="J10" s="29"/>
      <c r="K10" s="29" t="s">
        <v>374</v>
      </c>
      <c r="L10" s="29"/>
      <c r="M10" s="29"/>
      <c r="N10" s="31"/>
    </row>
    <row r="11" spans="1:14" ht="29.1" customHeight="1">
      <c r="A11" s="170" t="s">
        <v>306</v>
      </c>
      <c r="B11" s="170">
        <f>C11-0.7</f>
        <v>23.1</v>
      </c>
      <c r="C11" s="170">
        <f>D11-0.7</f>
        <v>23.8</v>
      </c>
      <c r="D11" s="172">
        <v>24.5</v>
      </c>
      <c r="E11" s="170">
        <f>D11+0.7</f>
        <v>25.2</v>
      </c>
      <c r="F11" s="170">
        <f>E11+0.7</f>
        <v>25.9</v>
      </c>
      <c r="G11" s="172">
        <f>F11+0.9</f>
        <v>26.799999999999997</v>
      </c>
      <c r="H11" s="211"/>
      <c r="I11" s="29"/>
      <c r="J11" s="29"/>
      <c r="K11" s="29" t="s">
        <v>374</v>
      </c>
      <c r="L11" s="29"/>
      <c r="M11" s="29"/>
      <c r="N11" s="31"/>
    </row>
    <row r="12" spans="1:14" ht="29.1" customHeight="1">
      <c r="A12" s="170" t="s">
        <v>307</v>
      </c>
      <c r="B12" s="170">
        <f>C12-0.5</f>
        <v>18.5</v>
      </c>
      <c r="C12" s="170">
        <f>D12-0.5</f>
        <v>19</v>
      </c>
      <c r="D12" s="172">
        <v>19.5</v>
      </c>
      <c r="E12" s="170">
        <f t="shared" ref="E12:F12" si="1">D12+0.5</f>
        <v>20</v>
      </c>
      <c r="F12" s="170">
        <f t="shared" si="1"/>
        <v>20.5</v>
      </c>
      <c r="G12" s="172">
        <f>F12+0.7</f>
        <v>21.2</v>
      </c>
      <c r="H12" s="211"/>
      <c r="I12" s="29"/>
      <c r="J12" s="29"/>
      <c r="K12" s="29" t="s">
        <v>376</v>
      </c>
      <c r="L12" s="29"/>
      <c r="M12" s="29"/>
      <c r="N12" s="31"/>
    </row>
    <row r="13" spans="1:14" ht="29.1" customHeight="1">
      <c r="A13" s="170" t="s">
        <v>308</v>
      </c>
      <c r="B13" s="172">
        <f>C13-0.7</f>
        <v>27.2</v>
      </c>
      <c r="C13" s="172">
        <f>D13-0.6</f>
        <v>27.9</v>
      </c>
      <c r="D13" s="172">
        <v>28.5</v>
      </c>
      <c r="E13" s="170">
        <f>D13+0.6</f>
        <v>29.1</v>
      </c>
      <c r="F13" s="170">
        <f>E13+0.7</f>
        <v>29.8</v>
      </c>
      <c r="G13" s="172">
        <f>F13+0.6</f>
        <v>30.400000000000002</v>
      </c>
      <c r="H13" s="211"/>
      <c r="I13" s="29"/>
      <c r="J13" s="29"/>
      <c r="K13" s="29" t="s">
        <v>377</v>
      </c>
      <c r="L13" s="29"/>
      <c r="M13" s="29"/>
      <c r="N13" s="31"/>
    </row>
    <row r="14" spans="1:14" ht="29.1" customHeight="1">
      <c r="A14" s="170" t="s">
        <v>309</v>
      </c>
      <c r="B14" s="172">
        <f>C14-0.9</f>
        <v>42.7</v>
      </c>
      <c r="C14" s="172">
        <f>D14-0.9</f>
        <v>43.6</v>
      </c>
      <c r="D14" s="172">
        <v>44.5</v>
      </c>
      <c r="E14" s="170">
        <f>D14+1.1</f>
        <v>45.6</v>
      </c>
      <c r="F14" s="170">
        <f>E14+1.1</f>
        <v>46.7</v>
      </c>
      <c r="G14" s="172">
        <f>F14+1.1</f>
        <v>47.800000000000004</v>
      </c>
      <c r="H14" s="211"/>
      <c r="I14" s="29"/>
      <c r="J14" s="29"/>
      <c r="K14" s="150" t="s">
        <v>378</v>
      </c>
      <c r="L14" s="29"/>
      <c r="M14" s="29"/>
      <c r="N14" s="31"/>
    </row>
    <row r="15" spans="1:14" ht="29.1" customHeight="1" thickBot="1">
      <c r="A15" s="170" t="s">
        <v>310</v>
      </c>
      <c r="B15" s="172">
        <f>C15-0</f>
        <v>14.5</v>
      </c>
      <c r="C15" s="172">
        <f>D15-0.5</f>
        <v>14.5</v>
      </c>
      <c r="D15" s="170">
        <v>15</v>
      </c>
      <c r="E15" s="170">
        <f>D15</f>
        <v>15</v>
      </c>
      <c r="F15" s="170">
        <f>E15+1.5</f>
        <v>16.5</v>
      </c>
      <c r="G15" s="174">
        <f>F15+0</f>
        <v>16.5</v>
      </c>
      <c r="H15" s="360"/>
      <c r="I15" s="152"/>
      <c r="J15" s="152"/>
      <c r="K15" s="150" t="s">
        <v>374</v>
      </c>
      <c r="L15" s="184"/>
      <c r="M15" s="184"/>
      <c r="N15" s="185"/>
    </row>
    <row r="16" spans="1:14" ht="24.75" customHeight="1" thickTop="1">
      <c r="A16" s="170" t="s">
        <v>311</v>
      </c>
      <c r="B16" s="170">
        <f>C16-0</f>
        <v>16.5</v>
      </c>
      <c r="C16" s="170">
        <f>D16-0.5</f>
        <v>16.5</v>
      </c>
      <c r="D16" s="170">
        <v>17</v>
      </c>
      <c r="E16" s="170">
        <f>D16</f>
        <v>17</v>
      </c>
      <c r="F16" s="170">
        <f>E16+1.5</f>
        <v>18.5</v>
      </c>
      <c r="G16" s="170">
        <f>F16+0</f>
        <v>18.5</v>
      </c>
      <c r="H16" s="21"/>
      <c r="I16" s="153"/>
      <c r="J16" s="153"/>
      <c r="K16" s="183" t="s">
        <v>379</v>
      </c>
      <c r="L16" s="153"/>
      <c r="M16" s="153"/>
      <c r="N16" s="153"/>
    </row>
    <row r="17" spans="1:14" ht="24.75" customHeight="1">
      <c r="A17" s="170" t="s">
        <v>312</v>
      </c>
      <c r="B17" s="170">
        <v>4.5</v>
      </c>
      <c r="C17" s="170">
        <v>4.5</v>
      </c>
      <c r="D17" s="170">
        <v>4.5</v>
      </c>
      <c r="E17" s="170">
        <f>D17</f>
        <v>4.5</v>
      </c>
      <c r="F17" s="170">
        <f t="shared" ref="F17:G18" si="2">E17</f>
        <v>4.5</v>
      </c>
      <c r="G17" s="170">
        <f t="shared" si="2"/>
        <v>4.5</v>
      </c>
      <c r="H17" s="21"/>
      <c r="I17" s="153"/>
      <c r="J17" s="153"/>
      <c r="K17" s="29" t="s">
        <v>374</v>
      </c>
      <c r="L17" s="153"/>
      <c r="M17" s="153"/>
      <c r="N17" s="153"/>
    </row>
    <row r="18" spans="1:14" ht="24.75" customHeight="1">
      <c r="A18" s="170" t="s">
        <v>313</v>
      </c>
      <c r="B18" s="170">
        <f>C18</f>
        <v>4.5</v>
      </c>
      <c r="C18" s="170">
        <f>D18</f>
        <v>4.5</v>
      </c>
      <c r="D18" s="170">
        <v>4.5</v>
      </c>
      <c r="E18" s="170">
        <f>D18</f>
        <v>4.5</v>
      </c>
      <c r="F18" s="170">
        <f t="shared" si="2"/>
        <v>4.5</v>
      </c>
      <c r="G18" s="170">
        <f t="shared" si="2"/>
        <v>4.5</v>
      </c>
      <c r="H18" s="21"/>
      <c r="I18" s="154"/>
      <c r="J18" s="186"/>
      <c r="K18" s="29" t="s">
        <v>374</v>
      </c>
      <c r="L18" s="154"/>
      <c r="M18" s="154"/>
      <c r="N18" s="155"/>
    </row>
    <row r="19" spans="1:14" ht="26.1" customHeight="1">
      <c r="I19" s="20" t="s">
        <v>135</v>
      </c>
      <c r="M19" s="20" t="s">
        <v>136</v>
      </c>
    </row>
  </sheetData>
  <mergeCells count="8">
    <mergeCell ref="A1:N1"/>
    <mergeCell ref="B2:C2"/>
    <mergeCell ref="E2:G2"/>
    <mergeCell ref="H2:H15"/>
    <mergeCell ref="J2:N2"/>
    <mergeCell ref="A3:A5"/>
    <mergeCell ref="B3:G3"/>
    <mergeCell ref="I3:N3"/>
  </mergeCells>
  <phoneticPr fontId="30" type="noConversion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M45"/>
  <sheetViews>
    <sheetView tabSelected="1" workbookViewId="0">
      <selection activeCell="M8" sqref="M8"/>
    </sheetView>
  </sheetViews>
  <sheetFormatPr defaultColWidth="10.125" defaultRowHeight="14.25"/>
  <cols>
    <col min="1" max="1" width="9.625" style="37" customWidth="1"/>
    <col min="2" max="3" width="9.125" style="37" customWidth="1"/>
    <col min="4" max="4" width="9.5" style="37" customWidth="1"/>
    <col min="5" max="5" width="12" style="37" customWidth="1"/>
    <col min="6" max="6" width="10.375" style="37" customWidth="1"/>
    <col min="7" max="7" width="9.5" style="37" customWidth="1"/>
    <col min="8" max="8" width="9.125" style="37" customWidth="1"/>
    <col min="9" max="9" width="8.125" style="37" customWidth="1"/>
    <col min="10" max="10" width="10.5" style="37" customWidth="1"/>
    <col min="11" max="11" width="12.125" style="37" customWidth="1"/>
    <col min="12" max="16384" width="10.125" style="37"/>
  </cols>
  <sheetData>
    <row r="1" spans="1:11" ht="26.25" thickBot="1">
      <c r="A1" s="406" t="s">
        <v>149</v>
      </c>
      <c r="B1" s="406"/>
      <c r="C1" s="406"/>
      <c r="D1" s="406"/>
      <c r="E1" s="406"/>
      <c r="F1" s="406"/>
      <c r="G1" s="406"/>
      <c r="H1" s="406"/>
      <c r="I1" s="406"/>
      <c r="J1" s="406"/>
      <c r="K1" s="406"/>
    </row>
    <row r="2" spans="1:11">
      <c r="A2" s="38" t="s">
        <v>52</v>
      </c>
      <c r="B2" s="407" t="s">
        <v>384</v>
      </c>
      <c r="C2" s="408"/>
      <c r="D2" s="39" t="s">
        <v>58</v>
      </c>
      <c r="E2" s="40" t="s">
        <v>383</v>
      </c>
      <c r="F2" s="41" t="s">
        <v>150</v>
      </c>
      <c r="G2" s="409" t="s">
        <v>385</v>
      </c>
      <c r="H2" s="409"/>
      <c r="I2" s="57" t="s">
        <v>54</v>
      </c>
      <c r="J2" s="409" t="s">
        <v>386</v>
      </c>
      <c r="K2" s="410"/>
    </row>
    <row r="3" spans="1:11">
      <c r="A3" s="42" t="s">
        <v>69</v>
      </c>
      <c r="B3" s="230">
        <v>5132</v>
      </c>
      <c r="C3" s="231"/>
      <c r="D3" s="43" t="s">
        <v>151</v>
      </c>
      <c r="E3" s="411">
        <v>44778</v>
      </c>
      <c r="F3" s="401"/>
      <c r="G3" s="401"/>
      <c r="H3" s="330" t="s">
        <v>152</v>
      </c>
      <c r="I3" s="330"/>
      <c r="J3" s="330"/>
      <c r="K3" s="331"/>
    </row>
    <row r="4" spans="1:11">
      <c r="A4" s="44" t="s">
        <v>66</v>
      </c>
      <c r="B4" s="178">
        <v>2</v>
      </c>
      <c r="C4" s="178">
        <v>6</v>
      </c>
      <c r="D4" s="45" t="s">
        <v>153</v>
      </c>
      <c r="E4" s="401" t="s">
        <v>260</v>
      </c>
      <c r="F4" s="401"/>
      <c r="G4" s="401"/>
      <c r="H4" s="266" t="s">
        <v>154</v>
      </c>
      <c r="I4" s="266"/>
      <c r="J4" s="54" t="s">
        <v>61</v>
      </c>
      <c r="K4" s="60" t="s">
        <v>62</v>
      </c>
    </row>
    <row r="5" spans="1:11">
      <c r="A5" s="44" t="s">
        <v>155</v>
      </c>
      <c r="B5" s="402">
        <v>1</v>
      </c>
      <c r="C5" s="402"/>
      <c r="D5" s="43" t="s">
        <v>156</v>
      </c>
      <c r="E5" s="43" t="s">
        <v>387</v>
      </c>
      <c r="F5" s="43" t="s">
        <v>388</v>
      </c>
      <c r="G5" s="43" t="s">
        <v>389</v>
      </c>
      <c r="H5" s="266" t="s">
        <v>157</v>
      </c>
      <c r="I5" s="266"/>
      <c r="J5" s="54" t="s">
        <v>61</v>
      </c>
      <c r="K5" s="60" t="s">
        <v>62</v>
      </c>
    </row>
    <row r="6" spans="1:11" ht="15" thickBot="1">
      <c r="A6" s="46" t="s">
        <v>158</v>
      </c>
      <c r="B6" s="403">
        <v>200</v>
      </c>
      <c r="C6" s="404"/>
      <c r="D6" s="47" t="s">
        <v>159</v>
      </c>
      <c r="E6" s="188">
        <v>440</v>
      </c>
      <c r="F6" s="188">
        <v>2558</v>
      </c>
      <c r="G6" s="189">
        <v>2063</v>
      </c>
      <c r="H6" s="405" t="s">
        <v>160</v>
      </c>
      <c r="I6" s="405"/>
      <c r="J6" s="49" t="s">
        <v>61</v>
      </c>
      <c r="K6" s="61" t="s">
        <v>62</v>
      </c>
    </row>
    <row r="7" spans="1:11" ht="15" thickBot="1">
      <c r="A7" s="50"/>
      <c r="B7" s="51"/>
      <c r="C7" s="51"/>
      <c r="D7" s="50"/>
      <c r="E7" s="51"/>
      <c r="F7" s="52"/>
      <c r="G7" s="50"/>
      <c r="H7" s="52"/>
      <c r="I7" s="51"/>
      <c r="J7" s="51"/>
      <c r="K7" s="51"/>
    </row>
    <row r="8" spans="1:11">
      <c r="A8" s="53" t="s">
        <v>161</v>
      </c>
      <c r="B8" s="41" t="s">
        <v>162</v>
      </c>
      <c r="C8" s="41" t="s">
        <v>163</v>
      </c>
      <c r="D8" s="41" t="s">
        <v>164</v>
      </c>
      <c r="E8" s="41" t="s">
        <v>165</v>
      </c>
      <c r="F8" s="41" t="s">
        <v>166</v>
      </c>
      <c r="G8" s="397" t="s">
        <v>390</v>
      </c>
      <c r="H8" s="386"/>
      <c r="I8" s="386"/>
      <c r="J8" s="386"/>
      <c r="K8" s="387"/>
    </row>
    <row r="9" spans="1:11">
      <c r="A9" s="265" t="s">
        <v>167</v>
      </c>
      <c r="B9" s="266"/>
      <c r="C9" s="54" t="s">
        <v>61</v>
      </c>
      <c r="D9" s="54" t="s">
        <v>62</v>
      </c>
      <c r="E9" s="43" t="s">
        <v>168</v>
      </c>
      <c r="F9" s="55" t="s">
        <v>169</v>
      </c>
      <c r="G9" s="398"/>
      <c r="H9" s="399"/>
      <c r="I9" s="399"/>
      <c r="J9" s="399"/>
      <c r="K9" s="400"/>
    </row>
    <row r="10" spans="1:11">
      <c r="A10" s="265" t="s">
        <v>170</v>
      </c>
      <c r="B10" s="266"/>
      <c r="C10" s="54" t="s">
        <v>61</v>
      </c>
      <c r="D10" s="54" t="s">
        <v>62</v>
      </c>
      <c r="E10" s="43" t="s">
        <v>171</v>
      </c>
      <c r="F10" s="55" t="s">
        <v>172</v>
      </c>
      <c r="G10" s="398" t="s">
        <v>173</v>
      </c>
      <c r="H10" s="399"/>
      <c r="I10" s="399"/>
      <c r="J10" s="399"/>
      <c r="K10" s="400"/>
    </row>
    <row r="11" spans="1:11">
      <c r="A11" s="394" t="s">
        <v>144</v>
      </c>
      <c r="B11" s="395"/>
      <c r="C11" s="395"/>
      <c r="D11" s="395"/>
      <c r="E11" s="395"/>
      <c r="F11" s="395"/>
      <c r="G11" s="395"/>
      <c r="H11" s="395"/>
      <c r="I11" s="395"/>
      <c r="J11" s="395"/>
      <c r="K11" s="396"/>
    </row>
    <row r="12" spans="1:11">
      <c r="A12" s="42" t="s">
        <v>81</v>
      </c>
      <c r="B12" s="54" t="s">
        <v>77</v>
      </c>
      <c r="C12" s="54" t="s">
        <v>78</v>
      </c>
      <c r="D12" s="55"/>
      <c r="E12" s="43" t="s">
        <v>79</v>
      </c>
      <c r="F12" s="54" t="s">
        <v>77</v>
      </c>
      <c r="G12" s="54" t="s">
        <v>78</v>
      </c>
      <c r="H12" s="54"/>
      <c r="I12" s="43" t="s">
        <v>174</v>
      </c>
      <c r="J12" s="54" t="s">
        <v>77</v>
      </c>
      <c r="K12" s="60" t="s">
        <v>78</v>
      </c>
    </row>
    <row r="13" spans="1:11">
      <c r="A13" s="42" t="s">
        <v>84</v>
      </c>
      <c r="B13" s="54" t="s">
        <v>77</v>
      </c>
      <c r="C13" s="54" t="s">
        <v>78</v>
      </c>
      <c r="D13" s="55"/>
      <c r="E13" s="43" t="s">
        <v>89</v>
      </c>
      <c r="F13" s="54" t="s">
        <v>77</v>
      </c>
      <c r="G13" s="54" t="s">
        <v>78</v>
      </c>
      <c r="H13" s="54"/>
      <c r="I13" s="43" t="s">
        <v>175</v>
      </c>
      <c r="J13" s="54" t="s">
        <v>77</v>
      </c>
      <c r="K13" s="60" t="s">
        <v>78</v>
      </c>
    </row>
    <row r="14" spans="1:11">
      <c r="A14" s="46" t="s">
        <v>176</v>
      </c>
      <c r="B14" s="49" t="s">
        <v>77</v>
      </c>
      <c r="C14" s="49" t="s">
        <v>78</v>
      </c>
      <c r="D14" s="48"/>
      <c r="E14" s="47" t="s">
        <v>177</v>
      </c>
      <c r="F14" s="49" t="s">
        <v>77</v>
      </c>
      <c r="G14" s="49" t="s">
        <v>78</v>
      </c>
      <c r="H14" s="49"/>
      <c r="I14" s="47" t="s">
        <v>178</v>
      </c>
      <c r="J14" s="49" t="s">
        <v>77</v>
      </c>
      <c r="K14" s="61" t="s">
        <v>78</v>
      </c>
    </row>
    <row r="15" spans="1:11" ht="15" thickBot="1">
      <c r="A15" s="50"/>
      <c r="B15" s="56"/>
      <c r="C15" s="56"/>
      <c r="D15" s="51"/>
      <c r="E15" s="50"/>
      <c r="F15" s="56"/>
      <c r="G15" s="56"/>
      <c r="H15" s="56"/>
      <c r="I15" s="50"/>
      <c r="J15" s="56"/>
      <c r="K15" s="56"/>
    </row>
    <row r="16" spans="1:11" s="35" customFormat="1">
      <c r="A16" s="327" t="s">
        <v>393</v>
      </c>
      <c r="B16" s="328"/>
      <c r="C16" s="328"/>
      <c r="D16" s="328"/>
      <c r="E16" s="328"/>
      <c r="F16" s="328"/>
      <c r="G16" s="328"/>
      <c r="H16" s="328"/>
      <c r="I16" s="328"/>
      <c r="J16" s="328"/>
      <c r="K16" s="329"/>
    </row>
    <row r="17" spans="1:11">
      <c r="A17" s="265" t="s">
        <v>394</v>
      </c>
      <c r="B17" s="266"/>
      <c r="C17" s="266"/>
      <c r="D17" s="266"/>
      <c r="E17" s="266"/>
      <c r="F17" s="266"/>
      <c r="G17" s="266"/>
      <c r="H17" s="266"/>
      <c r="I17" s="266"/>
      <c r="J17" s="266"/>
      <c r="K17" s="363"/>
    </row>
    <row r="18" spans="1:11">
      <c r="A18" s="265" t="s">
        <v>395</v>
      </c>
      <c r="B18" s="266"/>
      <c r="C18" s="266"/>
      <c r="D18" s="266"/>
      <c r="E18" s="266"/>
      <c r="F18" s="266"/>
      <c r="G18" s="266"/>
      <c r="H18" s="266"/>
      <c r="I18" s="266"/>
      <c r="J18" s="266"/>
      <c r="K18" s="363"/>
    </row>
    <row r="19" spans="1:11">
      <c r="A19" s="381" t="s">
        <v>440</v>
      </c>
      <c r="B19" s="368"/>
      <c r="C19" s="368"/>
      <c r="D19" s="368"/>
      <c r="E19" s="368"/>
      <c r="F19" s="368"/>
      <c r="G19" s="368"/>
      <c r="H19" s="368"/>
      <c r="I19" s="368"/>
      <c r="J19" s="368"/>
      <c r="K19" s="369"/>
    </row>
    <row r="20" spans="1:11">
      <c r="A20" s="388" t="s">
        <v>441</v>
      </c>
      <c r="B20" s="389"/>
      <c r="C20" s="389"/>
      <c r="D20" s="389"/>
      <c r="E20" s="389"/>
      <c r="F20" s="389"/>
      <c r="G20" s="389"/>
      <c r="H20" s="389"/>
      <c r="I20" s="389"/>
      <c r="J20" s="389"/>
      <c r="K20" s="390"/>
    </row>
    <row r="21" spans="1:11">
      <c r="A21" s="388"/>
      <c r="B21" s="389"/>
      <c r="C21" s="389"/>
      <c r="D21" s="389"/>
      <c r="E21" s="389"/>
      <c r="F21" s="389"/>
      <c r="G21" s="389"/>
      <c r="H21" s="389"/>
      <c r="I21" s="389"/>
      <c r="J21" s="389"/>
      <c r="K21" s="390"/>
    </row>
    <row r="22" spans="1:11">
      <c r="A22" s="381"/>
      <c r="B22" s="368"/>
      <c r="C22" s="368"/>
      <c r="D22" s="368"/>
      <c r="E22" s="368"/>
      <c r="F22" s="368"/>
      <c r="G22" s="368"/>
      <c r="H22" s="368"/>
      <c r="I22" s="368"/>
      <c r="J22" s="368"/>
      <c r="K22" s="369"/>
    </row>
    <row r="23" spans="1:11">
      <c r="A23" s="391"/>
      <c r="B23" s="392"/>
      <c r="C23" s="392"/>
      <c r="D23" s="392"/>
      <c r="E23" s="392"/>
      <c r="F23" s="392"/>
      <c r="G23" s="392"/>
      <c r="H23" s="392"/>
      <c r="I23" s="392"/>
      <c r="J23" s="392"/>
      <c r="K23" s="393"/>
    </row>
    <row r="24" spans="1:11">
      <c r="A24" s="265" t="s">
        <v>115</v>
      </c>
      <c r="B24" s="266"/>
      <c r="C24" s="54" t="s">
        <v>61</v>
      </c>
      <c r="D24" s="54" t="s">
        <v>62</v>
      </c>
      <c r="E24" s="330"/>
      <c r="F24" s="330"/>
      <c r="G24" s="330"/>
      <c r="H24" s="330"/>
      <c r="I24" s="330"/>
      <c r="J24" s="330"/>
      <c r="K24" s="331"/>
    </row>
    <row r="25" spans="1:11">
      <c r="A25" s="58" t="s">
        <v>179</v>
      </c>
      <c r="B25" s="382"/>
      <c r="C25" s="382"/>
      <c r="D25" s="382"/>
      <c r="E25" s="382"/>
      <c r="F25" s="382"/>
      <c r="G25" s="382"/>
      <c r="H25" s="382"/>
      <c r="I25" s="382"/>
      <c r="J25" s="382"/>
      <c r="K25" s="383"/>
    </row>
    <row r="26" spans="1:11">
      <c r="A26" s="384"/>
      <c r="B26" s="384"/>
      <c r="C26" s="384"/>
      <c r="D26" s="384"/>
      <c r="E26" s="384"/>
      <c r="F26" s="384"/>
      <c r="G26" s="384"/>
      <c r="H26" s="384"/>
      <c r="I26" s="384"/>
      <c r="J26" s="384"/>
      <c r="K26" s="384"/>
    </row>
    <row r="27" spans="1:11">
      <c r="A27" s="385" t="s">
        <v>180</v>
      </c>
      <c r="B27" s="386"/>
      <c r="C27" s="386"/>
      <c r="D27" s="386"/>
      <c r="E27" s="386"/>
      <c r="F27" s="386"/>
      <c r="G27" s="386"/>
      <c r="H27" s="386"/>
      <c r="I27" s="386"/>
      <c r="J27" s="386"/>
      <c r="K27" s="387"/>
    </row>
    <row r="28" spans="1:11" ht="17.25" customHeight="1">
      <c r="A28" s="378" t="s">
        <v>432</v>
      </c>
      <c r="B28" s="379"/>
      <c r="C28" s="379"/>
      <c r="D28" s="379"/>
      <c r="E28" s="379"/>
      <c r="F28" s="379"/>
      <c r="G28" s="379"/>
      <c r="H28" s="379"/>
      <c r="I28" s="379"/>
      <c r="J28" s="379"/>
      <c r="K28" s="380"/>
    </row>
    <row r="29" spans="1:11" ht="17.25" customHeight="1">
      <c r="A29" s="378" t="s">
        <v>433</v>
      </c>
      <c r="B29" s="379"/>
      <c r="C29" s="379"/>
      <c r="D29" s="379"/>
      <c r="E29" s="379"/>
      <c r="F29" s="379"/>
      <c r="G29" s="379"/>
      <c r="H29" s="379"/>
      <c r="I29" s="379"/>
      <c r="J29" s="379"/>
      <c r="K29" s="380"/>
    </row>
    <row r="30" spans="1:11" ht="17.25" customHeight="1">
      <c r="A30" s="378" t="s">
        <v>434</v>
      </c>
      <c r="B30" s="379"/>
      <c r="C30" s="379"/>
      <c r="D30" s="379"/>
      <c r="E30" s="379"/>
      <c r="F30" s="379"/>
      <c r="G30" s="379"/>
      <c r="H30" s="379"/>
      <c r="I30" s="379"/>
      <c r="J30" s="379"/>
      <c r="K30" s="380"/>
    </row>
    <row r="31" spans="1:11" ht="17.25" customHeight="1">
      <c r="A31" s="378" t="s">
        <v>435</v>
      </c>
      <c r="B31" s="379"/>
      <c r="C31" s="379"/>
      <c r="D31" s="379"/>
      <c r="E31" s="379"/>
      <c r="F31" s="379"/>
      <c r="G31" s="379"/>
      <c r="H31" s="379"/>
      <c r="I31" s="379"/>
      <c r="J31" s="379"/>
      <c r="K31" s="380"/>
    </row>
    <row r="32" spans="1:11" ht="17.25" customHeight="1">
      <c r="A32" s="378" t="s">
        <v>436</v>
      </c>
      <c r="B32" s="379"/>
      <c r="C32" s="379"/>
      <c r="D32" s="379"/>
      <c r="E32" s="379"/>
      <c r="F32" s="379"/>
      <c r="G32" s="379"/>
      <c r="H32" s="379"/>
      <c r="I32" s="379"/>
      <c r="J32" s="379"/>
      <c r="K32" s="380"/>
    </row>
    <row r="33" spans="1:13" ht="17.25" customHeight="1">
      <c r="A33" s="378" t="s">
        <v>437</v>
      </c>
      <c r="B33" s="379"/>
      <c r="C33" s="379"/>
      <c r="D33" s="379"/>
      <c r="E33" s="379"/>
      <c r="F33" s="379"/>
      <c r="G33" s="379"/>
      <c r="H33" s="379"/>
      <c r="I33" s="379"/>
      <c r="J33" s="379"/>
      <c r="K33" s="380"/>
    </row>
    <row r="34" spans="1:13" ht="17.25" customHeight="1">
      <c r="A34" s="381"/>
      <c r="B34" s="368"/>
      <c r="C34" s="368"/>
      <c r="D34" s="368"/>
      <c r="E34" s="368"/>
      <c r="F34" s="368"/>
      <c r="G34" s="368"/>
      <c r="H34" s="368"/>
      <c r="I34" s="368"/>
      <c r="J34" s="368"/>
      <c r="K34" s="369"/>
    </row>
    <row r="35" spans="1:13" ht="17.25" customHeight="1">
      <c r="A35" s="367"/>
      <c r="B35" s="368"/>
      <c r="C35" s="368"/>
      <c r="D35" s="368"/>
      <c r="E35" s="368"/>
      <c r="F35" s="368"/>
      <c r="G35" s="368"/>
      <c r="H35" s="368"/>
      <c r="I35" s="368"/>
      <c r="J35" s="368"/>
      <c r="K35" s="369"/>
    </row>
    <row r="36" spans="1:13" ht="17.25" customHeight="1">
      <c r="A36" s="370"/>
      <c r="B36" s="371"/>
      <c r="C36" s="371"/>
      <c r="D36" s="371"/>
      <c r="E36" s="371"/>
      <c r="F36" s="371"/>
      <c r="G36" s="371"/>
      <c r="H36" s="371"/>
      <c r="I36" s="371"/>
      <c r="J36" s="371"/>
      <c r="K36" s="372"/>
    </row>
    <row r="37" spans="1:13" ht="18.75" customHeight="1">
      <c r="A37" s="373" t="s">
        <v>181</v>
      </c>
      <c r="B37" s="374"/>
      <c r="C37" s="374"/>
      <c r="D37" s="374"/>
      <c r="E37" s="374"/>
      <c r="F37" s="374"/>
      <c r="G37" s="374"/>
      <c r="H37" s="374"/>
      <c r="I37" s="374"/>
      <c r="J37" s="374"/>
      <c r="K37" s="375"/>
    </row>
    <row r="38" spans="1:13" s="36" customFormat="1" ht="18.75" customHeight="1">
      <c r="A38" s="265" t="s">
        <v>182</v>
      </c>
      <c r="B38" s="266"/>
      <c r="C38" s="266"/>
      <c r="D38" s="330" t="s">
        <v>183</v>
      </c>
      <c r="E38" s="330"/>
      <c r="F38" s="376" t="s">
        <v>184</v>
      </c>
      <c r="G38" s="377"/>
      <c r="H38" s="266" t="s">
        <v>185</v>
      </c>
      <c r="I38" s="266"/>
      <c r="J38" s="266" t="s">
        <v>186</v>
      </c>
      <c r="K38" s="363"/>
    </row>
    <row r="39" spans="1:13" ht="18.75" customHeight="1">
      <c r="A39" s="44" t="s">
        <v>116</v>
      </c>
      <c r="B39" s="266"/>
      <c r="C39" s="266"/>
      <c r="D39" s="266"/>
      <c r="E39" s="266"/>
      <c r="F39" s="266"/>
      <c r="G39" s="266"/>
      <c r="H39" s="266"/>
      <c r="I39" s="266"/>
      <c r="J39" s="266"/>
      <c r="K39" s="363"/>
      <c r="M39" s="36"/>
    </row>
    <row r="40" spans="1:13" ht="30.95" customHeight="1">
      <c r="A40" s="265" t="s">
        <v>438</v>
      </c>
      <c r="B40" s="266"/>
      <c r="C40" s="266"/>
      <c r="D40" s="266"/>
      <c r="E40" s="266"/>
      <c r="F40" s="266"/>
      <c r="G40" s="266"/>
      <c r="H40" s="266"/>
      <c r="I40" s="266"/>
      <c r="J40" s="266"/>
      <c r="K40" s="363"/>
    </row>
    <row r="41" spans="1:13" ht="18.75" customHeight="1">
      <c r="A41" s="265"/>
      <c r="B41" s="266"/>
      <c r="C41" s="266"/>
      <c r="D41" s="266"/>
      <c r="E41" s="266"/>
      <c r="F41" s="266"/>
      <c r="G41" s="266"/>
      <c r="H41" s="266"/>
      <c r="I41" s="266"/>
      <c r="J41" s="266"/>
      <c r="K41" s="363"/>
    </row>
    <row r="42" spans="1:13" ht="32.1" customHeight="1">
      <c r="A42" s="46" t="s">
        <v>124</v>
      </c>
      <c r="B42" s="364" t="s">
        <v>187</v>
      </c>
      <c r="C42" s="364"/>
      <c r="D42" s="47" t="s">
        <v>188</v>
      </c>
      <c r="E42" s="48" t="s">
        <v>396</v>
      </c>
      <c r="F42" s="47" t="s">
        <v>127</v>
      </c>
      <c r="G42" s="59" t="s">
        <v>439</v>
      </c>
      <c r="H42" s="365" t="s">
        <v>128</v>
      </c>
      <c r="I42" s="365"/>
      <c r="J42" s="364" t="s">
        <v>397</v>
      </c>
      <c r="K42" s="366"/>
    </row>
    <row r="43" spans="1:13" ht="16.5" customHeight="1"/>
    <row r="44" spans="1:13" ht="16.5" customHeight="1"/>
    <row r="45" spans="1:13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honeticPr fontId="30" type="noConversion"/>
  <pageMargins left="0.75" right="0.75" top="1" bottom="1" header="0.5" footer="0.5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N19"/>
  <sheetViews>
    <sheetView topLeftCell="B1" workbookViewId="0">
      <selection activeCell="N17" sqref="N17"/>
    </sheetView>
  </sheetViews>
  <sheetFormatPr defaultColWidth="9" defaultRowHeight="26.1" customHeight="1"/>
  <cols>
    <col min="1" max="1" width="17.125" style="15" customWidth="1"/>
    <col min="2" max="7" width="9.375" style="15" customWidth="1"/>
    <col min="8" max="8" width="1.375" style="15" customWidth="1"/>
    <col min="9" max="9" width="16.5" style="15" customWidth="1"/>
    <col min="10" max="10" width="17" style="15" customWidth="1"/>
    <col min="11" max="11" width="18.5" style="15" customWidth="1"/>
    <col min="12" max="12" width="16.625" style="15" customWidth="1"/>
    <col min="13" max="13" width="14.125" style="15" customWidth="1"/>
    <col min="14" max="14" width="16.375" style="15" customWidth="1"/>
    <col min="15" max="16384" width="9" style="15"/>
  </cols>
  <sheetData>
    <row r="1" spans="1:14" ht="30" customHeight="1">
      <c r="A1" s="198" t="s">
        <v>131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99"/>
    </row>
    <row r="2" spans="1:14" ht="29.1" customHeight="1">
      <c r="A2" s="16" t="s">
        <v>58</v>
      </c>
      <c r="B2" s="200" t="s">
        <v>383</v>
      </c>
      <c r="C2" s="200"/>
      <c r="D2" s="17" t="s">
        <v>63</v>
      </c>
      <c r="E2" s="200" t="s">
        <v>385</v>
      </c>
      <c r="F2" s="200"/>
      <c r="G2" s="200"/>
      <c r="H2" s="210"/>
      <c r="I2" s="22" t="s">
        <v>54</v>
      </c>
      <c r="J2" s="200" t="s">
        <v>392</v>
      </c>
      <c r="K2" s="200"/>
      <c r="L2" s="200"/>
      <c r="M2" s="200"/>
      <c r="N2" s="201"/>
    </row>
    <row r="3" spans="1:14" ht="29.1" customHeight="1">
      <c r="A3" s="361" t="s">
        <v>132</v>
      </c>
      <c r="B3" s="362" t="s">
        <v>133</v>
      </c>
      <c r="C3" s="362"/>
      <c r="D3" s="362"/>
      <c r="E3" s="362"/>
      <c r="F3" s="362"/>
      <c r="G3" s="362"/>
      <c r="H3" s="211"/>
      <c r="I3" s="205" t="s">
        <v>134</v>
      </c>
      <c r="J3" s="205"/>
      <c r="K3" s="205"/>
      <c r="L3" s="205"/>
      <c r="M3" s="205"/>
      <c r="N3" s="206"/>
    </row>
    <row r="4" spans="1:14" ht="29.1" customHeight="1">
      <c r="A4" s="361"/>
      <c r="B4" s="18" t="s">
        <v>104</v>
      </c>
      <c r="C4" s="18" t="s">
        <v>105</v>
      </c>
      <c r="D4" s="19" t="s">
        <v>106</v>
      </c>
      <c r="E4" s="18" t="s">
        <v>107</v>
      </c>
      <c r="F4" s="18" t="s">
        <v>108</v>
      </c>
      <c r="G4" s="18" t="s">
        <v>109</v>
      </c>
      <c r="H4" s="211"/>
      <c r="I4" s="136" t="s">
        <v>255</v>
      </c>
      <c r="J4" s="136" t="s">
        <v>256</v>
      </c>
      <c r="K4" s="23" t="s">
        <v>381</v>
      </c>
      <c r="L4" s="136" t="s">
        <v>257</v>
      </c>
      <c r="M4" s="136" t="s">
        <v>258</v>
      </c>
      <c r="N4" s="23" t="s">
        <v>391</v>
      </c>
    </row>
    <row r="5" spans="1:14" ht="29.1" customHeight="1">
      <c r="A5" s="361"/>
      <c r="B5" s="175" t="s">
        <v>314</v>
      </c>
      <c r="C5" s="175" t="s">
        <v>315</v>
      </c>
      <c r="D5" s="175" t="s">
        <v>316</v>
      </c>
      <c r="E5" s="175" t="s">
        <v>317</v>
      </c>
      <c r="F5" s="175" t="s">
        <v>318</v>
      </c>
      <c r="G5" s="175" t="s">
        <v>319</v>
      </c>
      <c r="H5" s="211"/>
      <c r="I5" s="175" t="s">
        <v>401</v>
      </c>
      <c r="J5" s="175" t="s">
        <v>402</v>
      </c>
      <c r="K5" s="175" t="s">
        <v>403</v>
      </c>
      <c r="L5" s="175" t="s">
        <v>404</v>
      </c>
      <c r="M5" s="175" t="s">
        <v>405</v>
      </c>
      <c r="N5" s="175" t="s">
        <v>406</v>
      </c>
    </row>
    <row r="6" spans="1:14" ht="29.1" customHeight="1">
      <c r="A6" s="170" t="s">
        <v>301</v>
      </c>
      <c r="B6" s="171">
        <f>C6-2.1</f>
        <v>97.800000000000011</v>
      </c>
      <c r="C6" s="171">
        <f>D6-2.1</f>
        <v>99.9</v>
      </c>
      <c r="D6" s="171">
        <v>102</v>
      </c>
      <c r="E6" s="172">
        <f>D6+2.1</f>
        <v>104.1</v>
      </c>
      <c r="F6" s="172">
        <f t="shared" ref="F6:G6" si="0">E6+2.1</f>
        <v>106.19999999999999</v>
      </c>
      <c r="G6" s="172">
        <f t="shared" si="0"/>
        <v>108.29999999999998</v>
      </c>
      <c r="H6" s="211"/>
      <c r="I6" s="29" t="s">
        <v>407</v>
      </c>
      <c r="J6" s="29" t="s">
        <v>414</v>
      </c>
      <c r="K6" s="29" t="s">
        <v>409</v>
      </c>
      <c r="L6" s="29" t="s">
        <v>421</v>
      </c>
      <c r="M6" s="29" t="s">
        <v>410</v>
      </c>
      <c r="N6" s="187" t="s">
        <v>427</v>
      </c>
    </row>
    <row r="7" spans="1:14" ht="29.1" customHeight="1">
      <c r="A7" s="170" t="s">
        <v>302</v>
      </c>
      <c r="B7" s="172">
        <f>C7-1.5</f>
        <v>71</v>
      </c>
      <c r="C7" s="172">
        <f>D7-1.5</f>
        <v>72.5</v>
      </c>
      <c r="D7" s="172">
        <v>74</v>
      </c>
      <c r="E7" s="170">
        <f>D7+1.5</f>
        <v>75.5</v>
      </c>
      <c r="F7" s="170">
        <f>E7+1.5</f>
        <v>77</v>
      </c>
      <c r="G7" s="170">
        <f>F7+1.5</f>
        <v>78.5</v>
      </c>
      <c r="H7" s="211"/>
      <c r="I7" s="29" t="s">
        <v>408</v>
      </c>
      <c r="J7" s="29" t="s">
        <v>411</v>
      </c>
      <c r="K7" s="29" t="s">
        <v>411</v>
      </c>
      <c r="L7" s="29" t="s">
        <v>422</v>
      </c>
      <c r="M7" s="29" t="s">
        <v>425</v>
      </c>
      <c r="N7" s="30" t="s">
        <v>428</v>
      </c>
    </row>
    <row r="8" spans="1:14" ht="29.1" customHeight="1">
      <c r="A8" s="173" t="s">
        <v>303</v>
      </c>
      <c r="B8" s="170">
        <f>C8-4</f>
        <v>80</v>
      </c>
      <c r="C8" s="170">
        <f>D8-4</f>
        <v>84</v>
      </c>
      <c r="D8" s="172">
        <v>88</v>
      </c>
      <c r="E8" s="170">
        <f>D8+4</f>
        <v>92</v>
      </c>
      <c r="F8" s="170">
        <f>E8+5</f>
        <v>97</v>
      </c>
      <c r="G8" s="172">
        <f>F8+6</f>
        <v>103</v>
      </c>
      <c r="H8" s="211"/>
      <c r="I8" s="29" t="s">
        <v>409</v>
      </c>
      <c r="J8" s="29" t="s">
        <v>413</v>
      </c>
      <c r="K8" s="29" t="s">
        <v>418</v>
      </c>
      <c r="L8" s="29" t="s">
        <v>409</v>
      </c>
      <c r="M8" s="29" t="s">
        <v>408</v>
      </c>
      <c r="N8" s="31" t="s">
        <v>429</v>
      </c>
    </row>
    <row r="9" spans="1:14" ht="29.1" customHeight="1">
      <c r="A9" s="170" t="s">
        <v>304</v>
      </c>
      <c r="B9" s="172">
        <f>C9-3.6</f>
        <v>99.800000000000011</v>
      </c>
      <c r="C9" s="172">
        <f>D9-3.6</f>
        <v>103.4</v>
      </c>
      <c r="D9" s="172">
        <v>107</v>
      </c>
      <c r="E9" s="170">
        <f>D9+4</f>
        <v>111</v>
      </c>
      <c r="F9" s="170">
        <f>E9+4</f>
        <v>115</v>
      </c>
      <c r="G9" s="172">
        <f>F9+4</f>
        <v>119</v>
      </c>
      <c r="H9" s="211"/>
      <c r="I9" s="29" t="s">
        <v>410</v>
      </c>
      <c r="J9" s="29" t="s">
        <v>415</v>
      </c>
      <c r="K9" s="29" t="s">
        <v>413</v>
      </c>
      <c r="L9" s="29" t="s">
        <v>411</v>
      </c>
      <c r="M9" s="29" t="s">
        <v>426</v>
      </c>
      <c r="N9" s="31" t="s">
        <v>413</v>
      </c>
    </row>
    <row r="10" spans="1:14" ht="29.1" customHeight="1">
      <c r="A10" s="170" t="s">
        <v>305</v>
      </c>
      <c r="B10" s="170">
        <f>C10-1.15</f>
        <v>30.700000000000003</v>
      </c>
      <c r="C10" s="170">
        <f>D10-1.15</f>
        <v>31.85</v>
      </c>
      <c r="D10" s="172">
        <v>33</v>
      </c>
      <c r="E10" s="170">
        <f>D10+1.3</f>
        <v>34.299999999999997</v>
      </c>
      <c r="F10" s="170">
        <f>E10+1.3</f>
        <v>35.599999999999994</v>
      </c>
      <c r="G10" s="172">
        <f>F10+1.3</f>
        <v>36.899999999999991</v>
      </c>
      <c r="H10" s="211"/>
      <c r="I10" s="29" t="s">
        <v>411</v>
      </c>
      <c r="J10" s="29" t="s">
        <v>416</v>
      </c>
      <c r="K10" s="29" t="s">
        <v>411</v>
      </c>
      <c r="L10" s="29" t="s">
        <v>411</v>
      </c>
      <c r="M10" s="29" t="s">
        <v>413</v>
      </c>
      <c r="N10" s="31" t="s">
        <v>430</v>
      </c>
    </row>
    <row r="11" spans="1:14" ht="29.1" customHeight="1">
      <c r="A11" s="170" t="s">
        <v>306</v>
      </c>
      <c r="B11" s="170">
        <f>C11-0.7</f>
        <v>23.1</v>
      </c>
      <c r="C11" s="170">
        <f>D11-0.7</f>
        <v>23.8</v>
      </c>
      <c r="D11" s="172">
        <v>24.5</v>
      </c>
      <c r="E11" s="170">
        <f>D11+0.7</f>
        <v>25.2</v>
      </c>
      <c r="F11" s="170">
        <f>E11+0.7</f>
        <v>25.9</v>
      </c>
      <c r="G11" s="172">
        <f>F11+0.9</f>
        <v>26.799999999999997</v>
      </c>
      <c r="H11" s="211"/>
      <c r="I11" s="29" t="s">
        <v>409</v>
      </c>
      <c r="J11" s="29" t="s">
        <v>413</v>
      </c>
      <c r="K11" s="29" t="s">
        <v>419</v>
      </c>
      <c r="L11" s="29" t="s">
        <v>423</v>
      </c>
      <c r="M11" s="29" t="s">
        <v>425</v>
      </c>
      <c r="N11" s="31" t="s">
        <v>425</v>
      </c>
    </row>
    <row r="12" spans="1:14" ht="29.1" customHeight="1">
      <c r="A12" s="170" t="s">
        <v>307</v>
      </c>
      <c r="B12" s="170">
        <f>C12-0.5</f>
        <v>18.5</v>
      </c>
      <c r="C12" s="170">
        <f>D12-0.5</f>
        <v>19</v>
      </c>
      <c r="D12" s="172">
        <v>19.5</v>
      </c>
      <c r="E12" s="170">
        <f t="shared" ref="E12:F12" si="1">D12+0.5</f>
        <v>20</v>
      </c>
      <c r="F12" s="170">
        <f t="shared" si="1"/>
        <v>20.5</v>
      </c>
      <c r="G12" s="172">
        <f>F12+0.7</f>
        <v>21.2</v>
      </c>
      <c r="H12" s="211"/>
      <c r="I12" s="29" t="s">
        <v>412</v>
      </c>
      <c r="J12" s="29" t="s">
        <v>413</v>
      </c>
      <c r="K12" s="29" t="s">
        <v>409</v>
      </c>
      <c r="L12" s="29" t="s">
        <v>412</v>
      </c>
      <c r="M12" s="29" t="s">
        <v>412</v>
      </c>
      <c r="N12" s="31" t="s">
        <v>413</v>
      </c>
    </row>
    <row r="13" spans="1:14" ht="29.1" customHeight="1">
      <c r="A13" s="170" t="s">
        <v>308</v>
      </c>
      <c r="B13" s="172">
        <f>C13-0.7</f>
        <v>27.2</v>
      </c>
      <c r="C13" s="172">
        <f>D13-0.6</f>
        <v>27.9</v>
      </c>
      <c r="D13" s="172">
        <v>28.5</v>
      </c>
      <c r="E13" s="170">
        <f>D13+0.6</f>
        <v>29.1</v>
      </c>
      <c r="F13" s="170">
        <f>E13+0.7</f>
        <v>29.8</v>
      </c>
      <c r="G13" s="172">
        <f>F13+0.6</f>
        <v>30.400000000000002</v>
      </c>
      <c r="H13" s="211"/>
      <c r="I13" s="29" t="s">
        <v>413</v>
      </c>
      <c r="J13" s="29" t="s">
        <v>411</v>
      </c>
      <c r="K13" s="29" t="s">
        <v>420</v>
      </c>
      <c r="L13" s="29" t="s">
        <v>424</v>
      </c>
      <c r="M13" s="29" t="s">
        <v>425</v>
      </c>
      <c r="N13" s="31" t="s">
        <v>409</v>
      </c>
    </row>
    <row r="14" spans="1:14" ht="29.1" customHeight="1">
      <c r="A14" s="170" t="s">
        <v>309</v>
      </c>
      <c r="B14" s="172">
        <f>C14-0.9</f>
        <v>42.7</v>
      </c>
      <c r="C14" s="172">
        <f>D14-0.9</f>
        <v>43.6</v>
      </c>
      <c r="D14" s="172">
        <v>44.5</v>
      </c>
      <c r="E14" s="170">
        <f>D14+1.1</f>
        <v>45.6</v>
      </c>
      <c r="F14" s="170">
        <f>E14+1.1</f>
        <v>46.7</v>
      </c>
      <c r="G14" s="172">
        <f>F14+1.1</f>
        <v>47.800000000000004</v>
      </c>
      <c r="H14" s="211"/>
      <c r="I14" s="150" t="s">
        <v>408</v>
      </c>
      <c r="J14" s="150" t="s">
        <v>417</v>
      </c>
      <c r="K14" s="150" t="s">
        <v>411</v>
      </c>
      <c r="L14" s="150" t="s">
        <v>412</v>
      </c>
      <c r="M14" s="150" t="s">
        <v>413</v>
      </c>
      <c r="N14" s="151" t="s">
        <v>431</v>
      </c>
    </row>
    <row r="15" spans="1:14" ht="29.1" customHeight="1" thickBot="1">
      <c r="A15" s="170" t="s">
        <v>310</v>
      </c>
      <c r="B15" s="172">
        <f>C15-0</f>
        <v>14.5</v>
      </c>
      <c r="C15" s="172">
        <f>D15-0.5</f>
        <v>14.5</v>
      </c>
      <c r="D15" s="170">
        <v>15</v>
      </c>
      <c r="E15" s="170">
        <f>D15</f>
        <v>15</v>
      </c>
      <c r="F15" s="170">
        <f>E15+1.5</f>
        <v>16.5</v>
      </c>
      <c r="G15" s="174">
        <f>F15+0</f>
        <v>16.5</v>
      </c>
      <c r="H15" s="360"/>
      <c r="I15" s="152" t="s">
        <v>409</v>
      </c>
      <c r="J15" s="152" t="s">
        <v>413</v>
      </c>
      <c r="K15" s="29" t="s">
        <v>415</v>
      </c>
      <c r="L15" s="152" t="s">
        <v>415</v>
      </c>
      <c r="M15" s="152" t="s">
        <v>425</v>
      </c>
      <c r="N15" s="152" t="s">
        <v>415</v>
      </c>
    </row>
    <row r="16" spans="1:14" ht="29.25" customHeight="1" thickTop="1" thickBot="1">
      <c r="A16" s="170" t="s">
        <v>311</v>
      </c>
      <c r="B16" s="170">
        <f>C16-0</f>
        <v>16.5</v>
      </c>
      <c r="C16" s="170">
        <f>D16-0.5</f>
        <v>16.5</v>
      </c>
      <c r="D16" s="170">
        <v>17</v>
      </c>
      <c r="E16" s="170">
        <f>D16</f>
        <v>17</v>
      </c>
      <c r="F16" s="170">
        <f>E16+1.5</f>
        <v>18.5</v>
      </c>
      <c r="G16" s="170">
        <f>F16+0</f>
        <v>18.5</v>
      </c>
      <c r="H16" s="21"/>
      <c r="I16" s="33" t="s">
        <v>413</v>
      </c>
      <c r="J16" s="33" t="s">
        <v>413</v>
      </c>
      <c r="K16" s="33" t="s">
        <v>413</v>
      </c>
      <c r="L16" s="33" t="s">
        <v>409</v>
      </c>
      <c r="M16" s="33" t="s">
        <v>411</v>
      </c>
      <c r="N16" s="33" t="s">
        <v>409</v>
      </c>
    </row>
    <row r="17" spans="1:14" ht="29.25" customHeight="1" thickTop="1" thickBot="1">
      <c r="A17" s="170" t="s">
        <v>312</v>
      </c>
      <c r="B17" s="170">
        <v>4.5</v>
      </c>
      <c r="C17" s="170">
        <v>4.5</v>
      </c>
      <c r="D17" s="170">
        <v>4.5</v>
      </c>
      <c r="E17" s="170">
        <f>D17</f>
        <v>4.5</v>
      </c>
      <c r="F17" s="170">
        <f t="shared" ref="F17:G18" si="2">E17</f>
        <v>4.5</v>
      </c>
      <c r="G17" s="170">
        <f t="shared" si="2"/>
        <v>4.5</v>
      </c>
      <c r="H17" s="21"/>
      <c r="I17" s="33" t="s">
        <v>413</v>
      </c>
      <c r="J17" s="33" t="s">
        <v>413</v>
      </c>
      <c r="K17" s="33" t="s">
        <v>413</v>
      </c>
      <c r="L17" s="33" t="s">
        <v>413</v>
      </c>
      <c r="M17" s="33" t="s">
        <v>413</v>
      </c>
      <c r="N17" s="33" t="s">
        <v>413</v>
      </c>
    </row>
    <row r="18" spans="1:14" ht="29.25" customHeight="1" thickTop="1" thickBot="1">
      <c r="A18" s="170" t="s">
        <v>313</v>
      </c>
      <c r="B18" s="170">
        <f>C18</f>
        <v>4.5</v>
      </c>
      <c r="C18" s="170">
        <f>D18</f>
        <v>4.5</v>
      </c>
      <c r="D18" s="170">
        <v>4.5</v>
      </c>
      <c r="E18" s="170">
        <f>D18</f>
        <v>4.5</v>
      </c>
      <c r="F18" s="170">
        <f t="shared" si="2"/>
        <v>4.5</v>
      </c>
      <c r="G18" s="170">
        <f t="shared" si="2"/>
        <v>4.5</v>
      </c>
      <c r="H18" s="21"/>
      <c r="I18" s="33" t="s">
        <v>413</v>
      </c>
      <c r="J18" s="33" t="s">
        <v>413</v>
      </c>
      <c r="K18" s="33" t="s">
        <v>413</v>
      </c>
      <c r="L18" s="33" t="s">
        <v>413</v>
      </c>
      <c r="M18" s="33" t="s">
        <v>413</v>
      </c>
      <c r="N18" s="33" t="s">
        <v>413</v>
      </c>
    </row>
    <row r="19" spans="1:14" ht="26.1" customHeight="1" thickTop="1">
      <c r="I19" s="20" t="s">
        <v>400</v>
      </c>
      <c r="J19" s="34"/>
      <c r="K19" s="20" t="s">
        <v>398</v>
      </c>
      <c r="L19" s="20"/>
      <c r="M19" s="20" t="s">
        <v>399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30" type="noConversion"/>
  <pageMargins left="0.75" right="0.75" top="1" bottom="1" header="0.5" footer="0.5"/>
  <pageSetup paperSize="9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工作内容</vt:lpstr>
      <vt:lpstr>AQL2.5验货</vt:lpstr>
      <vt:lpstr>验货尺寸表 </vt:lpstr>
      <vt:lpstr>首期</vt:lpstr>
      <vt:lpstr>中期</vt:lpstr>
      <vt:lpstr>验货尺寸表 （中期洗水）</vt:lpstr>
      <vt:lpstr>中期验货尺寸表</vt:lpstr>
      <vt:lpstr>尾期</vt:lpstr>
      <vt:lpstr>验货尺寸表</vt:lpstr>
      <vt:lpstr>Sheet1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微软用户</cp:lastModifiedBy>
  <cp:lastPrinted>2022-07-21T07:15:36Z</cp:lastPrinted>
  <dcterms:created xsi:type="dcterms:W3CDTF">2020-03-11T01:34:00Z</dcterms:created>
  <dcterms:modified xsi:type="dcterms:W3CDTF">2022-07-28T08:07:23Z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9A76448B09AA4BF58667FC667EC195F4</vt:lpwstr>
  </property>
</Properties>
</file>