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验货流程及步骤" sheetId="1" r:id="rId1"/>
    <sheet name="出货报告" sheetId="2" r:id="rId2"/>
    <sheet name="规格表" sheetId="3" r:id="rId3"/>
    <sheet name="AQL2.5抽检标准" sheetId="4" r:id="rId4"/>
  </sheets>
  <definedNames>
    <definedName name="_xlnm.Print_Area" localSheetId="0">验货流程及步骤!$A$1:$M$16</definedName>
  </definedNames>
  <calcPr calcId="144525"/>
</workbook>
</file>

<file path=xl/sharedStrings.xml><?xml version="1.0" encoding="utf-8"?>
<sst xmlns="http://schemas.openxmlformats.org/spreadsheetml/2006/main" count="283" uniqueCount="153">
  <si>
    <t>探路者出货抽箱远程验货步骤及流程：</t>
  </si>
  <si>
    <t>1、整件验货细节视频（整件衣服平铺各部位）</t>
  </si>
  <si>
    <t>2、各套结部位照片</t>
  </si>
  <si>
    <t>3、成衣尺码和吊牌尺码核对照片，每色每码1件</t>
  </si>
  <si>
    <t>4、面，辅料卡与大货各部位核对照片</t>
  </si>
  <si>
    <t>5、大货包装完成的箱子拍照（注意箱数）</t>
  </si>
  <si>
    <t>6、大货装箱完成，开箱点数、箱里衣服吊牌、成衣号型标与箱唛核对（所抽箱，每箱核对5-7件）</t>
  </si>
  <si>
    <t>7、面料成分核对，面料功能吊牌吊牌检测项目核对，成衣检测报告核对，拍核对照片</t>
  </si>
  <si>
    <t>8、所抽成品箱称重照片（放称上面，称重量显示与箱上面重量是否一致）</t>
  </si>
  <si>
    <t>9、验货问题点照片发给我</t>
  </si>
  <si>
    <t>10、SRM系统箱单导出PDF格式</t>
  </si>
  <si>
    <t>11、出货报告，规格表</t>
  </si>
  <si>
    <t>（1）出货报告里包含，款号，品类、生产工厂、合同交期，几色几号型，出货数量</t>
  </si>
  <si>
    <t>（2）抽检箱号，抽检数量，抽检问题点及件数，验货日期、签字</t>
  </si>
  <si>
    <t>（3）规格表里款号，品类、生产工厂，测量尺寸（全色可跳码测量，需全码）</t>
  </si>
  <si>
    <t>QC出货报告书</t>
  </si>
  <si>
    <t>订单类别</t>
  </si>
  <si>
    <t>男式皮肤衣</t>
  </si>
  <si>
    <t>款号</t>
  </si>
  <si>
    <t>TAZZFK91810</t>
  </si>
  <si>
    <t>产品名称</t>
  </si>
  <si>
    <t>生产工厂</t>
  </si>
  <si>
    <t>河北丽达制衣有限公司</t>
  </si>
  <si>
    <t>订单数量</t>
  </si>
  <si>
    <t>合同日期</t>
  </si>
  <si>
    <t>检验资料确认</t>
  </si>
  <si>
    <t>色/号型数</t>
  </si>
  <si>
    <t>交货形式</t>
  </si>
  <si>
    <t>入库/直发</t>
  </si>
  <si>
    <t>面料第三方合格报告</t>
  </si>
  <si>
    <t>有</t>
  </si>
  <si>
    <t>无</t>
  </si>
  <si>
    <t>验货次数</t>
  </si>
  <si>
    <t>非直发</t>
  </si>
  <si>
    <t>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</si>
  <si>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</si>
  <si>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</si>
  <si>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</si>
  <si>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</si>
  <si>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</si>
  <si>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</si>
  <si>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</si>
  <si>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</si>
  <si>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</si>
  <si>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</si>
  <si>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</si>
  <si>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</si>
  <si>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</si>
  <si>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</si>
  <si>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</si>
  <si>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</si>
  <si>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</si>
  <si>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</si>
  <si>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</si>
  <si>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</si>
  <si>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</si>
  <si>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</si>
  <si>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</si>
  <si>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</si>
  <si>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</si>
  <si>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</si>
  <si>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</si>
  <si>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</si>
  <si>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</si>
  <si>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</si>
  <si>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</si>
  <si>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②检验明细：抽箱箱号如下：</t>
  </si>
  <si>
    <t>2/5/10/9</t>
  </si>
  <si>
    <t>②规格异常情况</t>
  </si>
  <si>
    <t>情况说明：</t>
  </si>
  <si>
    <t xml:space="preserve">【问题点描述】  </t>
  </si>
  <si>
    <t>1）领口溶皱  1件</t>
  </si>
  <si>
    <t>2）前中高低  1件</t>
  </si>
  <si>
    <t>3）油污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</si>
  <si>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</si>
  <si>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</si>
  <si>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</si>
  <si>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</si>
  <si>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</si>
  <si>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</si>
  <si>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</si>
  <si>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</si>
  <si>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</si>
  <si>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</si>
  <si>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</si>
  <si>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</si>
  <si>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</si>
  <si>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</si>
  <si>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</si>
  <si>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</si>
  <si>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</si>
  <si>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单位：CM</t>
  </si>
  <si>
    <t>工厂</t>
  </si>
  <si>
    <t>丽达</t>
  </si>
  <si>
    <t>日期：</t>
  </si>
  <si>
    <t>样品规格  SAMPLE SPEC</t>
  </si>
  <si>
    <t>产品代码：</t>
  </si>
  <si>
    <r>
      <rPr>
        <b/>
        <sz val="12"/>
        <rFont val="宋体"/>
        <charset val="134"/>
      </rPr>
      <t>规格表</t>
    </r>
  </si>
  <si>
    <t>沥青蓝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</si>
  <si>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</si>
  <si>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</si>
  <si>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</si>
  <si>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</si>
  <si>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</si>
  <si>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</si>
  <si>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</si>
  <si>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</si>
  <si>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</si>
  <si>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</si>
  <si>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</si>
  <si>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</si>
  <si>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</si>
  <si>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</si>
  <si>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</si>
  <si>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</si>
  <si>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</si>
  <si>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/</t>
  </si>
  <si>
    <t>-0.5</t>
  </si>
  <si>
    <t>前中长</t>
  </si>
  <si>
    <t>胸围</t>
  </si>
  <si>
    <t>+1</t>
  </si>
  <si>
    <t>+1.5</t>
  </si>
  <si>
    <t>腰围</t>
  </si>
  <si>
    <t>摆围</t>
  </si>
  <si>
    <t>肩宽</t>
  </si>
  <si>
    <t>-0.2</t>
  </si>
  <si>
    <t>+0.2</t>
  </si>
  <si>
    <t>+0.8</t>
  </si>
  <si>
    <t>+0.5</t>
  </si>
  <si>
    <t>下领围</t>
  </si>
  <si>
    <t>肩点袖长</t>
  </si>
  <si>
    <t>+0.3</t>
  </si>
  <si>
    <t>-0.4</t>
  </si>
  <si>
    <t>袖肥/2（参考值）</t>
  </si>
  <si>
    <t>+0.4</t>
  </si>
  <si>
    <t>袖肘围/2</t>
  </si>
  <si>
    <t>袖口围/2 平</t>
  </si>
  <si>
    <t>-0.3</t>
  </si>
  <si>
    <t>袖口围/2 拉</t>
  </si>
  <si>
    <t>插手袋长</t>
  </si>
  <si>
    <t>帽前领高</t>
  </si>
  <si>
    <t>帽高</t>
  </si>
  <si>
    <t>帽宽</t>
  </si>
  <si>
    <t>注：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</si>
  <si>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</si>
  <si>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</si>
  <si>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</si>
  <si>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袖笼深——领下口后中处垂直量至袖笼深线</t>
  </si>
  <si>
    <t>袖肥/2（参考值/推版软件都具有功能：给出袖山高袖山曲线对应袖窿等长自动得出袖肥）</t>
  </si>
  <si>
    <t>验货时间：</t>
  </si>
  <si>
    <t>跟单QC:</t>
  </si>
  <si>
    <t>工厂负责人：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</si>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</sst>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2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111111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38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3" borderId="40" applyNumberFormat="0" applyAlignment="0" applyProtection="0">
      <alignment vertical="center"/>
    </xf>
    <xf numFmtId="0" fontId="38" fillId="13" borderId="36" applyNumberFormat="0" applyAlignment="0" applyProtection="0">
      <alignment vertical="center"/>
    </xf>
    <xf numFmtId="0" fontId="39" fillId="14" borderId="41" applyNumberFormat="0" applyAlignment="0" applyProtection="0">
      <alignment vertical="center"/>
    </xf>
    <xf numFmtId="0" fontId="15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126">
    <xf numFmtId="0" fontId="0" fillId="0" borderId="0" xfId="0"/>
    <xf numFmtId="0" fontId="1" fillId="2" borderId="0" xfId="53" applyFont="1" applyFill="1"/>
    <xf numFmtId="0" fontId="1" fillId="2" borderId="0" xfId="53" applyFont="1" applyFill="1" applyBorder="1"/>
    <xf numFmtId="0" fontId="2" fillId="2" borderId="0" xfId="53" applyFont="1" applyFill="1" applyBorder="1" applyAlignment="1">
      <alignment horizontal="center"/>
    </xf>
    <xf numFmtId="0" fontId="1" fillId="2" borderId="0" xfId="5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>
      <alignment horizontal="center" vertical="center"/>
    </xf>
    <xf numFmtId="0" fontId="5" fillId="0" borderId="0" xfId="55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shrinkToFit="1"/>
    </xf>
    <xf numFmtId="0" fontId="10" fillId="0" borderId="8" xfId="0" applyNumberFormat="1" applyFont="1" applyFill="1" applyBorder="1" applyAlignment="1">
      <alignment vertical="center"/>
    </xf>
    <xf numFmtId="0" fontId="10" fillId="0" borderId="8" xfId="6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2" borderId="1" xfId="52" applyFont="1" applyFill="1" applyBorder="1" applyAlignment="1">
      <alignment horizontal="left" vertical="center"/>
    </xf>
    <xf numFmtId="0" fontId="1" fillId="2" borderId="1" xfId="52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1" xfId="53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vertical="center"/>
    </xf>
    <xf numFmtId="0" fontId="12" fillId="3" borderId="7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13" fillId="0" borderId="1" xfId="55" applyFont="1" applyFill="1" applyBorder="1" applyAlignment="1">
      <alignment horizontal="center" vertical="center"/>
    </xf>
    <xf numFmtId="49" fontId="1" fillId="2" borderId="1" xfId="56" applyNumberFormat="1" applyFont="1" applyFill="1" applyBorder="1" applyAlignment="1">
      <alignment horizontal="center" vertical="center"/>
    </xf>
    <xf numFmtId="49" fontId="2" fillId="2" borderId="1" xfId="56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4" fillId="2" borderId="0" xfId="56" applyFont="1" applyFill="1">
      <alignment vertical="center"/>
    </xf>
    <xf numFmtId="0" fontId="2" fillId="2" borderId="0" xfId="53" applyFont="1" applyFill="1"/>
    <xf numFmtId="14" fontId="2" fillId="2" borderId="0" xfId="53" applyNumberFormat="1" applyFont="1" applyFill="1"/>
    <xf numFmtId="0" fontId="15" fillId="0" borderId="0" xfId="52" applyFill="1" applyAlignment="1">
      <alignment horizontal="left" vertical="center"/>
    </xf>
    <xf numFmtId="0" fontId="15" fillId="0" borderId="0" xfId="52" applyFill="1" applyBorder="1" applyAlignment="1">
      <alignment horizontal="left" vertical="center"/>
    </xf>
    <xf numFmtId="0" fontId="15" fillId="0" borderId="0" xfId="52" applyFont="1" applyFill="1" applyAlignment="1">
      <alignment horizontal="left" vertical="center"/>
    </xf>
    <xf numFmtId="0" fontId="16" fillId="0" borderId="13" xfId="52" applyFont="1" applyFill="1" applyBorder="1" applyAlignment="1">
      <alignment horizontal="center" vertical="top"/>
    </xf>
    <xf numFmtId="0" fontId="17" fillId="0" borderId="14" xfId="52" applyFont="1" applyFill="1" applyBorder="1" applyAlignment="1">
      <alignment horizontal="left" vertical="center"/>
    </xf>
    <xf numFmtId="0" fontId="18" fillId="0" borderId="15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9" fillId="0" borderId="1" xfId="0" applyFont="1" applyFill="1" applyBorder="1" applyAlignment="1"/>
    <xf numFmtId="0" fontId="17" fillId="0" borderId="15" xfId="52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17" fillId="0" borderId="16" xfId="52" applyFont="1" applyFill="1" applyBorder="1" applyAlignment="1">
      <alignment vertical="center"/>
    </xf>
    <xf numFmtId="0" fontId="18" fillId="0" borderId="17" xfId="52" applyFont="1" applyFill="1" applyBorder="1" applyAlignment="1">
      <alignment horizontal="center" vertical="center"/>
    </xf>
    <xf numFmtId="0" fontId="17" fillId="0" borderId="17" xfId="52" applyFont="1" applyFill="1" applyBorder="1" applyAlignment="1">
      <alignment vertical="center"/>
    </xf>
    <xf numFmtId="58" fontId="20" fillId="0" borderId="17" xfId="52" applyNumberFormat="1" applyFont="1" applyFill="1" applyBorder="1" applyAlignment="1">
      <alignment horizontal="center" vertical="center"/>
    </xf>
    <xf numFmtId="0" fontId="20" fillId="0" borderId="17" xfId="52" applyFont="1" applyFill="1" applyBorder="1" applyAlignment="1">
      <alignment horizontal="center" vertical="center"/>
    </xf>
    <xf numFmtId="0" fontId="17" fillId="0" borderId="17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left" vertical="center"/>
    </xf>
    <xf numFmtId="0" fontId="18" fillId="0" borderId="17" xfId="52" applyFont="1" applyFill="1" applyBorder="1" applyAlignment="1">
      <alignment horizontal="right" vertical="center"/>
    </xf>
    <xf numFmtId="0" fontId="17" fillId="0" borderId="17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vertical="center"/>
    </xf>
    <xf numFmtId="0" fontId="18" fillId="0" borderId="19" xfId="52" applyFont="1" applyFill="1" applyBorder="1" applyAlignment="1">
      <alignment horizontal="center" vertical="center"/>
    </xf>
    <xf numFmtId="0" fontId="17" fillId="0" borderId="19" xfId="52" applyFont="1" applyFill="1" applyBorder="1" applyAlignment="1">
      <alignment vertical="center"/>
    </xf>
    <xf numFmtId="0" fontId="20" fillId="0" borderId="19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17" fillId="0" borderId="19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17" fillId="0" borderId="14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0" fillId="0" borderId="21" xfId="52" applyFont="1" applyFill="1" applyBorder="1" applyAlignment="1">
      <alignment horizontal="center" vertical="center"/>
    </xf>
    <xf numFmtId="0" fontId="20" fillId="0" borderId="17" xfId="52" applyFont="1" applyFill="1" applyBorder="1" applyAlignment="1">
      <alignment horizontal="left" vertical="center"/>
    </xf>
    <xf numFmtId="0" fontId="20" fillId="0" borderId="17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center" vertical="center"/>
    </xf>
    <xf numFmtId="0" fontId="20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left" vertical="center"/>
    </xf>
    <xf numFmtId="0" fontId="20" fillId="0" borderId="0" xfId="52" applyFont="1" applyFill="1" applyBorder="1" applyAlignment="1">
      <alignment horizontal="left" vertical="center"/>
    </xf>
    <xf numFmtId="0" fontId="17" fillId="0" borderId="15" xfId="52" applyFont="1" applyFill="1" applyBorder="1" applyAlignment="1">
      <alignment horizontal="left" vertical="center"/>
    </xf>
    <xf numFmtId="0" fontId="20" fillId="0" borderId="1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16" xfId="52" applyFont="1" applyFill="1" applyBorder="1" applyAlignment="1">
      <alignment horizontal="left" vertical="center" wrapText="1"/>
    </xf>
    <xf numFmtId="0" fontId="20" fillId="0" borderId="17" xfId="52" applyFont="1" applyFill="1" applyBorder="1" applyAlignment="1">
      <alignment horizontal="left" vertical="center" wrapText="1"/>
    </xf>
    <xf numFmtId="0" fontId="17" fillId="0" borderId="18" xfId="52" applyFont="1" applyFill="1" applyBorder="1" applyAlignment="1">
      <alignment horizontal="left" vertical="center"/>
    </xf>
    <xf numFmtId="0" fontId="15" fillId="0" borderId="19" xfId="52" applyFill="1" applyBorder="1" applyAlignment="1">
      <alignment horizontal="center" vertical="center"/>
    </xf>
    <xf numFmtId="0" fontId="17" fillId="0" borderId="25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left" vertical="center"/>
    </xf>
    <xf numFmtId="0" fontId="17" fillId="0" borderId="21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12" fillId="0" borderId="14" xfId="52" applyFont="1" applyFill="1" applyBorder="1" applyAlignment="1">
      <alignment horizontal="left" vertical="center"/>
    </xf>
    <xf numFmtId="0" fontId="12" fillId="0" borderId="15" xfId="52" applyFont="1" applyFill="1" applyBorder="1" applyAlignment="1">
      <alignment horizontal="left" vertical="center"/>
    </xf>
    <xf numFmtId="0" fontId="17" fillId="0" borderId="22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20" fillId="0" borderId="19" xfId="52" applyFont="1" applyFill="1" applyBorder="1" applyAlignment="1">
      <alignment horizontal="center" vertical="center"/>
    </xf>
    <xf numFmtId="58" fontId="20" fillId="0" borderId="19" xfId="52" applyNumberFormat="1" applyFont="1" applyFill="1" applyBorder="1" applyAlignment="1">
      <alignment vertical="center"/>
    </xf>
    <xf numFmtId="0" fontId="17" fillId="0" borderId="19" xfId="52" applyFont="1" applyFill="1" applyBorder="1" applyAlignment="1">
      <alignment horizontal="center" vertical="center"/>
    </xf>
    <xf numFmtId="0" fontId="20" fillId="0" borderId="15" xfId="52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17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center" vertical="center"/>
    </xf>
    <xf numFmtId="0" fontId="20" fillId="0" borderId="34" xfId="52" applyFont="1" applyFill="1" applyBorder="1" applyAlignment="1">
      <alignment horizontal="center" vertical="center"/>
    </xf>
    <xf numFmtId="0" fontId="12" fillId="0" borderId="34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 wrapText="1"/>
    </xf>
    <xf numFmtId="0" fontId="15" fillId="0" borderId="32" xfId="52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0 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67" xfId="54"/>
    <cellStyle name="常规 72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17</xdr:row>
      <xdr:rowOff>170815</xdr:rowOff>
    </xdr:from>
    <xdr:to>
      <xdr:col>21</xdr:col>
      <xdr:colOff>389890</xdr:colOff>
      <xdr:row>33</xdr:row>
      <xdr:rowOff>241935</xdr:rowOff>
    </xdr:to>
    <xdr:grpSp>
      <xdr:nvGrpSpPr>
        <xdr:cNvPr id="7" name="组合 6"/>
        <xdr:cNvGrpSpPr/>
      </xdr:nvGrpSpPr>
      <xdr:grpSpPr>
        <a:xfrm>
          <a:off x="1905" y="4542790"/>
          <a:ext cx="15493365" cy="4185920"/>
          <a:chOff x="-12" y="7139"/>
          <a:chExt cx="23291" cy="6592"/>
        </a:xfrm>
      </xdr:grpSpPr>
      <xdr:pic>
        <xdr:nvPicPr>
          <xdr:cNvPr id="2" name="图片 1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6855" y="7315"/>
            <a:ext cx="6425" cy="3689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" name="图片 2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-5" y="7187"/>
            <a:ext cx="6299" cy="1675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4" name="图片 3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2" y="9338"/>
            <a:ext cx="6273" cy="2596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5" name="图片 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-12" y="12195"/>
            <a:ext cx="6293" cy="153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" name="图片 5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6494" y="7139"/>
            <a:ext cx="10062" cy="5776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54225" y="2159000"/>
              <a:ext cx="83058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315720" y="7407275"/>
              <a:ext cx="44640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1252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25365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7413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59395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66925" y="2524125"/>
              <a:ext cx="8305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657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3665" y="2044700"/>
              <a:ext cx="680085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3665" y="2225675"/>
              <a:ext cx="680085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657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3665" y="2432050"/>
              <a:ext cx="680085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214995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14995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14565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14995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74865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24495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24495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54225" y="1619250"/>
              <a:ext cx="8305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57805" y="1631950"/>
              <a:ext cx="641985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57805" y="1812925"/>
              <a:ext cx="641985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90290" y="1438275"/>
              <a:ext cx="8178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59405" y="1438275"/>
              <a:ext cx="70548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20870" y="1438275"/>
              <a:ext cx="39179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68905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14565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14565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24495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74865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74865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01420" y="2225675"/>
              <a:ext cx="560705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63725" y="4156075"/>
              <a:ext cx="107188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54225" y="2314575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5220" y="2520950"/>
              <a:ext cx="68770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76020" y="2159000"/>
              <a:ext cx="68770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1170" y="2327275"/>
              <a:ext cx="74739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54225" y="2159000"/>
              <a:ext cx="83058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315720" y="7407275"/>
              <a:ext cx="44640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112520" y="12985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25365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37413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859395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2066925" y="2524125"/>
              <a:ext cx="8305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306570" y="21590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5193665" y="2044700"/>
              <a:ext cx="680085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5193665" y="2225675"/>
              <a:ext cx="680085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306570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93665" y="2432050"/>
              <a:ext cx="680085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214995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214995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314565" y="25209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214995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174865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024495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024495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054225" y="1619250"/>
              <a:ext cx="8305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757805" y="1631950"/>
              <a:ext cx="641985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757805" y="1812925"/>
              <a:ext cx="641985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590290" y="1438275"/>
              <a:ext cx="81788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859405" y="1438275"/>
              <a:ext cx="70548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420870" y="1438275"/>
              <a:ext cx="39179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668905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314565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314565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024495" y="10699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174865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174865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201420" y="2225675"/>
              <a:ext cx="560705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863725" y="4156075"/>
              <a:ext cx="107188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2054225" y="2314575"/>
              <a:ext cx="8305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125220" y="2520950"/>
              <a:ext cx="68770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76020" y="2159000"/>
              <a:ext cx="68770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281170" y="2327275"/>
              <a:ext cx="74739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2028825" y="1311275"/>
              <a:ext cx="46228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590550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585450"/>
          <a:ext cx="4594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32300"/>
          <a:ext cx="4645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32300"/>
          <a:ext cx="4721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590550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00600"/>
          <a:ext cx="4594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590550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585450"/>
          <a:ext cx="4594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314325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95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314325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695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314325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695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314325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314325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95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2" name="直接连接符 11"/>
        <xdr:cNvCxnSpPr/>
      </xdr:nvCxnSpPr>
      <xdr:spPr>
        <a:xfrm>
          <a:off x="0" y="1860550"/>
          <a:ext cx="1308100" cy="730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19050</xdr:rowOff>
    </xdr:from>
    <xdr:to>
      <xdr:col>1</xdr:col>
      <xdr:colOff>9525</xdr:colOff>
      <xdr:row>6</xdr:row>
      <xdr:rowOff>219075</xdr:rowOff>
    </xdr:to>
    <xdr:cxnSp>
      <xdr:nvCxnSpPr>
        <xdr:cNvPr id="13" name="直接连接符 12"/>
        <xdr:cNvCxnSpPr/>
      </xdr:nvCxnSpPr>
      <xdr:spPr>
        <a:xfrm>
          <a:off x="0" y="1873250"/>
          <a:ext cx="1317625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6350</xdr:rowOff>
    </xdr:from>
    <xdr:to>
      <xdr:col>1</xdr:col>
      <xdr:colOff>0</xdr:colOff>
      <xdr:row>7</xdr:row>
      <xdr:rowOff>0</xdr:rowOff>
    </xdr:to>
    <xdr:cxnSp>
      <xdr:nvCxnSpPr>
        <xdr:cNvPr id="14" name="直接连接符 13"/>
        <xdr:cNvCxnSpPr/>
      </xdr:nvCxnSpPr>
      <xdr:spPr>
        <a:xfrm>
          <a:off x="0" y="1860550"/>
          <a:ext cx="1308100" cy="730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19050</xdr:rowOff>
    </xdr:from>
    <xdr:to>
      <xdr:col>9</xdr:col>
      <xdr:colOff>9525</xdr:colOff>
      <xdr:row>6</xdr:row>
      <xdr:rowOff>219075</xdr:rowOff>
    </xdr:to>
    <xdr:cxnSp>
      <xdr:nvCxnSpPr>
        <xdr:cNvPr id="15" name="直接连接符 14"/>
        <xdr:cNvCxnSpPr/>
      </xdr:nvCxnSpPr>
      <xdr:spPr>
        <a:xfrm>
          <a:off x="6286500" y="1873250"/>
          <a:ext cx="228600" cy="568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9</xdr:col>
      <xdr:colOff>147320</xdr:colOff>
      <xdr:row>23</xdr:row>
      <xdr:rowOff>81280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6331585" cy="401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18"/>
  <sheetViews>
    <sheetView workbookViewId="0">
      <selection activeCell="J1" sqref="J1"/>
    </sheetView>
  </sheetViews>
  <sheetFormatPr defaultColWidth="9.025" defaultRowHeight="20.25"/>
  <cols>
    <col min="1" max="12" width="9.025" style="122"/>
    <col min="13" max="13" width="17.7333333333333" style="122" customWidth="1"/>
    <col min="14" max="16384" width="9.025" style="122"/>
  </cols>
  <sheetData>
    <row r="1" spans="1:1">
      <c r="A1" s="123" t="s">
        <v>0</v>
      </c>
    </row>
    <row r="2" spans="1:1">
      <c r="A2" s="122" t="s">
        <v>1</v>
      </c>
    </row>
    <row r="3" spans="1:1">
      <c r="A3" s="122" t="s">
        <v>2</v>
      </c>
    </row>
    <row r="4" spans="1:1">
      <c r="A4" s="122" t="s">
        <v>3</v>
      </c>
    </row>
    <row r="5" spans="1:1">
      <c r="A5" s="122" t="s">
        <v>4</v>
      </c>
    </row>
    <row r="6" spans="1:1">
      <c r="A6" s="122" t="s">
        <v>5</v>
      </c>
    </row>
    <row r="7" spans="1:1">
      <c r="A7" s="122" t="s">
        <v>6</v>
      </c>
    </row>
    <row r="8" spans="1:1">
      <c r="A8" s="122" t="s">
        <v>7</v>
      </c>
    </row>
    <row r="9" spans="1:1">
      <c r="A9" s="122" t="s">
        <v>8</v>
      </c>
    </row>
    <row r="10" spans="1:1">
      <c r="A10" s="122" t="s">
        <v>9</v>
      </c>
    </row>
    <row r="11" spans="1:1">
      <c r="A11" s="122" t="s">
        <v>10</v>
      </c>
    </row>
    <row r="12" spans="1:1">
      <c r="A12" s="122" t="s">
        <v>11</v>
      </c>
    </row>
    <row r="13" spans="1:1">
      <c r="A13" s="124" t="s">
        <v>12</v>
      </c>
    </row>
    <row r="14" spans="1:1">
      <c r="A14" s="124" t="s">
        <v>13</v>
      </c>
    </row>
    <row r="15" spans="1:1">
      <c r="A15" s="124" t="s">
        <v>14</v>
      </c>
    </row>
    <row r="16" spans="1:1">
      <c r="A16" s="125"/>
    </row>
    <row r="17" spans="1:1">
      <c r="A17" s="125"/>
    </row>
    <row r="18" spans="1:1">
      <c r="A18" s="125"/>
    </row>
  </sheetData>
  <pageMargins left="0.629861111111111" right="0.236111111111111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opLeftCell="A21" workbookViewId="0">
      <selection activeCell="G43" sqref="G43"/>
    </sheetView>
  </sheetViews>
  <sheetFormatPr defaultColWidth="10.8" defaultRowHeight="14.25"/>
  <cols>
    <col min="1" max="1" width="10.2666666666667" style="43" customWidth="1"/>
    <col min="2" max="2" width="11.8583333333333" style="43" customWidth="1"/>
    <col min="3" max="3" width="9.73333333333333" style="43" customWidth="1"/>
    <col min="4" max="4" width="10.0916666666667" style="43" customWidth="1"/>
    <col min="5" max="5" width="9.73333333333333" style="43" customWidth="1"/>
    <col min="6" max="6" width="10.975" style="43" customWidth="1"/>
    <col min="7" max="7" width="10.0916666666667" style="43" customWidth="1"/>
    <col min="8" max="8" width="9.73333333333333" style="43" customWidth="1"/>
    <col min="9" max="9" width="8.675" style="43" customWidth="1"/>
    <col min="10" max="10" width="11.15" style="43" customWidth="1"/>
    <col min="11" max="11" width="12.9166666666667" style="43" customWidth="1"/>
    <col min="12" max="16384" width="10.8" style="43"/>
  </cols>
  <sheetData>
    <row r="1" s="43" customFormat="1" ht="26.25" spans="1:11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="43" customFormat="1" spans="1:11">
      <c r="A2" s="47" t="s">
        <v>16</v>
      </c>
      <c r="B2" s="48" t="s">
        <v>17</v>
      </c>
      <c r="C2" s="48"/>
      <c r="D2" s="49" t="s">
        <v>18</v>
      </c>
      <c r="E2" s="50" t="s">
        <v>19</v>
      </c>
      <c r="F2" s="51"/>
      <c r="G2" s="51" t="s">
        <v>20</v>
      </c>
      <c r="H2" s="52" t="s">
        <v>17</v>
      </c>
      <c r="I2" s="81" t="s">
        <v>21</v>
      </c>
      <c r="J2" s="104" t="s">
        <v>22</v>
      </c>
      <c r="K2" s="105"/>
    </row>
    <row r="3" s="43" customFormat="1" spans="1:11">
      <c r="A3" s="53" t="s">
        <v>23</v>
      </c>
      <c r="B3" s="54">
        <v>652</v>
      </c>
      <c r="C3" s="54"/>
      <c r="D3" s="55" t="s">
        <v>24</v>
      </c>
      <c r="E3" s="56">
        <v>44767</v>
      </c>
      <c r="F3" s="57"/>
      <c r="G3" s="57"/>
      <c r="H3" s="58" t="s">
        <v>25</v>
      </c>
      <c r="I3" s="58"/>
      <c r="J3" s="58"/>
      <c r="K3" s="106"/>
    </row>
    <row r="4" s="43" customFormat="1" spans="1:11">
      <c r="A4" s="59" t="s">
        <v>26</v>
      </c>
      <c r="B4" s="60">
        <v>1</v>
      </c>
      <c r="C4" s="60">
        <v>6</v>
      </c>
      <c r="D4" s="61" t="s">
        <v>27</v>
      </c>
      <c r="E4" s="57" t="s">
        <v>28</v>
      </c>
      <c r="F4" s="57"/>
      <c r="G4" s="57"/>
      <c r="H4" s="61" t="s">
        <v>29</v>
      </c>
      <c r="I4" s="61"/>
      <c r="J4" s="74" t="s">
        <v>30</v>
      </c>
      <c r="K4" s="107" t="s">
        <v>31</v>
      </c>
    </row>
    <row r="5" s="43" customFormat="1" spans="1:11">
      <c r="A5" s="59" t="s">
        <v>32</v>
      </c>
      <c r="B5" s="54">
        <v>1</v>
      </c>
      <c r="C5" s="54"/>
      <c r="D5" s="55" t="s">
        <v>33</v>
      </c>
      <c r="E5" s="55"/>
      <c r="F5" s="55" t="s">
        <v>34</v>
      </c>
      <c r="G5" s="55"/>
      <c r="H5" s="61" t="s">
        <v>35</v>
      </c>
      <c r="I5" s="61"/>
      <c r="J5" s="74" t="s">
        <v>30</v>
      </c>
      <c r="K5" s="107" t="s">
        <v>31</v>
      </c>
    </row>
    <row r="6" s="43" customFormat="1" ht="15" spans="1:11">
      <c r="A6" s="62" t="s">
        <v>36</v>
      </c>
      <c r="B6" s="63">
        <v>80</v>
      </c>
      <c r="C6" s="63"/>
      <c r="D6" s="64" t="s">
        <v>37</v>
      </c>
      <c r="E6" s="65">
        <v>652</v>
      </c>
      <c r="F6" s="66"/>
      <c r="G6" s="64"/>
      <c r="H6" s="67" t="s">
        <v>38</v>
      </c>
      <c r="I6" s="67"/>
      <c r="J6" s="66" t="s">
        <v>30</v>
      </c>
      <c r="K6" s="108" t="s">
        <v>31</v>
      </c>
    </row>
    <row r="7" s="43" customFormat="1" ht="15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="43" customFormat="1" spans="1:11">
      <c r="A8" s="71" t="s">
        <v>39</v>
      </c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72"/>
      <c r="H8" s="73"/>
      <c r="I8" s="73"/>
      <c r="J8" s="73"/>
      <c r="K8" s="109"/>
    </row>
    <row r="9" s="43" customFormat="1" spans="1:11">
      <c r="A9" s="59" t="s">
        <v>45</v>
      </c>
      <c r="B9" s="61"/>
      <c r="C9" s="74" t="s">
        <v>30</v>
      </c>
      <c r="D9" s="74" t="s">
        <v>31</v>
      </c>
      <c r="E9" s="55" t="s">
        <v>46</v>
      </c>
      <c r="F9" s="75" t="s">
        <v>47</v>
      </c>
      <c r="G9" s="76"/>
      <c r="H9" s="77"/>
      <c r="I9" s="77"/>
      <c r="J9" s="77"/>
      <c r="K9" s="110"/>
    </row>
    <row r="10" s="43" customFormat="1" spans="1:11">
      <c r="A10" s="59" t="s">
        <v>48</v>
      </c>
      <c r="B10" s="61"/>
      <c r="C10" s="74" t="s">
        <v>30</v>
      </c>
      <c r="D10" s="74" t="s">
        <v>31</v>
      </c>
      <c r="E10" s="55" t="s">
        <v>49</v>
      </c>
      <c r="F10" s="75" t="s">
        <v>50</v>
      </c>
      <c r="G10" s="76" t="s">
        <v>51</v>
      </c>
      <c r="H10" s="77"/>
      <c r="I10" s="77"/>
      <c r="J10" s="77"/>
      <c r="K10" s="110"/>
    </row>
    <row r="11" s="43" customFormat="1" spans="1:11">
      <c r="A11" s="78" t="s">
        <v>52</v>
      </c>
      <c r="B11" s="79"/>
      <c r="C11" s="79"/>
      <c r="D11" s="79"/>
      <c r="E11" s="79"/>
      <c r="F11" s="79"/>
      <c r="G11" s="79"/>
      <c r="H11" s="79"/>
      <c r="I11" s="79"/>
      <c r="J11" s="79"/>
      <c r="K11" s="111"/>
    </row>
    <row r="12" s="43" customFormat="1" spans="1:11">
      <c r="A12" s="53" t="s">
        <v>53</v>
      </c>
      <c r="B12" s="74" t="s">
        <v>54</v>
      </c>
      <c r="C12" s="74" t="s">
        <v>55</v>
      </c>
      <c r="D12" s="75"/>
      <c r="E12" s="55" t="s">
        <v>56</v>
      </c>
      <c r="F12" s="74" t="s">
        <v>54</v>
      </c>
      <c r="G12" s="74" t="s">
        <v>55</v>
      </c>
      <c r="H12" s="74"/>
      <c r="I12" s="55" t="s">
        <v>57</v>
      </c>
      <c r="J12" s="74" t="s">
        <v>54</v>
      </c>
      <c r="K12" s="107" t="s">
        <v>55</v>
      </c>
    </row>
    <row r="13" s="43" customFormat="1" spans="1:11">
      <c r="A13" s="53" t="s">
        <v>58</v>
      </c>
      <c r="B13" s="74" t="s">
        <v>54</v>
      </c>
      <c r="C13" s="74" t="s">
        <v>55</v>
      </c>
      <c r="D13" s="75"/>
      <c r="E13" s="55" t="s">
        <v>59</v>
      </c>
      <c r="F13" s="74" t="s">
        <v>54</v>
      </c>
      <c r="G13" s="74" t="s">
        <v>55</v>
      </c>
      <c r="H13" s="74"/>
      <c r="I13" s="55" t="s">
        <v>60</v>
      </c>
      <c r="J13" s="74" t="s">
        <v>54</v>
      </c>
      <c r="K13" s="107" t="s">
        <v>55</v>
      </c>
    </row>
    <row r="14" s="43" customFormat="1" ht="15" spans="1:11">
      <c r="A14" s="62" t="s">
        <v>61</v>
      </c>
      <c r="B14" s="66" t="s">
        <v>54</v>
      </c>
      <c r="C14" s="66" t="s">
        <v>55</v>
      </c>
      <c r="D14" s="65"/>
      <c r="E14" s="64" t="s">
        <v>62</v>
      </c>
      <c r="F14" s="66" t="s">
        <v>54</v>
      </c>
      <c r="G14" s="66" t="s">
        <v>55</v>
      </c>
      <c r="H14" s="66"/>
      <c r="I14" s="64" t="s">
        <v>63</v>
      </c>
      <c r="J14" s="66" t="s">
        <v>54</v>
      </c>
      <c r="K14" s="108" t="s">
        <v>55</v>
      </c>
    </row>
    <row r="15" s="43" customFormat="1" ht="15" spans="1:11">
      <c r="A15" s="68"/>
      <c r="B15" s="80"/>
      <c r="C15" s="80"/>
      <c r="D15" s="69"/>
      <c r="E15" s="68"/>
      <c r="F15" s="80"/>
      <c r="G15" s="80"/>
      <c r="H15" s="80"/>
      <c r="I15" s="68"/>
      <c r="J15" s="80"/>
      <c r="K15" s="80"/>
    </row>
    <row r="16" s="44" customFormat="1" spans="1:11">
      <c r="A16" s="47" t="s">
        <v>64</v>
      </c>
      <c r="B16" s="81"/>
      <c r="C16" s="81"/>
      <c r="D16" s="81"/>
      <c r="E16" s="81"/>
      <c r="F16" s="81"/>
      <c r="G16" s="81"/>
      <c r="H16" s="81"/>
      <c r="I16" s="81"/>
      <c r="J16" s="81"/>
      <c r="K16" s="112"/>
    </row>
    <row r="17" s="43" customFormat="1" spans="1:11">
      <c r="A17" s="59" t="s">
        <v>65</v>
      </c>
      <c r="B17" s="61"/>
      <c r="C17" s="61"/>
      <c r="D17" s="61"/>
      <c r="E17" s="61"/>
      <c r="F17" s="61"/>
      <c r="G17" s="61"/>
      <c r="H17" s="61"/>
      <c r="I17" s="61"/>
      <c r="J17" s="61"/>
      <c r="K17" s="113"/>
    </row>
    <row r="18" s="43" customFormat="1" spans="1:11">
      <c r="A18" s="59" t="s">
        <v>66</v>
      </c>
      <c r="B18" s="61"/>
      <c r="C18" s="61"/>
      <c r="D18" s="61"/>
      <c r="E18" s="61"/>
      <c r="F18" s="61"/>
      <c r="G18" s="61"/>
      <c r="H18" s="61"/>
      <c r="I18" s="61"/>
      <c r="J18" s="61"/>
      <c r="K18" s="113"/>
    </row>
    <row r="19" s="43" customFormat="1" spans="1:11">
      <c r="A19" s="82" t="s">
        <v>67</v>
      </c>
      <c r="B19" s="74"/>
      <c r="C19" s="74"/>
      <c r="D19" s="74"/>
      <c r="E19" s="74"/>
      <c r="F19" s="74"/>
      <c r="G19" s="74"/>
      <c r="H19" s="74"/>
      <c r="I19" s="74"/>
      <c r="J19" s="74"/>
      <c r="K19" s="107"/>
    </row>
    <row r="20" s="43" customFormat="1" spans="1:11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114"/>
    </row>
    <row r="21" s="43" customFormat="1" spans="1:11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114"/>
    </row>
    <row r="22" s="43" customFormat="1" spans="1:11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114"/>
    </row>
    <row r="23" s="43" customFormat="1" spans="1:11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115"/>
    </row>
    <row r="24" s="43" customFormat="1" spans="1:11">
      <c r="A24" s="59" t="s">
        <v>68</v>
      </c>
      <c r="B24" s="61"/>
      <c r="C24" s="74" t="s">
        <v>30</v>
      </c>
      <c r="D24" s="74" t="s">
        <v>31</v>
      </c>
      <c r="E24" s="58"/>
      <c r="F24" s="58"/>
      <c r="G24" s="58"/>
      <c r="H24" s="58"/>
      <c r="I24" s="58"/>
      <c r="J24" s="58"/>
      <c r="K24" s="106"/>
    </row>
    <row r="25" s="43" customFormat="1" ht="15" spans="1:11">
      <c r="A25" s="87" t="s">
        <v>69</v>
      </c>
      <c r="B25" s="88"/>
      <c r="C25" s="88"/>
      <c r="D25" s="88"/>
      <c r="E25" s="88"/>
      <c r="F25" s="88"/>
      <c r="G25" s="88"/>
      <c r="H25" s="88"/>
      <c r="I25" s="88"/>
      <c r="J25" s="88"/>
      <c r="K25" s="116"/>
    </row>
    <row r="26" s="43" customFormat="1" ht="15" spans="1:1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="43" customFormat="1" spans="1:11">
      <c r="A27" s="90" t="s">
        <v>70</v>
      </c>
      <c r="B27" s="91"/>
      <c r="C27" s="91"/>
      <c r="D27" s="91"/>
      <c r="E27" s="91"/>
      <c r="F27" s="91"/>
      <c r="G27" s="91"/>
      <c r="H27" s="91"/>
      <c r="I27" s="91"/>
      <c r="J27" s="91"/>
      <c r="K27" s="117"/>
    </row>
    <row r="28" s="43" customFormat="1" spans="1:11">
      <c r="A28" s="92" t="s">
        <v>71</v>
      </c>
      <c r="B28" s="93"/>
      <c r="C28" s="93"/>
      <c r="D28" s="93"/>
      <c r="E28" s="93"/>
      <c r="F28" s="93"/>
      <c r="G28" s="93"/>
      <c r="H28" s="93"/>
      <c r="I28" s="93"/>
      <c r="J28" s="93"/>
      <c r="K28" s="118"/>
    </row>
    <row r="29" s="43" customFormat="1" spans="1:11">
      <c r="A29" s="92" t="s">
        <v>72</v>
      </c>
      <c r="B29" s="93"/>
      <c r="C29" s="93"/>
      <c r="D29" s="93"/>
      <c r="E29" s="93"/>
      <c r="F29" s="93"/>
      <c r="G29" s="93"/>
      <c r="H29" s="93"/>
      <c r="I29" s="93"/>
      <c r="J29" s="93"/>
      <c r="K29" s="118"/>
    </row>
    <row r="30" s="43" customFormat="1" spans="1:11">
      <c r="A30" s="92" t="s">
        <v>73</v>
      </c>
      <c r="B30" s="93"/>
      <c r="C30" s="93"/>
      <c r="D30" s="93"/>
      <c r="E30" s="93"/>
      <c r="F30" s="93"/>
      <c r="G30" s="93"/>
      <c r="H30" s="93"/>
      <c r="I30" s="93"/>
      <c r="J30" s="93"/>
      <c r="K30" s="118"/>
    </row>
    <row r="31" s="43" customFormat="1" spans="1:11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118"/>
    </row>
    <row r="32" s="43" customFormat="1" spans="1:11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118"/>
    </row>
    <row r="33" s="43" customFormat="1" ht="23" customHeight="1" spans="1:11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118"/>
    </row>
    <row r="34" s="43" customFormat="1" ht="23" customHeight="1" spans="1:1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114"/>
    </row>
    <row r="35" s="43" customFormat="1" ht="23" customHeight="1" spans="1:11">
      <c r="A35" s="94"/>
      <c r="B35" s="84"/>
      <c r="C35" s="84"/>
      <c r="D35" s="84"/>
      <c r="E35" s="84"/>
      <c r="F35" s="84"/>
      <c r="G35" s="84"/>
      <c r="H35" s="84"/>
      <c r="I35" s="84"/>
      <c r="J35" s="84"/>
      <c r="K35" s="114"/>
    </row>
    <row r="36" s="43" customFormat="1" ht="23" customHeight="1" spans="1:11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119"/>
    </row>
    <row r="37" s="43" customFormat="1" ht="18.75" customHeight="1" spans="1:11">
      <c r="A37" s="97" t="s">
        <v>74</v>
      </c>
      <c r="B37" s="98"/>
      <c r="C37" s="98"/>
      <c r="D37" s="98"/>
      <c r="E37" s="98"/>
      <c r="F37" s="98"/>
      <c r="G37" s="98"/>
      <c r="H37" s="98"/>
      <c r="I37" s="98"/>
      <c r="J37" s="98"/>
      <c r="K37" s="120"/>
    </row>
    <row r="38" s="45" customFormat="1" ht="18.75" customHeight="1" spans="1:11">
      <c r="A38" s="59" t="s">
        <v>75</v>
      </c>
      <c r="B38" s="61"/>
      <c r="C38" s="61"/>
      <c r="D38" s="58" t="s">
        <v>76</v>
      </c>
      <c r="E38" s="58"/>
      <c r="F38" s="99" t="s">
        <v>77</v>
      </c>
      <c r="G38" s="100"/>
      <c r="H38" s="61" t="s">
        <v>78</v>
      </c>
      <c r="I38" s="61"/>
      <c r="J38" s="61" t="s">
        <v>79</v>
      </c>
      <c r="K38" s="113"/>
    </row>
    <row r="39" s="43" customFormat="1" ht="18.75" customHeight="1" spans="1:13">
      <c r="A39" s="59" t="s">
        <v>80</v>
      </c>
      <c r="B39" s="61" t="s">
        <v>81</v>
      </c>
      <c r="C39" s="61"/>
      <c r="D39" s="61"/>
      <c r="E39" s="61"/>
      <c r="F39" s="61"/>
      <c r="G39" s="61"/>
      <c r="H39" s="61"/>
      <c r="I39" s="61"/>
      <c r="J39" s="61"/>
      <c r="K39" s="113"/>
      <c r="M39" s="45"/>
    </row>
    <row r="40" s="43" customFormat="1" ht="31" customHeight="1" spans="1:11">
      <c r="A40" s="59"/>
      <c r="B40" s="61"/>
      <c r="C40" s="61"/>
      <c r="D40" s="61"/>
      <c r="E40" s="61"/>
      <c r="F40" s="61"/>
      <c r="G40" s="61"/>
      <c r="H40" s="61"/>
      <c r="I40" s="61"/>
      <c r="J40" s="61"/>
      <c r="K40" s="113"/>
    </row>
    <row r="41" s="43" customFormat="1" ht="18.75" customHeight="1" spans="1:11">
      <c r="A41" s="59"/>
      <c r="B41" s="61"/>
      <c r="C41" s="61"/>
      <c r="D41" s="61"/>
      <c r="E41" s="61"/>
      <c r="F41" s="61"/>
      <c r="G41" s="61"/>
      <c r="H41" s="61"/>
      <c r="I41" s="61"/>
      <c r="J41" s="61"/>
      <c r="K41" s="113"/>
    </row>
    <row r="42" s="43" customFormat="1" ht="32" customHeight="1" spans="1:11">
      <c r="A42" s="62" t="s">
        <v>82</v>
      </c>
      <c r="B42" s="101" t="s">
        <v>83</v>
      </c>
      <c r="C42" s="101"/>
      <c r="D42" s="64" t="s">
        <v>84</v>
      </c>
      <c r="E42" s="65" t="s">
        <v>85</v>
      </c>
      <c r="F42" s="64" t="s">
        <v>86</v>
      </c>
      <c r="G42" s="102">
        <v>44763</v>
      </c>
      <c r="H42" s="103" t="s">
        <v>87</v>
      </c>
      <c r="I42" s="103"/>
      <c r="J42" s="101" t="s">
        <v>88</v>
      </c>
      <c r="K42" s="121"/>
    </row>
    <row r="43" s="43" customFormat="1" ht="16.5" customHeight="1"/>
    <row r="44" s="43" customFormat="1" ht="16.5" customHeight="1"/>
    <row r="45" s="43" customFormat="1" ht="16.5" customHeight="1"/>
  </sheetData>
  <mergeCells count="52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236111111111111" top="1" bottom="1" header="0.5" footer="0.5"/>
  <pageSetup paperSize="9" scale="8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abSelected="1" topLeftCell="A10" workbookViewId="0">
      <selection activeCell="O24" sqref="O2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2.875" style="1" customWidth="1"/>
    <col min="10" max="10" width="12.25" style="1" customWidth="1"/>
    <col min="11" max="11" width="11.125" style="1" customWidth="1"/>
    <col min="12" max="12" width="9" style="1" customWidth="1"/>
    <col min="13" max="13" width="9.25" style="1" customWidth="1"/>
    <col min="14" max="14" width="14.625" style="1" customWidth="1"/>
    <col min="15" max="15" width="9.25" style="1" customWidth="1"/>
    <col min="16" max="16384" width="9" style="1"/>
  </cols>
  <sheetData>
    <row r="1" s="1" customFormat="1" ht="30" customHeight="1" spans="1:15">
      <c r="A1" s="3" t="s">
        <v>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9" customHeight="1" spans="1:16">
      <c r="A2" s="5" t="s">
        <v>90</v>
      </c>
      <c r="B2" s="5"/>
      <c r="C2" s="5"/>
      <c r="D2" s="5"/>
      <c r="E2" s="5"/>
      <c r="F2" s="5"/>
      <c r="G2" s="5"/>
      <c r="H2" s="5"/>
      <c r="I2" s="27"/>
      <c r="J2" s="28" t="s">
        <v>21</v>
      </c>
      <c r="K2" s="29" t="s">
        <v>22</v>
      </c>
      <c r="L2" s="29"/>
      <c r="M2" s="29"/>
      <c r="N2" s="29"/>
      <c r="O2" s="29"/>
      <c r="P2" s="29"/>
    </row>
    <row r="3" s="1" customFormat="1" ht="29" customHeight="1" spans="1:16">
      <c r="A3" s="6" t="s">
        <v>91</v>
      </c>
      <c r="B3" s="6" t="s">
        <v>92</v>
      </c>
      <c r="C3" s="6" t="s">
        <v>93</v>
      </c>
      <c r="D3" s="6"/>
      <c r="E3" s="6"/>
      <c r="F3" s="6" t="s">
        <v>94</v>
      </c>
      <c r="G3" s="7"/>
      <c r="H3" s="7"/>
      <c r="I3" s="30"/>
      <c r="J3" s="31" t="s">
        <v>95</v>
      </c>
      <c r="K3" s="31"/>
      <c r="L3" s="31"/>
      <c r="M3" s="31"/>
      <c r="N3" s="31"/>
      <c r="O3" s="31"/>
      <c r="P3" s="31"/>
    </row>
    <row r="4" s="1" customFormat="1" ht="29" customHeight="1" spans="1:16">
      <c r="A4" s="6" t="s">
        <v>96</v>
      </c>
      <c r="B4" s="8" t="s">
        <v>17</v>
      </c>
      <c r="C4" s="9"/>
      <c r="D4" s="9"/>
      <c r="E4" s="10"/>
      <c r="F4" s="6" t="s">
        <v>18</v>
      </c>
      <c r="G4" s="6" t="s">
        <v>19</v>
      </c>
      <c r="H4" s="8"/>
      <c r="I4" s="32"/>
      <c r="J4" s="33"/>
      <c r="K4" s="33"/>
      <c r="L4" s="33"/>
      <c r="M4" s="34"/>
      <c r="N4" s="33"/>
      <c r="O4" s="33"/>
      <c r="P4" s="33"/>
    </row>
    <row r="5" s="1" customFormat="1" ht="29" customHeight="1" spans="1:16">
      <c r="A5" s="11" t="s">
        <v>97</v>
      </c>
      <c r="B5" s="12"/>
      <c r="C5" s="12"/>
      <c r="D5" s="12"/>
      <c r="E5" s="12"/>
      <c r="F5" s="12"/>
      <c r="G5" s="12"/>
      <c r="H5" s="12"/>
      <c r="I5" s="35"/>
      <c r="J5" s="36" t="s">
        <v>98</v>
      </c>
      <c r="K5" s="36"/>
      <c r="L5" s="36"/>
      <c r="M5" s="36"/>
      <c r="N5" s="36"/>
      <c r="O5" s="36"/>
      <c r="P5" s="36"/>
    </row>
    <row r="6" s="1" customFormat="1" ht="29" customHeight="1" spans="1:16">
      <c r="A6" s="13" t="s">
        <v>99</v>
      </c>
      <c r="B6" s="6" t="s">
        <v>100</v>
      </c>
      <c r="C6" s="6" t="s">
        <v>101</v>
      </c>
      <c r="D6" s="14" t="s">
        <v>102</v>
      </c>
      <c r="E6" s="6" t="s">
        <v>103</v>
      </c>
      <c r="F6" s="6" t="s">
        <v>104</v>
      </c>
      <c r="G6" s="6" t="s">
        <v>105</v>
      </c>
      <c r="H6" s="6" t="s">
        <v>106</v>
      </c>
      <c r="I6" s="35"/>
      <c r="J6" s="6" t="s">
        <v>100</v>
      </c>
      <c r="K6" s="6" t="s">
        <v>101</v>
      </c>
      <c r="L6" s="14" t="s">
        <v>102</v>
      </c>
      <c r="M6" s="6" t="s">
        <v>103</v>
      </c>
      <c r="N6" s="6" t="s">
        <v>104</v>
      </c>
      <c r="O6" s="6" t="s">
        <v>105</v>
      </c>
      <c r="P6" s="6" t="s">
        <v>106</v>
      </c>
    </row>
    <row r="7" s="2" customFormat="1" ht="29" customHeight="1" spans="1:16">
      <c r="A7" s="15" t="s">
        <v>107</v>
      </c>
      <c r="B7" s="6" t="s">
        <v>108</v>
      </c>
      <c r="C7" s="6" t="s">
        <v>109</v>
      </c>
      <c r="D7" s="14" t="s">
        <v>110</v>
      </c>
      <c r="E7" s="6" t="s">
        <v>111</v>
      </c>
      <c r="F7" s="6" t="s">
        <v>112</v>
      </c>
      <c r="G7" s="6" t="s">
        <v>113</v>
      </c>
      <c r="H7" s="6" t="s">
        <v>114</v>
      </c>
      <c r="I7" s="35"/>
      <c r="J7" s="6" t="s">
        <v>108</v>
      </c>
      <c r="K7" s="6" t="s">
        <v>109</v>
      </c>
      <c r="L7" s="14" t="s">
        <v>110</v>
      </c>
      <c r="M7" s="6" t="s">
        <v>111</v>
      </c>
      <c r="N7" s="6" t="s">
        <v>112</v>
      </c>
      <c r="O7" s="6" t="s">
        <v>113</v>
      </c>
      <c r="P7" s="6" t="s">
        <v>114</v>
      </c>
    </row>
    <row r="8" s="1" customFormat="1" ht="29" customHeight="1" spans="1:16">
      <c r="A8" s="16" t="s">
        <v>115</v>
      </c>
      <c r="B8" s="16">
        <f>C8-1</f>
        <v>66</v>
      </c>
      <c r="C8" s="16">
        <f>D8-2</f>
        <v>67</v>
      </c>
      <c r="D8" s="14">
        <v>69</v>
      </c>
      <c r="E8" s="16">
        <f>D8+2</f>
        <v>71</v>
      </c>
      <c r="F8" s="16">
        <f>E8+2</f>
        <v>73</v>
      </c>
      <c r="G8" s="16">
        <f>F8+1</f>
        <v>74</v>
      </c>
      <c r="H8" s="16">
        <f>G8+1</f>
        <v>75</v>
      </c>
      <c r="I8" s="35"/>
      <c r="J8" s="37" t="s">
        <v>116</v>
      </c>
      <c r="K8" s="37" t="s">
        <v>117</v>
      </c>
      <c r="L8" s="37" t="s">
        <v>117</v>
      </c>
      <c r="M8" s="37" t="s">
        <v>116</v>
      </c>
      <c r="N8" s="37" t="s">
        <v>116</v>
      </c>
      <c r="O8" s="37" t="s">
        <v>116</v>
      </c>
      <c r="P8" s="37"/>
    </row>
    <row r="9" s="1" customFormat="1" ht="29" customHeight="1" spans="1:16">
      <c r="A9" s="16" t="s">
        <v>118</v>
      </c>
      <c r="B9" s="16">
        <f>C9-1</f>
        <v>63</v>
      </c>
      <c r="C9" s="16">
        <f>D9-2</f>
        <v>64</v>
      </c>
      <c r="D9" s="14">
        <v>66</v>
      </c>
      <c r="E9" s="16">
        <f>D9+2</f>
        <v>68</v>
      </c>
      <c r="F9" s="16">
        <f>E9+2</f>
        <v>70</v>
      </c>
      <c r="G9" s="16">
        <f>F9+1</f>
        <v>71</v>
      </c>
      <c r="H9" s="16">
        <f>G9+1</f>
        <v>72</v>
      </c>
      <c r="I9" s="35"/>
      <c r="J9" s="38" t="s">
        <v>117</v>
      </c>
      <c r="K9" s="38" t="s">
        <v>117</v>
      </c>
      <c r="L9" s="38" t="s">
        <v>117</v>
      </c>
      <c r="M9" s="38" t="s">
        <v>116</v>
      </c>
      <c r="N9" s="38" t="s">
        <v>117</v>
      </c>
      <c r="O9" s="38" t="s">
        <v>116</v>
      </c>
      <c r="P9" s="38"/>
    </row>
    <row r="10" s="1" customFormat="1" ht="29" customHeight="1" spans="1:16">
      <c r="A10" s="16" t="s">
        <v>119</v>
      </c>
      <c r="B10" s="16">
        <f t="shared" ref="B10:B12" si="0">C10-4</f>
        <v>102</v>
      </c>
      <c r="C10" s="16">
        <f t="shared" ref="C10:C12" si="1">D10-4</f>
        <v>106</v>
      </c>
      <c r="D10" s="14">
        <v>110</v>
      </c>
      <c r="E10" s="16">
        <f t="shared" ref="E10:E12" si="2">D10+4</f>
        <v>114</v>
      </c>
      <c r="F10" s="16">
        <f>E10+4</f>
        <v>118</v>
      </c>
      <c r="G10" s="16">
        <f t="shared" ref="G10:G12" si="3">F10+6</f>
        <v>124</v>
      </c>
      <c r="H10" s="16">
        <f>G10+6</f>
        <v>130</v>
      </c>
      <c r="I10" s="35"/>
      <c r="J10" s="38" t="s">
        <v>120</v>
      </c>
      <c r="K10" s="38" t="s">
        <v>120</v>
      </c>
      <c r="L10" s="38" t="s">
        <v>120</v>
      </c>
      <c r="M10" s="38" t="s">
        <v>120</v>
      </c>
      <c r="N10" s="38" t="s">
        <v>121</v>
      </c>
      <c r="O10" s="38" t="s">
        <v>121</v>
      </c>
      <c r="P10" s="38"/>
    </row>
    <row r="11" s="1" customFormat="1" ht="29" customHeight="1" spans="1:16">
      <c r="A11" s="16" t="s">
        <v>122</v>
      </c>
      <c r="B11" s="16">
        <f t="shared" si="0"/>
        <v>98</v>
      </c>
      <c r="C11" s="16">
        <f t="shared" si="1"/>
        <v>102</v>
      </c>
      <c r="D11" s="14">
        <v>106</v>
      </c>
      <c r="E11" s="16">
        <f t="shared" si="2"/>
        <v>110</v>
      </c>
      <c r="F11" s="16">
        <f>E11+5</f>
        <v>115</v>
      </c>
      <c r="G11" s="16">
        <f t="shared" si="3"/>
        <v>121</v>
      </c>
      <c r="H11" s="16">
        <f>G11+7</f>
        <v>128</v>
      </c>
      <c r="I11" s="35"/>
      <c r="J11" s="37" t="s">
        <v>116</v>
      </c>
      <c r="K11" s="37" t="s">
        <v>116</v>
      </c>
      <c r="L11" s="37" t="s">
        <v>116</v>
      </c>
      <c r="M11" s="37" t="s">
        <v>116</v>
      </c>
      <c r="N11" s="37" t="s">
        <v>116</v>
      </c>
      <c r="O11" s="37" t="s">
        <v>116</v>
      </c>
      <c r="P11" s="37"/>
    </row>
    <row r="12" s="1" customFormat="1" ht="29" customHeight="1" spans="1:16">
      <c r="A12" s="16" t="s">
        <v>123</v>
      </c>
      <c r="B12" s="16">
        <f t="shared" si="0"/>
        <v>100</v>
      </c>
      <c r="C12" s="16">
        <f t="shared" si="1"/>
        <v>104</v>
      </c>
      <c r="D12" s="14">
        <v>108</v>
      </c>
      <c r="E12" s="16">
        <f t="shared" si="2"/>
        <v>112</v>
      </c>
      <c r="F12" s="16">
        <f>E12+5</f>
        <v>117</v>
      </c>
      <c r="G12" s="16">
        <f t="shared" si="3"/>
        <v>123</v>
      </c>
      <c r="H12" s="16">
        <f>G12+7</f>
        <v>130</v>
      </c>
      <c r="I12" s="35"/>
      <c r="J12" s="37" t="s">
        <v>120</v>
      </c>
      <c r="K12" s="37" t="s">
        <v>120</v>
      </c>
      <c r="L12" s="37" t="s">
        <v>116</v>
      </c>
      <c r="M12" s="37" t="s">
        <v>116</v>
      </c>
      <c r="N12" s="37" t="s">
        <v>116</v>
      </c>
      <c r="O12" s="37" t="s">
        <v>120</v>
      </c>
      <c r="P12" s="37"/>
    </row>
    <row r="13" s="1" customFormat="1" ht="29" customHeight="1" spans="1:16">
      <c r="A13" s="16" t="s">
        <v>124</v>
      </c>
      <c r="B13" s="16">
        <f>C13-1.2</f>
        <v>44.6</v>
      </c>
      <c r="C13" s="16">
        <f>D13-1.2</f>
        <v>45.8</v>
      </c>
      <c r="D13" s="14">
        <v>47</v>
      </c>
      <c r="E13" s="16">
        <f>D13+1.2</f>
        <v>48.2</v>
      </c>
      <c r="F13" s="16">
        <f>E13+1.2</f>
        <v>49.4</v>
      </c>
      <c r="G13" s="16">
        <f>F13+1.4</f>
        <v>50.8</v>
      </c>
      <c r="H13" s="16">
        <f>G13+1.4</f>
        <v>52.2</v>
      </c>
      <c r="I13" s="35"/>
      <c r="J13" s="37" t="s">
        <v>125</v>
      </c>
      <c r="K13" s="37" t="s">
        <v>126</v>
      </c>
      <c r="L13" s="37" t="s">
        <v>116</v>
      </c>
      <c r="M13" s="37" t="s">
        <v>116</v>
      </c>
      <c r="N13" s="37" t="s">
        <v>127</v>
      </c>
      <c r="O13" s="37" t="s">
        <v>128</v>
      </c>
      <c r="P13" s="37"/>
    </row>
    <row r="14" s="1" customFormat="1" ht="29" customHeight="1" spans="1:16">
      <c r="A14" s="16" t="s">
        <v>129</v>
      </c>
      <c r="B14" s="16">
        <f>C14-1</f>
        <v>48.5</v>
      </c>
      <c r="C14" s="16">
        <f>D14-1</f>
        <v>49.5</v>
      </c>
      <c r="D14" s="14">
        <v>50.5</v>
      </c>
      <c r="E14" s="16">
        <f>D14+1</f>
        <v>51.5</v>
      </c>
      <c r="F14" s="16">
        <f>E14+1</f>
        <v>52.5</v>
      </c>
      <c r="G14" s="16">
        <f>F14+1.5</f>
        <v>54</v>
      </c>
      <c r="H14" s="16">
        <f>G14+1.5</f>
        <v>55.5</v>
      </c>
      <c r="I14" s="35"/>
      <c r="J14" s="37" t="s">
        <v>128</v>
      </c>
      <c r="K14" s="37" t="s">
        <v>128</v>
      </c>
      <c r="L14" s="37" t="s">
        <v>128</v>
      </c>
      <c r="M14" s="37" t="s">
        <v>117</v>
      </c>
      <c r="N14" s="37" t="s">
        <v>116</v>
      </c>
      <c r="O14" s="37" t="s">
        <v>120</v>
      </c>
      <c r="P14" s="37"/>
    </row>
    <row r="15" s="1" customFormat="1" ht="29" customHeight="1" spans="1:16">
      <c r="A15" s="16" t="s">
        <v>130</v>
      </c>
      <c r="B15" s="16">
        <f>C15-0.6</f>
        <v>60.2</v>
      </c>
      <c r="C15" s="16">
        <f>D15-1.2</f>
        <v>60.8</v>
      </c>
      <c r="D15" s="14">
        <v>62</v>
      </c>
      <c r="E15" s="16">
        <f>D15+1.2</f>
        <v>63.2</v>
      </c>
      <c r="F15" s="16">
        <f>E15+1.2</f>
        <v>64.4</v>
      </c>
      <c r="G15" s="16">
        <f t="shared" ref="G15:G19" si="4">F15+0.6</f>
        <v>65</v>
      </c>
      <c r="H15" s="16">
        <f t="shared" ref="H15:H19" si="5">G15+0.6</f>
        <v>65.6</v>
      </c>
      <c r="I15" s="35"/>
      <c r="J15" s="37" t="s">
        <v>131</v>
      </c>
      <c r="K15" s="37" t="s">
        <v>126</v>
      </c>
      <c r="L15" s="37" t="s">
        <v>116</v>
      </c>
      <c r="M15" s="37" t="s">
        <v>127</v>
      </c>
      <c r="N15" s="37" t="s">
        <v>132</v>
      </c>
      <c r="O15" s="37" t="s">
        <v>116</v>
      </c>
      <c r="P15" s="37"/>
    </row>
    <row r="16" s="1" customFormat="1" ht="29" customHeight="1" spans="1:16">
      <c r="A16" s="17" t="s">
        <v>133</v>
      </c>
      <c r="B16" s="18">
        <f>C16-0.7</f>
        <v>18.9</v>
      </c>
      <c r="C16" s="18">
        <f>D16-0.7</f>
        <v>19.6</v>
      </c>
      <c r="D16" s="19">
        <v>20.3</v>
      </c>
      <c r="E16" s="18">
        <f>D16+0.7</f>
        <v>21</v>
      </c>
      <c r="F16" s="18">
        <f>E16+0.7</f>
        <v>21.7</v>
      </c>
      <c r="G16" s="18">
        <f>F16+0.95</f>
        <v>22.65</v>
      </c>
      <c r="H16" s="18">
        <f>G16+0.95</f>
        <v>23.6</v>
      </c>
      <c r="I16" s="35"/>
      <c r="J16" s="37" t="s">
        <v>116</v>
      </c>
      <c r="K16" s="37" t="s">
        <v>134</v>
      </c>
      <c r="L16" s="37" t="s">
        <v>126</v>
      </c>
      <c r="M16" s="37" t="s">
        <v>116</v>
      </c>
      <c r="N16" s="37" t="s">
        <v>131</v>
      </c>
      <c r="O16" s="37" t="s">
        <v>131</v>
      </c>
      <c r="P16" s="37"/>
    </row>
    <row r="17" s="1" customFormat="1" ht="29" customHeight="1" spans="1:16">
      <c r="A17" s="17" t="s">
        <v>135</v>
      </c>
      <c r="B17" s="17">
        <f>C17-0.6</f>
        <v>15.6</v>
      </c>
      <c r="C17" s="17">
        <f>D17-0.6</f>
        <v>16.2</v>
      </c>
      <c r="D17" s="19">
        <v>16.8</v>
      </c>
      <c r="E17" s="17">
        <f>D17+0.6</f>
        <v>17.4</v>
      </c>
      <c r="F17" s="17">
        <f>E17+0.6</f>
        <v>18</v>
      </c>
      <c r="G17" s="17">
        <f>F17+0.95</f>
        <v>18.95</v>
      </c>
      <c r="H17" s="17">
        <f>G17+0.95</f>
        <v>19.9</v>
      </c>
      <c r="I17" s="35"/>
      <c r="J17" s="37" t="s">
        <v>131</v>
      </c>
      <c r="K17" s="37" t="s">
        <v>116</v>
      </c>
      <c r="L17" s="37" t="s">
        <v>116</v>
      </c>
      <c r="M17" s="37" t="s">
        <v>116</v>
      </c>
      <c r="N17" s="37" t="s">
        <v>116</v>
      </c>
      <c r="O17" s="37" t="s">
        <v>116</v>
      </c>
      <c r="P17" s="37"/>
    </row>
    <row r="18" s="1" customFormat="1" ht="29" customHeight="1" spans="1:16">
      <c r="A18" s="17" t="s">
        <v>136</v>
      </c>
      <c r="B18" s="17">
        <f>C18-0.4</f>
        <v>9.2</v>
      </c>
      <c r="C18" s="17">
        <f>D18-0.4</f>
        <v>9.6</v>
      </c>
      <c r="D18" s="19">
        <v>10</v>
      </c>
      <c r="E18" s="17">
        <f>D18+0.4</f>
        <v>10.4</v>
      </c>
      <c r="F18" s="17">
        <f>E18+0.4</f>
        <v>10.8</v>
      </c>
      <c r="G18" s="17">
        <f t="shared" si="4"/>
        <v>11.4</v>
      </c>
      <c r="H18" s="17">
        <f t="shared" si="5"/>
        <v>12</v>
      </c>
      <c r="I18" s="35"/>
      <c r="J18" s="37" t="s">
        <v>116</v>
      </c>
      <c r="K18" s="37" t="s">
        <v>116</v>
      </c>
      <c r="L18" s="37" t="s">
        <v>116</v>
      </c>
      <c r="M18" s="37" t="s">
        <v>116</v>
      </c>
      <c r="N18" s="37" t="s">
        <v>137</v>
      </c>
      <c r="O18" s="37" t="s">
        <v>116</v>
      </c>
      <c r="P18" s="37"/>
    </row>
    <row r="19" s="1" customFormat="1" ht="29" customHeight="1" spans="1:16">
      <c r="A19" s="17" t="s">
        <v>138</v>
      </c>
      <c r="B19" s="17">
        <f>C19-0.4</f>
        <v>11.7</v>
      </c>
      <c r="C19" s="17">
        <f>D19-0.4</f>
        <v>12.1</v>
      </c>
      <c r="D19" s="19">
        <v>12.5</v>
      </c>
      <c r="E19" s="17">
        <f>D19+0.4</f>
        <v>12.9</v>
      </c>
      <c r="F19" s="17">
        <f>E19+0.4</f>
        <v>13.3</v>
      </c>
      <c r="G19" s="17">
        <f t="shared" si="4"/>
        <v>13.9</v>
      </c>
      <c r="H19" s="17">
        <f t="shared" si="5"/>
        <v>14.5</v>
      </c>
      <c r="I19" s="35"/>
      <c r="J19" s="37" t="s">
        <v>116</v>
      </c>
      <c r="K19" s="37" t="s">
        <v>116</v>
      </c>
      <c r="L19" s="37" t="s">
        <v>116</v>
      </c>
      <c r="M19" s="37" t="s">
        <v>116</v>
      </c>
      <c r="N19" s="37" t="s">
        <v>116</v>
      </c>
      <c r="O19" s="37" t="s">
        <v>116</v>
      </c>
      <c r="P19" s="37"/>
    </row>
    <row r="20" s="1" customFormat="1" ht="29" customHeight="1" spans="1:16">
      <c r="A20" s="16" t="s">
        <v>139</v>
      </c>
      <c r="B20" s="16">
        <f>C20</f>
        <v>16</v>
      </c>
      <c r="C20" s="16">
        <f>D20-1</f>
        <v>16</v>
      </c>
      <c r="D20" s="14">
        <v>17</v>
      </c>
      <c r="E20" s="16">
        <f t="shared" ref="E20:H20" si="6">D20</f>
        <v>17</v>
      </c>
      <c r="F20" s="16">
        <f>E20+2</f>
        <v>19</v>
      </c>
      <c r="G20" s="16">
        <f t="shared" si="6"/>
        <v>19</v>
      </c>
      <c r="H20" s="16">
        <f t="shared" si="6"/>
        <v>19</v>
      </c>
      <c r="I20" s="35"/>
      <c r="J20" s="37" t="s">
        <v>116</v>
      </c>
      <c r="K20" s="37" t="s">
        <v>116</v>
      </c>
      <c r="L20" s="37" t="s">
        <v>116</v>
      </c>
      <c r="M20" s="37" t="s">
        <v>116</v>
      </c>
      <c r="N20" s="37" t="s">
        <v>116</v>
      </c>
      <c r="O20" s="37" t="s">
        <v>116</v>
      </c>
      <c r="P20" s="37"/>
    </row>
    <row r="21" s="1" customFormat="1" ht="29" customHeight="1" spans="1:16">
      <c r="A21" s="16" t="s">
        <v>140</v>
      </c>
      <c r="B21" s="16">
        <f>C21</f>
        <v>9</v>
      </c>
      <c r="C21" s="16">
        <f>D21</f>
        <v>9</v>
      </c>
      <c r="D21" s="14">
        <v>9</v>
      </c>
      <c r="E21" s="16">
        <f t="shared" ref="E21:H21" si="7">D21</f>
        <v>9</v>
      </c>
      <c r="F21" s="16">
        <f t="shared" si="7"/>
        <v>9</v>
      </c>
      <c r="G21" s="16">
        <f t="shared" si="7"/>
        <v>9</v>
      </c>
      <c r="H21" s="16">
        <f t="shared" si="7"/>
        <v>9</v>
      </c>
      <c r="I21" s="35"/>
      <c r="J21" s="37" t="s">
        <v>117</v>
      </c>
      <c r="K21" s="37" t="s">
        <v>125</v>
      </c>
      <c r="L21" s="37" t="s">
        <v>116</v>
      </c>
      <c r="M21" s="37" t="s">
        <v>116</v>
      </c>
      <c r="N21" s="37" t="s">
        <v>116</v>
      </c>
      <c r="O21" s="37" t="s">
        <v>116</v>
      </c>
      <c r="P21" s="37"/>
    </row>
    <row r="22" s="1" customFormat="1" ht="29" customHeight="1" spans="1:16">
      <c r="A22" s="16" t="s">
        <v>141</v>
      </c>
      <c r="B22" s="16">
        <f>C22-0.5</f>
        <v>33.5</v>
      </c>
      <c r="C22" s="16">
        <f>D22-0.5</f>
        <v>34</v>
      </c>
      <c r="D22" s="14">
        <v>34.5</v>
      </c>
      <c r="E22" s="16">
        <f t="shared" ref="E22:G22" si="8">D22+0.5</f>
        <v>35</v>
      </c>
      <c r="F22" s="16">
        <f t="shared" si="8"/>
        <v>35.5</v>
      </c>
      <c r="G22" s="16">
        <f t="shared" si="8"/>
        <v>36</v>
      </c>
      <c r="H22" s="16">
        <f>G22</f>
        <v>36</v>
      </c>
      <c r="I22" s="39"/>
      <c r="J22" s="37" t="s">
        <v>132</v>
      </c>
      <c r="K22" s="37" t="s">
        <v>116</v>
      </c>
      <c r="L22" s="37" t="s">
        <v>128</v>
      </c>
      <c r="M22" s="37" t="s">
        <v>128</v>
      </c>
      <c r="N22" s="37" t="s">
        <v>128</v>
      </c>
      <c r="O22" s="37" t="s">
        <v>128</v>
      </c>
      <c r="P22" s="37"/>
    </row>
    <row r="23" s="1" customFormat="1" ht="29" customHeight="1" spans="1:16">
      <c r="A23" s="16" t="s">
        <v>142</v>
      </c>
      <c r="B23" s="16">
        <f>C23-0.5</f>
        <v>23.4</v>
      </c>
      <c r="C23" s="16">
        <f>D23-0.5</f>
        <v>23.9</v>
      </c>
      <c r="D23" s="14">
        <v>24.4</v>
      </c>
      <c r="E23" s="16">
        <f>D23+0.5</f>
        <v>24.9</v>
      </c>
      <c r="F23" s="16">
        <f>E23+0.5</f>
        <v>25.4</v>
      </c>
      <c r="G23" s="16">
        <f>F23+0.75</f>
        <v>26.15</v>
      </c>
      <c r="H23" s="16">
        <f>G23</f>
        <v>26.15</v>
      </c>
      <c r="I23" s="39"/>
      <c r="J23" s="37" t="s">
        <v>116</v>
      </c>
      <c r="K23" s="37" t="s">
        <v>116</v>
      </c>
      <c r="L23" s="37" t="s">
        <v>116</v>
      </c>
      <c r="M23" s="37" t="s">
        <v>116</v>
      </c>
      <c r="N23" s="37" t="s">
        <v>116</v>
      </c>
      <c r="O23" s="37" t="s">
        <v>116</v>
      </c>
      <c r="P23" s="37"/>
    </row>
    <row r="24" s="1" customFormat="1" ht="29" customHeight="1" spans="1:15">
      <c r="A24" s="20"/>
      <c r="B24" s="21"/>
      <c r="C24" s="22"/>
      <c r="D24" s="23"/>
      <c r="E24" s="23"/>
      <c r="F24" s="24"/>
      <c r="G24" s="23"/>
      <c r="H24" s="23"/>
      <c r="I24" s="39"/>
      <c r="J24" s="37"/>
      <c r="K24" s="37"/>
      <c r="L24" s="37"/>
      <c r="M24" s="37"/>
      <c r="N24" s="37"/>
      <c r="O24" s="37"/>
    </row>
    <row r="25" s="1" customFormat="1" ht="29" customHeight="1" spans="1:15">
      <c r="A25" s="25" t="s">
        <v>143</v>
      </c>
      <c r="B25" s="25"/>
      <c r="C25" s="25"/>
      <c r="D25" s="25"/>
      <c r="E25" s="25"/>
      <c r="F25" s="25"/>
      <c r="G25" s="25"/>
      <c r="H25" s="25"/>
      <c r="I25" s="25"/>
      <c r="J25" s="37"/>
      <c r="K25" s="37"/>
      <c r="L25" s="37"/>
      <c r="M25" s="37"/>
      <c r="N25" s="37"/>
      <c r="O25" s="37"/>
    </row>
    <row r="26" s="1" customFormat="1" ht="29" customHeight="1" spans="1:15">
      <c r="A26" s="26" t="s">
        <v>144</v>
      </c>
      <c r="B26" s="26"/>
      <c r="C26" s="26"/>
      <c r="D26" s="26"/>
      <c r="E26" s="26"/>
      <c r="F26" s="26"/>
      <c r="G26" s="26"/>
      <c r="H26" s="26"/>
      <c r="I26" s="26"/>
      <c r="J26" s="37"/>
      <c r="K26" s="37"/>
      <c r="L26" s="37"/>
      <c r="M26" s="37"/>
      <c r="N26" s="37"/>
      <c r="O26" s="37"/>
    </row>
    <row r="27" s="1" customFormat="1" ht="29" customHeight="1" spans="1:15">
      <c r="A27" s="26" t="s">
        <v>145</v>
      </c>
      <c r="B27" s="26"/>
      <c r="C27" s="26"/>
      <c r="D27" s="26"/>
      <c r="E27" s="26"/>
      <c r="F27" s="26"/>
      <c r="G27" s="26"/>
      <c r="H27" s="26"/>
      <c r="I27" s="26"/>
      <c r="J27" s="37"/>
      <c r="K27" s="37"/>
      <c r="L27" s="37"/>
      <c r="M27" s="37"/>
      <c r="N27" s="37"/>
      <c r="O27" s="37"/>
    </row>
    <row r="28" s="1" customFormat="1" ht="16.5" spans="1:15">
      <c r="A28" s="26" t="s">
        <v>146</v>
      </c>
      <c r="B28" s="26"/>
      <c r="C28" s="26"/>
      <c r="D28" s="26"/>
      <c r="E28" s="26"/>
      <c r="F28" s="26"/>
      <c r="G28" s="26"/>
      <c r="H28" s="26"/>
      <c r="I28" s="26"/>
      <c r="J28" s="40"/>
      <c r="K28" s="40"/>
      <c r="L28" s="40"/>
      <c r="M28" s="40"/>
      <c r="N28" s="40"/>
      <c r="O28" s="40"/>
    </row>
    <row r="29" s="1" customFormat="1" ht="16.5" spans="1:15">
      <c r="A29" s="26" t="s">
        <v>147</v>
      </c>
      <c r="B29" s="26"/>
      <c r="C29" s="26"/>
      <c r="D29" s="26"/>
      <c r="E29" s="26"/>
      <c r="F29" s="26"/>
      <c r="G29" s="26"/>
      <c r="H29" s="26"/>
      <c r="I29" s="26"/>
      <c r="J29" s="40"/>
      <c r="K29" s="40"/>
      <c r="L29" s="40"/>
      <c r="M29" s="40"/>
      <c r="N29" s="40"/>
      <c r="O29" s="40"/>
    </row>
    <row r="30" s="1" customFormat="1" ht="16.5" spans="1:14">
      <c r="A30" s="26" t="s">
        <v>148</v>
      </c>
      <c r="B30" s="26"/>
      <c r="C30" s="26"/>
      <c r="D30" s="26"/>
      <c r="E30" s="26"/>
      <c r="F30" s="26"/>
      <c r="G30" s="26"/>
      <c r="H30" s="26"/>
      <c r="I30" s="26"/>
      <c r="J30" s="41" t="s">
        <v>149</v>
      </c>
      <c r="K30" s="42"/>
      <c r="L30" s="41" t="s">
        <v>150</v>
      </c>
      <c r="M30" s="41"/>
      <c r="N30" s="41" t="s">
        <v>151</v>
      </c>
    </row>
    <row r="31" s="1" customFormat="1" customHeight="1" spans="1:9">
      <c r="A31" s="26" t="s">
        <v>152</v>
      </c>
      <c r="B31" s="26"/>
      <c r="C31" s="26"/>
      <c r="D31" s="26"/>
      <c r="E31" s="26"/>
      <c r="F31" s="26"/>
      <c r="G31" s="26"/>
      <c r="H31" s="26"/>
      <c r="I31" s="26"/>
    </row>
  </sheetData>
  <mergeCells count="12">
    <mergeCell ref="A1:O1"/>
    <mergeCell ref="A2:H2"/>
    <mergeCell ref="K2:P2"/>
    <mergeCell ref="G3:H3"/>
    <mergeCell ref="J3:P3"/>
    <mergeCell ref="B4:E4"/>
    <mergeCell ref="G4:H4"/>
    <mergeCell ref="A5:H5"/>
    <mergeCell ref="A25:H25"/>
    <mergeCell ref="A26:H26"/>
    <mergeCell ref="A27:H27"/>
    <mergeCell ref="A28:H28"/>
  </mergeCells>
  <pageMargins left="0.275" right="0.275" top="1" bottom="1" header="0.5" footer="0.5"/>
  <pageSetup paperSize="9" scale="5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4" sqref="P14"/>
    </sheetView>
  </sheetViews>
  <sheetFormatPr defaultColWidth="9.025" defaultRowHeight="13.5"/>
  <sheetData/>
  <pageMargins left="0.590277777777778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验货流程及步骤</vt:lpstr>
      <vt:lpstr>出货报告</vt:lpstr>
      <vt:lpstr>规格表</vt:lpstr>
      <vt:lpstr>AQL2.5抽检标准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赵振江</cp:lastModifiedBy>
  <dcterms:created xsi:type="dcterms:W3CDTF">2021-08-17T08:53:00Z</dcterms:created>
  <dcterms:modified xsi:type="dcterms:W3CDTF">2022-07-21T00:17:07Z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42F64C91E69E4DE8BFA2AB7DE264ED28</vt:lpwstr>
  </property>
  <property fmtid="{D5CDD505-2E9C-101B-9397-08002B2CF9AE}" pid="3" name="KSOProductBuildVer">
    <vt:lpwstr>2052-11.1.0.11830</vt:lpwstr>
  </property>
</Properties>
</file>