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源莱美22FW\TAUUBK91697\7-20尾期\"/>
    </mc:Choice>
  </mc:AlternateContent>
  <xr:revisionPtr revIDLastSave="0" documentId="13_ncr:1_{E09B1B4B-653B-4D86-81DC-DA667230F78B}" xr6:coauthVersionLast="47" xr6:coauthVersionMax="47" xr10:uidLastSave="{00000000-0000-0000-0000-000000000000}"/>
  <bookViews>
    <workbookView xWindow="-120" yWindow="-120" windowWidth="20730" windowHeight="11160" firstSheet="2" activeTab="6" xr2:uid="{00000000-000D-0000-FFFF-FFFF00000000}"/>
  </bookViews>
  <sheets>
    <sheet name="面料验布" sheetId="10" r:id="rId1"/>
    <sheet name="面料缩率" sheetId="8" r:id="rId2"/>
    <sheet name="面辅料互染" sheetId="11" r:id="rId3"/>
    <sheet name="面料水压测试" sheetId="12" r:id="rId4"/>
    <sheet name="特殊工艺测试" sheetId="13" r:id="rId5"/>
    <sheet name="织带类缩率测试" sheetId="14" r:id="rId6"/>
    <sheet name="尾期" sheetId="15" r:id="rId7"/>
    <sheet name="验货尺寸（尾期）" sheetId="16" r:id="rId8"/>
    <sheet name="Sheet1" sheetId="17" r:id="rId9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6" l="1"/>
  <c r="F12" i="16"/>
  <c r="G12" i="16"/>
  <c r="C12" i="16"/>
  <c r="B12" i="16"/>
  <c r="E11" i="16"/>
  <c r="F11" i="16"/>
  <c r="G11" i="16"/>
  <c r="C11" i="16"/>
  <c r="B11" i="16"/>
  <c r="E10" i="16"/>
  <c r="F10" i="16"/>
  <c r="G10" i="16"/>
  <c r="C10" i="16"/>
  <c r="B10" i="16"/>
  <c r="E9" i="16"/>
  <c r="F9" i="16"/>
  <c r="G9" i="16"/>
  <c r="C9" i="16"/>
  <c r="B9" i="16"/>
  <c r="E8" i="16"/>
  <c r="F8" i="16"/>
  <c r="G8" i="16"/>
  <c r="C8" i="16"/>
  <c r="B8" i="16"/>
  <c r="E7" i="16"/>
  <c r="F7" i="16"/>
  <c r="G7" i="16"/>
  <c r="C7" i="16"/>
  <c r="B7" i="16"/>
  <c r="E6" i="16"/>
  <c r="F6" i="16"/>
  <c r="G6" i="16"/>
  <c r="C6" i="16"/>
  <c r="B6" i="16"/>
  <c r="N9" i="10"/>
  <c r="N8" i="10"/>
  <c r="N7" i="10"/>
  <c r="N6" i="10"/>
  <c r="N5" i="10"/>
  <c r="N4" i="10"/>
</calcChain>
</file>

<file path=xl/sharedStrings.xml><?xml version="1.0" encoding="utf-8"?>
<sst xmlns="http://schemas.openxmlformats.org/spreadsheetml/2006/main" count="469" uniqueCount="218">
  <si>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</si>
  <si>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</si>
  <si>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</si>
  <si>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</si>
  <si>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</si>
  <si>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</si>
  <si>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</si>
  <si>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</si>
  <si>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</si>
  <si>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</si>
  <si>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</si>
  <si>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</si>
  <si>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</si>
  <si>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</si>
  <si>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</si>
  <si>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</si>
  <si>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</si>
  <si>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双面涤棉空气层ZW8830514</t>
  </si>
  <si>
    <t>藏蓝</t>
  </si>
  <si>
    <t>TAUUBK91697-C03X</t>
  </si>
  <si>
    <t>源莱美</t>
  </si>
  <si>
    <t>YES</t>
  </si>
  <si>
    <t>棕色</t>
  </si>
  <si>
    <t>TAUUBK91697-F01X</t>
  </si>
  <si>
    <t>黑色</t>
  </si>
  <si>
    <t>TAUUBK91697-G01X</t>
  </si>
  <si>
    <t>制表时间：2022年6月28日</t>
  </si>
  <si>
    <t>测试人签名：包辉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</si>
  <si>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</si>
  <si>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</si>
  <si>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</si>
  <si>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</si>
  <si>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</si>
  <si>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</si>
  <si>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</si>
  <si>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</si>
  <si>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</si>
  <si>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测试人签名：郑辉良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</si>
  <si>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</si>
  <si>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</si>
  <si>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</si>
  <si>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</si>
  <si>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</si>
  <si>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</si>
  <si>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</si>
  <si>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</si>
  <si>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</si>
  <si>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</si>
  <si>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品名</t>
  </si>
  <si>
    <t>洗测1次</t>
  </si>
  <si>
    <t>织带</t>
  </si>
  <si>
    <t>未染色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</si>
  <si>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</si>
  <si>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</si>
  <si>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</si>
  <si>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</si>
  <si>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</si>
  <si>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</si>
  <si>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</si>
  <si>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</si>
  <si>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</si>
  <si>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测试人签名：胡凌华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</si>
  <si>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</si>
  <si>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</si>
  <si>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</si>
  <si>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</si>
  <si>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</si>
  <si>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</si>
  <si>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</si>
  <si>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</si>
  <si>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</si>
  <si>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</si>
  <si>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TOREAD-特殊工艺测试报告登记表一</t>
  </si>
  <si>
    <t>使用部位</t>
  </si>
  <si>
    <t>物料工艺1</t>
  </si>
  <si>
    <t>物料工艺2</t>
  </si>
  <si>
    <t>物料工艺3</t>
  </si>
  <si>
    <t>未脱落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</si>
  <si>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</si>
  <si>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</si>
  <si>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</si>
  <si>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</si>
  <si>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人字带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</si>
  <si>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</si>
  <si>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QC出货报告书</t>
  </si>
  <si>
    <t>订单类别</t>
  </si>
  <si>
    <t>男式卫衣</t>
  </si>
  <si>
    <t>款号</t>
  </si>
  <si>
    <t>TAUUBK91697</t>
  </si>
  <si>
    <t>产品名称</t>
  </si>
  <si>
    <t>生产工厂</t>
  </si>
  <si>
    <t>订单数量</t>
  </si>
  <si>
    <t>合同日期</t>
  </si>
  <si>
    <t>检验资料确认</t>
  </si>
  <si>
    <t>色/号型数</t>
  </si>
  <si>
    <t>交货形式</t>
  </si>
  <si>
    <t>发仓库</t>
  </si>
  <si>
    <t>面料第三方合格报告</t>
  </si>
  <si>
    <t>有</t>
  </si>
  <si>
    <t>无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</si>
  <si>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</si>
  <si>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</si>
  <si>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</si>
  <si>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</si>
  <si>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</si>
  <si>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</si>
  <si>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</si>
  <si>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</si>
  <si>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</si>
  <si>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</si>
  <si>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</si>
  <si>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</si>
  <si>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</si>
  <si>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</si>
  <si>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</si>
  <si>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</si>
  <si>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</si>
  <si>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</si>
  <si>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</si>
  <si>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</si>
  <si>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</si>
  <si>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</si>
  <si>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</si>
  <si>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</si>
  <si>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</si>
  <si>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</si>
  <si>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</si>
  <si>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</si>
  <si>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</si>
  <si>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</si>
  <si>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</si>
  <si>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</si>
  <si>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</si>
  <si>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</si>
  <si>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</si>
  <si>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</si>
  <si>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</si>
  <si>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</si>
  <si>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藏蓝:S/17  M/22   L/22  XL/22  XXL/22 XXXL/22</t>
  </si>
  <si>
    <t>棕色：S/20 M/22   L/22  XL/22  XXL/22 XXXL/22</t>
  </si>
  <si>
    <t>黑色：S/22  M/22   L/22  XL/22  XXL/22 XXXL/22</t>
  </si>
  <si>
    <t>②规格异常情况</t>
  </si>
  <si>
    <t>情况说明：</t>
  </si>
  <si>
    <t xml:space="preserve">【问题点描述】  </t>
  </si>
  <si>
    <t>1.线头未清理干净。</t>
  </si>
  <si>
    <t>2.下摆、袖口有轻微起浪现象。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</si>
  <si>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</si>
  <si>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</si>
  <si>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</si>
  <si>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</si>
  <si>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</si>
  <si>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</si>
  <si>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</si>
  <si>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检验部门</t>
  </si>
  <si>
    <t>服装QC部门</t>
  </si>
  <si>
    <t>检验人</t>
  </si>
  <si>
    <t>查验时间</t>
  </si>
  <si>
    <t>工厂负责人</t>
  </si>
  <si>
    <t>QC规格测量表</t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</si>
  <si>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</si>
  <si>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</si>
  <si>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</si>
  <si>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</si>
  <si>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</si>
  <si>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</si>
  <si>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</si>
  <si>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</si>
  <si>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XXXL</t>
  </si>
  <si>
    <t>洗前/洗后</t>
  </si>
  <si>
    <t>165/88B</t>
  </si>
  <si>
    <t>170/92B</t>
  </si>
  <si>
    <t>175/96B</t>
  </si>
  <si>
    <t>180/100B</t>
  </si>
  <si>
    <t>185/104B</t>
  </si>
  <si>
    <t xml:space="preserve"> 190/108B</t>
  </si>
  <si>
    <t>黑色（L)</t>
  </si>
  <si>
    <t>后中长</t>
  </si>
  <si>
    <t>-1/-1</t>
  </si>
  <si>
    <t>-0.8/-1</t>
  </si>
  <si>
    <t>-0.7/-1</t>
  </si>
  <si>
    <t>-0.7/-0.9</t>
  </si>
  <si>
    <t>-1/-0.8</t>
  </si>
  <si>
    <t>胸围</t>
  </si>
  <si>
    <t>-1/-2</t>
  </si>
  <si>
    <t>-0.5/-1</t>
  </si>
  <si>
    <t>-1/-0.7</t>
  </si>
  <si>
    <t>摆围（罗纹）</t>
  </si>
  <si>
    <t>+3/-1</t>
  </si>
  <si>
    <t>+2/+1.5</t>
  </si>
  <si>
    <t>+2/+1.8</t>
  </si>
  <si>
    <t>+1.5/+2</t>
  </si>
  <si>
    <t>+2/+2</t>
  </si>
  <si>
    <t>肩宽</t>
  </si>
  <si>
    <t>-0.5/-0.5</t>
  </si>
  <si>
    <t>-0.6/-0.5</t>
  </si>
  <si>
    <t>-0.7/-0.6</t>
  </si>
  <si>
    <t>-0.2/-0.5</t>
  </si>
  <si>
    <t>-0.6/-0.6</t>
  </si>
  <si>
    <t>肩点袖长</t>
  </si>
  <si>
    <t>-0.6/-1</t>
  </si>
  <si>
    <t>袖肥/2（参考值）</t>
  </si>
  <si>
    <t>+0.5/+0.5</t>
  </si>
  <si>
    <t>+0.7/+0.5</t>
  </si>
  <si>
    <t>-0.5/+0</t>
  </si>
  <si>
    <t>+0.7/+0.7</t>
  </si>
  <si>
    <t>-0.3/-0.5</t>
  </si>
  <si>
    <t>袖口围/2（罗纹）</t>
  </si>
  <si>
    <t>+0/+0</t>
  </si>
  <si>
    <t>+0/-0.5</t>
  </si>
  <si>
    <t>+0/-0.3</t>
  </si>
  <si>
    <t>+0/-0.2</t>
  </si>
  <si>
    <t xml:space="preserve">     齐色齐码请洗测2-3件，有问题的另加测量数量。</t>
  </si>
  <si>
    <t>验货时间：</t>
  </si>
  <si>
    <t>跟单QC:</t>
  </si>
  <si>
    <t>工厂负责人：</t>
  </si>
  <si>
    <t>：陈雪萍</t>
  </si>
  <si>
    <t>按照AOL2.5标准抽验125件，不良品   件，不良品数量在可接受范围内，允许出货。</t>
    <phoneticPr fontId="29" type="noConversion"/>
  </si>
  <si>
    <t>张超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</si>
</sst>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2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Arial"/>
      <family val="2"/>
    </font>
    <font>
      <sz val="10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宋体"/>
      <charset val="134"/>
      <scheme val="minor"/>
    </font>
    <font>
      <sz val="11"/>
      <name val="Arial"/>
      <family val="2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rgb="FF000000"/>
      <name val="Calibri"/>
    </font>
    <font>
      <sz val="9"/>
      <name val="宋体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5117038483843"/>
        <bgColor indexed="64"/>
      </patternFill>
    </fill>
  </fills>
  <borders count="5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26" fillId="0" borderId="0"/>
    <xf numFmtId="0" fontId="26" fillId="0" borderId="0">
      <alignment vertical="center"/>
    </xf>
    <xf numFmtId="0" fontId="27" fillId="0" borderId="0">
      <alignment vertical="center"/>
    </xf>
  </cellStyleXfs>
  <cellXfs count="190">
    <xf numFmtId="0" fontId="0" fillId="0" borderId="0" xfId="0"/>
    <xf numFmtId="0" fontId="0" fillId="0" borderId="0" xfId="0" applyAlignment="1">
      <alignment vertical="center"/>
    </xf>
    <xf numFmtId="0" fontId="3" fillId="2" borderId="1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vertical="center"/>
    </xf>
    <xf numFmtId="0" fontId="4" fillId="2" borderId="7" xfId="2" applyFont="1" applyFill="1" applyBorder="1" applyAlignment="1">
      <alignment horizontal="center"/>
    </xf>
    <xf numFmtId="0" fontId="5" fillId="3" borderId="7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3" fillId="2" borderId="9" xfId="2" applyFont="1" applyFill="1" applyBorder="1" applyAlignment="1" applyProtection="1">
      <alignment vertical="center"/>
    </xf>
    <xf numFmtId="0" fontId="0" fillId="0" borderId="9" xfId="0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4" fillId="2" borderId="10" xfId="2" applyFont="1" applyFill="1" applyBorder="1" applyAlignment="1"/>
    <xf numFmtId="0" fontId="4" fillId="2" borderId="11" xfId="2" applyFont="1" applyFill="1" applyBorder="1" applyAlignment="1"/>
    <xf numFmtId="49" fontId="4" fillId="2" borderId="12" xfId="2" applyNumberFormat="1" applyFont="1" applyFill="1" applyBorder="1" applyAlignment="1">
      <alignment horizontal="center"/>
    </xf>
    <xf numFmtId="49" fontId="4" fillId="2" borderId="12" xfId="2" applyNumberFormat="1" applyFont="1" applyFill="1" applyBorder="1" applyAlignment="1">
      <alignment horizontal="right"/>
    </xf>
    <xf numFmtId="49" fontId="4" fillId="2" borderId="12" xfId="2" applyNumberFormat="1" applyFont="1" applyFill="1" applyBorder="1" applyAlignment="1">
      <alignment horizontal="right" vertical="center"/>
    </xf>
    <xf numFmtId="0" fontId="4" fillId="2" borderId="12" xfId="2" applyFont="1" applyFill="1" applyBorder="1" applyAlignment="1">
      <alignment horizontal="center"/>
    </xf>
    <xf numFmtId="0" fontId="3" fillId="2" borderId="0" xfId="2" applyFont="1" applyFill="1" applyAlignment="1"/>
    <xf numFmtId="0" fontId="4" fillId="2" borderId="0" xfId="2" applyFont="1" applyFill="1" applyAlignment="1"/>
    <xf numFmtId="0" fontId="8" fillId="2" borderId="0" xfId="3" applyFont="1" applyFill="1" applyAlignment="1">
      <alignment vertical="center"/>
    </xf>
    <xf numFmtId="0" fontId="3" fillId="2" borderId="4" xfId="1" applyFont="1" applyFill="1" applyBorder="1" applyAlignment="1">
      <alignment horizontal="left" vertical="center"/>
    </xf>
    <xf numFmtId="0" fontId="4" fillId="2" borderId="7" xfId="2" applyFont="1" applyFill="1" applyBorder="1" applyAlignment="1" applyProtection="1">
      <alignment horizontal="center" vertical="center"/>
    </xf>
    <xf numFmtId="0" fontId="9" fillId="3" borderId="7" xfId="1" applyFont="1" applyFill="1" applyBorder="1" applyAlignment="1">
      <alignment horizontal="center" vertical="center" wrapText="1"/>
    </xf>
    <xf numFmtId="0" fontId="9" fillId="3" borderId="15" xfId="1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16" xfId="3" applyFont="1" applyFill="1" applyBorder="1" applyAlignment="1">
      <alignment horizontal="center" vertical="center"/>
    </xf>
    <xf numFmtId="49" fontId="4" fillId="2" borderId="7" xfId="3" applyNumberFormat="1" applyFont="1" applyFill="1" applyBorder="1" applyAlignment="1">
      <alignment horizontal="center" vertical="center"/>
    </xf>
    <xf numFmtId="49" fontId="4" fillId="2" borderId="17" xfId="3" applyNumberFormat="1" applyFont="1" applyFill="1" applyBorder="1" applyAlignment="1">
      <alignment horizontal="center" vertical="center"/>
    </xf>
    <xf numFmtId="49" fontId="4" fillId="2" borderId="18" xfId="3" applyNumberFormat="1" applyFont="1" applyFill="1" applyBorder="1" applyAlignment="1">
      <alignment horizontal="center" vertical="center"/>
    </xf>
    <xf numFmtId="49" fontId="4" fillId="2" borderId="15" xfId="3" applyNumberFormat="1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49" fontId="4" fillId="2" borderId="12" xfId="3" applyNumberFormat="1" applyFont="1" applyFill="1" applyBorder="1" applyAlignment="1">
      <alignment horizontal="center" vertical="center"/>
    </xf>
    <xf numFmtId="49" fontId="4" fillId="2" borderId="19" xfId="2" applyNumberFormat="1" applyFont="1" applyFill="1" applyBorder="1" applyAlignment="1">
      <alignment horizontal="center"/>
    </xf>
    <xf numFmtId="14" fontId="3" fillId="2" borderId="0" xfId="2" applyNumberFormat="1" applyFont="1" applyFill="1" applyAlignment="1"/>
    <xf numFmtId="0" fontId="0" fillId="0" borderId="20" xfId="0" applyBorder="1"/>
    <xf numFmtId="0" fontId="11" fillId="0" borderId="22" xfId="1" applyFont="1" applyFill="1" applyBorder="1" applyAlignment="1">
      <alignment horizontal="left" vertical="center"/>
    </xf>
    <xf numFmtId="0" fontId="11" fillId="0" borderId="24" xfId="1" applyFont="1" applyFill="1" applyBorder="1" applyAlignment="1">
      <alignment horizontal="center" vertical="center"/>
    </xf>
    <xf numFmtId="0" fontId="13" fillId="0" borderId="24" xfId="1" applyFont="1" applyFill="1" applyBorder="1" applyAlignment="1">
      <alignment vertical="center"/>
    </xf>
    <xf numFmtId="0" fontId="11" fillId="0" borderId="24" xfId="1" applyFont="1" applyFill="1" applyBorder="1" applyAlignment="1">
      <alignment vertical="center"/>
    </xf>
    <xf numFmtId="0" fontId="11" fillId="0" borderId="25" xfId="1" applyFont="1" applyFill="1" applyBorder="1" applyAlignment="1">
      <alignment vertical="center"/>
    </xf>
    <xf numFmtId="0" fontId="11" fillId="0" borderId="28" xfId="1" applyFont="1" applyFill="1" applyBorder="1" applyAlignment="1">
      <alignment vertical="center"/>
    </xf>
    <xf numFmtId="0" fontId="11" fillId="0" borderId="25" xfId="1" applyFont="1" applyFill="1" applyBorder="1" applyAlignment="1">
      <alignment horizontal="left" vertical="center"/>
    </xf>
    <xf numFmtId="0" fontId="12" fillId="0" borderId="28" xfId="1" applyFont="1" applyFill="1" applyBorder="1" applyAlignment="1">
      <alignment horizontal="center" vertical="center"/>
    </xf>
    <xf numFmtId="0" fontId="12" fillId="0" borderId="29" xfId="1" applyFont="1" applyFill="1" applyBorder="1" applyAlignment="1">
      <alignment horizontal="center" vertical="center"/>
    </xf>
    <xf numFmtId="0" fontId="11" fillId="0" borderId="28" xfId="1" applyFont="1" applyFill="1" applyBorder="1" applyAlignment="1">
      <alignment horizontal="left" vertical="center"/>
    </xf>
    <xf numFmtId="0" fontId="11" fillId="0" borderId="30" xfId="1" applyFont="1" applyFill="1" applyBorder="1" applyAlignment="1">
      <alignment vertical="center"/>
    </xf>
    <xf numFmtId="0" fontId="11" fillId="0" borderId="31" xfId="1" applyFont="1" applyFill="1" applyBorder="1" applyAlignment="1">
      <alignment vertical="center"/>
    </xf>
    <xf numFmtId="0" fontId="13" fillId="0" borderId="31" xfId="1" applyFont="1" applyFill="1" applyBorder="1" applyAlignment="1">
      <alignment vertical="center"/>
    </xf>
    <xf numFmtId="0" fontId="13" fillId="0" borderId="31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Alignment="1">
      <alignment horizontal="left" vertical="center"/>
    </xf>
    <xf numFmtId="0" fontId="11" fillId="0" borderId="22" xfId="1" applyFont="1" applyFill="1" applyBorder="1" applyAlignment="1">
      <alignment vertical="center"/>
    </xf>
    <xf numFmtId="0" fontId="13" fillId="0" borderId="28" xfId="1" applyFont="1" applyFill="1" applyBorder="1" applyAlignment="1">
      <alignment horizontal="left" vertical="center"/>
    </xf>
    <xf numFmtId="0" fontId="13" fillId="0" borderId="28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11" fillId="0" borderId="24" xfId="1" applyFont="1" applyFill="1" applyBorder="1" applyAlignment="1">
      <alignment horizontal="left" vertical="center"/>
    </xf>
    <xf numFmtId="0" fontId="11" fillId="0" borderId="30" xfId="1" applyFont="1" applyFill="1" applyBorder="1" applyAlignment="1">
      <alignment horizontal="left" vertical="center"/>
    </xf>
    <xf numFmtId="58" fontId="13" fillId="0" borderId="31" xfId="1" applyNumberFormat="1" applyFont="1" applyFill="1" applyBorder="1" applyAlignment="1">
      <alignment vertical="center"/>
    </xf>
    <xf numFmtId="0" fontId="13" fillId="0" borderId="29" xfId="1" applyFont="1" applyFill="1" applyBorder="1" applyAlignment="1">
      <alignment horizontal="left" vertical="center"/>
    </xf>
    <xf numFmtId="0" fontId="13" fillId="0" borderId="42" xfId="1" applyFont="1" applyFill="1" applyBorder="1" applyAlignment="1">
      <alignment horizontal="left" vertical="center"/>
    </xf>
    <xf numFmtId="0" fontId="17" fillId="0" borderId="0" xfId="0" applyFont="1"/>
    <xf numFmtId="0" fontId="19" fillId="4" borderId="7" xfId="0" applyFont="1" applyFill="1" applyBorder="1" applyAlignment="1">
      <alignment horizontal="center" vertical="center"/>
    </xf>
    <xf numFmtId="0" fontId="19" fillId="4" borderId="46" xfId="0" applyFont="1" applyFill="1" applyBorder="1" applyAlignment="1">
      <alignment horizontal="center" vertic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21" fillId="0" borderId="7" xfId="2" applyFont="1" applyBorder="1" applyAlignment="1">
      <alignment horizontal="center" vertical="center"/>
    </xf>
    <xf numFmtId="0" fontId="21" fillId="0" borderId="7" xfId="2" applyFont="1" applyBorder="1" applyAlignment="1">
      <alignment vertical="center"/>
    </xf>
    <xf numFmtId="0" fontId="11" fillId="0" borderId="7" xfId="0" applyFont="1" applyFill="1" applyBorder="1" applyAlignment="1">
      <alignment horizontal="center" vertical="center"/>
    </xf>
    <xf numFmtId="0" fontId="22" fillId="0" borderId="6" xfId="0" applyFont="1" applyBorder="1" applyAlignment="1">
      <alignment horizontal="left" vertical="center"/>
    </xf>
    <xf numFmtId="0" fontId="22" fillId="0" borderId="48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/>
    </xf>
    <xf numFmtId="0" fontId="21" fillId="2" borderId="7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left"/>
    </xf>
    <xf numFmtId="0" fontId="19" fillId="0" borderId="7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25" fillId="0" borderId="7" xfId="0" applyFont="1" applyBorder="1"/>
    <xf numFmtId="0" fontId="25" fillId="0" borderId="7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45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48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2" fillId="0" borderId="48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/>
    </xf>
    <xf numFmtId="0" fontId="7" fillId="0" borderId="7" xfId="0" applyFont="1" applyBorder="1" applyAlignment="1">
      <alignment horizontal="center" vertical="top"/>
    </xf>
    <xf numFmtId="0" fontId="19" fillId="4" borderId="7" xfId="0" applyFont="1" applyFill="1" applyBorder="1" applyAlignment="1">
      <alignment horizontal="center" vertical="center"/>
    </xf>
    <xf numFmtId="0" fontId="19" fillId="4" borderId="46" xfId="0" applyFont="1" applyFill="1" applyBorder="1" applyAlignment="1">
      <alignment horizontal="center" vertical="center"/>
    </xf>
    <xf numFmtId="0" fontId="19" fillId="4" borderId="4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top" wrapText="1"/>
    </xf>
    <xf numFmtId="0" fontId="20" fillId="4" borderId="46" xfId="0" applyFont="1" applyFill="1" applyBorder="1" applyAlignment="1">
      <alignment horizontal="center" vertical="center"/>
    </xf>
    <xf numFmtId="0" fontId="20" fillId="4" borderId="47" xfId="0" applyFont="1" applyFill="1" applyBorder="1" applyAlignment="1">
      <alignment horizontal="center" vertical="center"/>
    </xf>
    <xf numFmtId="0" fontId="19" fillId="4" borderId="46" xfId="0" applyFont="1" applyFill="1" applyBorder="1" applyAlignment="1">
      <alignment vertical="center" wrapText="1"/>
    </xf>
    <xf numFmtId="0" fontId="19" fillId="4" borderId="47" xfId="0" applyFont="1" applyFill="1" applyBorder="1" applyAlignment="1">
      <alignment vertical="center"/>
    </xf>
    <xf numFmtId="0" fontId="19" fillId="4" borderId="46" xfId="0" applyFont="1" applyFill="1" applyBorder="1" applyAlignment="1">
      <alignment horizontal="center" vertical="center" wrapText="1"/>
    </xf>
    <xf numFmtId="0" fontId="19" fillId="4" borderId="47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19" fillId="4" borderId="49" xfId="0" applyFont="1" applyFill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48" xfId="0" applyFont="1" applyFill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1" fillId="0" borderId="28" xfId="1" applyFont="1" applyFill="1" applyBorder="1" applyAlignment="1">
      <alignment horizontal="left" vertical="center"/>
    </xf>
    <xf numFmtId="0" fontId="11" fillId="0" borderId="29" xfId="1" applyFont="1" applyFill="1" applyBorder="1" applyAlignment="1">
      <alignment horizontal="left" vertical="center"/>
    </xf>
    <xf numFmtId="0" fontId="11" fillId="0" borderId="25" xfId="1" applyFont="1" applyFill="1" applyBorder="1" applyAlignment="1">
      <alignment horizontal="left" vertical="center"/>
    </xf>
    <xf numFmtId="0" fontId="13" fillId="0" borderId="31" xfId="1" applyFont="1" applyFill="1" applyBorder="1" applyAlignment="1">
      <alignment horizontal="center" vertical="center"/>
    </xf>
    <xf numFmtId="0" fontId="11" fillId="0" borderId="31" xfId="1" applyFont="1" applyFill="1" applyBorder="1" applyAlignment="1">
      <alignment horizontal="center" vertical="center"/>
    </xf>
    <xf numFmtId="0" fontId="13" fillId="0" borderId="42" xfId="1" applyFont="1" applyFill="1" applyBorder="1" applyAlignment="1">
      <alignment horizontal="center" vertical="center"/>
    </xf>
    <xf numFmtId="0" fontId="16" fillId="0" borderId="35" xfId="1" applyFont="1" applyFill="1" applyBorder="1" applyAlignment="1">
      <alignment horizontal="left" vertical="center"/>
    </xf>
    <xf numFmtId="0" fontId="13" fillId="0" borderId="34" xfId="1" applyFont="1" applyFill="1" applyBorder="1" applyAlignment="1">
      <alignment horizontal="left" vertical="center"/>
    </xf>
    <xf numFmtId="0" fontId="13" fillId="0" borderId="27" xfId="1" applyFont="1" applyFill="1" applyBorder="1" applyAlignment="1">
      <alignment horizontal="left" vertical="center"/>
    </xf>
    <xf numFmtId="0" fontId="13" fillId="0" borderId="38" xfId="1" applyFont="1" applyFill="1" applyBorder="1" applyAlignment="1">
      <alignment horizontal="left" vertical="center"/>
    </xf>
    <xf numFmtId="0" fontId="13" fillId="0" borderId="39" xfId="1" applyFont="1" applyFill="1" applyBorder="1" applyAlignment="1">
      <alignment horizontal="left" vertical="center"/>
    </xf>
    <xf numFmtId="0" fontId="13" fillId="0" borderId="44" xfId="1" applyFont="1" applyFill="1" applyBorder="1" applyAlignment="1">
      <alignment horizontal="left" vertical="center"/>
    </xf>
    <xf numFmtId="0" fontId="14" fillId="0" borderId="22" xfId="1" applyFont="1" applyFill="1" applyBorder="1" applyAlignment="1">
      <alignment horizontal="left" vertical="center"/>
    </xf>
    <xf numFmtId="0" fontId="14" fillId="0" borderId="24" xfId="1" applyFont="1" applyFill="1" applyBorder="1" applyAlignment="1">
      <alignment horizontal="left" vertical="center"/>
    </xf>
    <xf numFmtId="0" fontId="14" fillId="0" borderId="41" xfId="1" applyFont="1" applyFill="1" applyBorder="1" applyAlignment="1">
      <alignment horizontal="left" vertical="center"/>
    </xf>
    <xf numFmtId="0" fontId="11" fillId="0" borderId="28" xfId="1" applyFont="1" applyFill="1" applyBorder="1" applyAlignment="1">
      <alignment horizontal="center" vertical="center"/>
    </xf>
    <xf numFmtId="0" fontId="11" fillId="0" borderId="26" xfId="1" applyFont="1" applyFill="1" applyBorder="1" applyAlignment="1">
      <alignment horizontal="left" vertical="center"/>
    </xf>
    <xf numFmtId="0" fontId="11" fillId="0" borderId="40" xfId="1" applyFont="1" applyFill="1" applyBorder="1" applyAlignment="1">
      <alignment horizontal="left" vertical="center"/>
    </xf>
    <xf numFmtId="0" fontId="15" fillId="0" borderId="35" xfId="1" applyFont="1" applyFill="1" applyBorder="1" applyAlignment="1">
      <alignment horizontal="left" vertical="center"/>
    </xf>
    <xf numFmtId="0" fontId="15" fillId="0" borderId="34" xfId="1" applyFont="1" applyFill="1" applyBorder="1" applyAlignment="1">
      <alignment horizontal="left" vertical="center"/>
    </xf>
    <xf numFmtId="0" fontId="15" fillId="0" borderId="27" xfId="1" applyFont="1" applyFill="1" applyBorder="1" applyAlignment="1">
      <alignment horizontal="left" vertical="center"/>
    </xf>
    <xf numFmtId="0" fontId="13" fillId="0" borderId="35" xfId="1" applyFont="1" applyFill="1" applyBorder="1" applyAlignment="1">
      <alignment horizontal="left" vertical="center"/>
    </xf>
    <xf numFmtId="0" fontId="15" fillId="0" borderId="31" xfId="1" applyFont="1" applyFill="1" applyBorder="1" applyAlignment="1">
      <alignment horizontal="center" vertical="center"/>
    </xf>
    <xf numFmtId="0" fontId="15" fillId="0" borderId="42" xfId="1" applyFont="1" applyFill="1" applyBorder="1" applyAlignment="1">
      <alignment horizontal="center" vertical="center"/>
    </xf>
    <xf numFmtId="0" fontId="11" fillId="0" borderId="36" xfId="1" applyFont="1" applyFill="1" applyBorder="1" applyAlignment="1">
      <alignment horizontal="center" vertical="center"/>
    </xf>
    <xf numFmtId="0" fontId="11" fillId="0" borderId="37" xfId="1" applyFont="1" applyFill="1" applyBorder="1" applyAlignment="1">
      <alignment horizontal="left" vertical="center"/>
    </xf>
    <xf numFmtId="0" fontId="11" fillId="0" borderId="33" xfId="1" applyFont="1" applyFill="1" applyBorder="1" applyAlignment="1">
      <alignment horizontal="left" vertical="center"/>
    </xf>
    <xf numFmtId="0" fontId="11" fillId="0" borderId="43" xfId="1" applyFont="1" applyFill="1" applyBorder="1" applyAlignment="1">
      <alignment horizontal="left" vertical="center"/>
    </xf>
    <xf numFmtId="0" fontId="13" fillId="0" borderId="25" xfId="1" applyFont="1" applyFill="1" applyBorder="1" applyAlignment="1">
      <alignment horizontal="left" vertical="center" wrapText="1"/>
    </xf>
    <xf numFmtId="0" fontId="13" fillId="0" borderId="28" xfId="1" applyFont="1" applyFill="1" applyBorder="1" applyAlignment="1">
      <alignment horizontal="left" vertical="center" wrapText="1"/>
    </xf>
    <xf numFmtId="0" fontId="13" fillId="0" borderId="29" xfId="1" applyFont="1" applyFill="1" applyBorder="1" applyAlignment="1">
      <alignment horizontal="left" vertical="center" wrapText="1"/>
    </xf>
    <xf numFmtId="0" fontId="11" fillId="0" borderId="29" xfId="1" applyFont="1" applyFill="1" applyBorder="1" applyAlignment="1">
      <alignment horizontal="center" vertical="center"/>
    </xf>
    <xf numFmtId="0" fontId="14" fillId="0" borderId="35" xfId="1" applyFont="1" applyFill="1" applyBorder="1" applyAlignment="1">
      <alignment horizontal="left" vertical="center"/>
    </xf>
    <xf numFmtId="0" fontId="14" fillId="0" borderId="34" xfId="1" applyFont="1" applyFill="1" applyBorder="1" applyAlignment="1">
      <alignment horizontal="left" vertical="center"/>
    </xf>
    <xf numFmtId="0" fontId="14" fillId="0" borderId="27" xfId="1" applyFont="1" applyFill="1" applyBorder="1" applyAlignment="1">
      <alignment horizontal="left" vertical="center"/>
    </xf>
    <xf numFmtId="0" fontId="11" fillId="0" borderId="22" xfId="1" applyFont="1" applyFill="1" applyBorder="1" applyAlignment="1">
      <alignment horizontal="left" vertical="center"/>
    </xf>
    <xf numFmtId="0" fontId="11" fillId="0" borderId="24" xfId="1" applyFont="1" applyFill="1" applyBorder="1" applyAlignment="1">
      <alignment horizontal="left" vertical="center"/>
    </xf>
    <xf numFmtId="0" fontId="11" fillId="0" borderId="41" xfId="1" applyFont="1" applyFill="1" applyBorder="1" applyAlignment="1">
      <alignment horizontal="left" vertical="center"/>
    </xf>
    <xf numFmtId="0" fontId="13" fillId="0" borderId="25" xfId="1" applyFont="1" applyFill="1" applyBorder="1" applyAlignment="1">
      <alignment horizontal="left" vertical="center"/>
    </xf>
    <xf numFmtId="0" fontId="13" fillId="0" borderId="28" xfId="1" applyFont="1" applyFill="1" applyBorder="1" applyAlignment="1">
      <alignment horizontal="left" vertical="center"/>
    </xf>
    <xf numFmtId="0" fontId="13" fillId="0" borderId="29" xfId="1" applyFont="1" applyFill="1" applyBorder="1" applyAlignment="1">
      <alignment horizontal="left" vertical="center"/>
    </xf>
    <xf numFmtId="0" fontId="11" fillId="0" borderId="32" xfId="1" applyFont="1" applyFill="1" applyBorder="1" applyAlignment="1">
      <alignment horizontal="left" vertical="center"/>
    </xf>
    <xf numFmtId="0" fontId="13" fillId="0" borderId="26" xfId="1" applyFont="1" applyFill="1" applyBorder="1" applyAlignment="1">
      <alignment horizontal="center" vertical="center"/>
    </xf>
    <xf numFmtId="0" fontId="13" fillId="0" borderId="34" xfId="1" applyFont="1" applyFill="1" applyBorder="1" applyAlignment="1">
      <alignment horizontal="center" vertical="center"/>
    </xf>
    <xf numFmtId="0" fontId="13" fillId="0" borderId="27" xfId="1" applyFont="1" applyFill="1" applyBorder="1" applyAlignment="1">
      <alignment horizontal="center" vertical="center"/>
    </xf>
    <xf numFmtId="0" fontId="13" fillId="0" borderId="28" xfId="1" applyFont="1" applyFill="1" applyBorder="1" applyAlignment="1">
      <alignment horizontal="center" vertical="center"/>
    </xf>
    <xf numFmtId="0" fontId="12" fillId="0" borderId="28" xfId="1" applyFont="1" applyFill="1" applyBorder="1" applyAlignment="1">
      <alignment horizontal="center" vertical="center"/>
    </xf>
    <xf numFmtId="0" fontId="12" fillId="0" borderId="31" xfId="1" applyFont="1" applyFill="1" applyBorder="1" applyAlignment="1">
      <alignment horizontal="center" vertical="center"/>
    </xf>
    <xf numFmtId="0" fontId="11" fillId="0" borderId="31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center" vertical="top"/>
    </xf>
    <xf numFmtId="0" fontId="12" fillId="0" borderId="23" xfId="1" applyFont="1" applyFill="1" applyBorder="1" applyAlignment="1">
      <alignment horizontal="center" vertical="center"/>
    </xf>
    <xf numFmtId="0" fontId="13" fillId="0" borderId="24" xfId="1" applyFont="1" applyFill="1" applyBorder="1" applyAlignment="1">
      <alignment horizontal="center" vertical="center"/>
    </xf>
    <xf numFmtId="0" fontId="13" fillId="0" borderId="41" xfId="1" applyFont="1" applyFill="1" applyBorder="1" applyAlignment="1">
      <alignment horizontal="center" vertical="center"/>
    </xf>
    <xf numFmtId="0" fontId="12" fillId="0" borderId="26" xfId="1" applyFont="1" applyFill="1" applyBorder="1" applyAlignment="1">
      <alignment horizontal="left" vertical="center"/>
    </xf>
    <xf numFmtId="0" fontId="12" fillId="0" borderId="27" xfId="1" applyFont="1" applyFill="1" applyBorder="1" applyAlignment="1">
      <alignment horizontal="left" vertical="center"/>
    </xf>
    <xf numFmtId="58" fontId="13" fillId="0" borderId="28" xfId="1" applyNumberFormat="1" applyFont="1" applyFill="1" applyBorder="1" applyAlignment="1">
      <alignment horizontal="center" vertical="center"/>
    </xf>
    <xf numFmtId="0" fontId="1" fillId="2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4" fillId="2" borderId="14" xfId="1" applyFont="1" applyFill="1" applyBorder="1" applyAlignment="1">
      <alignment horizontal="left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5" xfId="2" applyFont="1" applyFill="1" applyBorder="1" applyAlignment="1" applyProtection="1">
      <alignment horizontal="center" vertical="center"/>
    </xf>
    <xf numFmtId="0" fontId="3" fillId="2" borderId="6" xfId="2" applyFont="1" applyFill="1" applyBorder="1" applyAlignment="1" applyProtection="1">
      <alignment horizontal="center" vertical="center"/>
    </xf>
    <xf numFmtId="0" fontId="3" fillId="2" borderId="16" xfId="2" applyFont="1" applyFill="1" applyBorder="1" applyAlignment="1" applyProtection="1">
      <alignment horizontal="center" vertical="center"/>
    </xf>
    <xf numFmtId="0" fontId="3" fillId="2" borderId="5" xfId="2" applyFont="1" applyFill="1" applyBorder="1" applyAlignment="1" applyProtection="1">
      <alignment horizontal="center" vertical="center"/>
    </xf>
    <xf numFmtId="0" fontId="3" fillId="2" borderId="8" xfId="2" applyFont="1" applyFill="1" applyBorder="1" applyAlignment="1" applyProtection="1">
      <alignment horizontal="center" vertical="center"/>
    </xf>
    <xf numFmtId="0" fontId="4" fillId="2" borderId="4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0" fontId="30" fillId="0" borderId="28" xfId="1" applyFont="1" applyFill="1" applyBorder="1" applyAlignment="1">
      <alignment horizontal="left" vertical="center"/>
    </xf>
    <xf numFmtId="0" fontId="31" fillId="0" borderId="31" xfId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checked="Checked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checked="Checked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390525</xdr:colOff>
          <xdr:row>10</xdr:row>
          <xdr:rowOff>161925</xdr:rowOff>
        </xdr:from>
        <xdr:to>
          <xdr:col>3</xdr:col>
          <xdr:colOff>466725</xdr:colOff>
          <xdr:row>12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6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238125</xdr:colOff>
          <xdr:row>38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6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190500</xdr:colOff>
          <xdr:row>8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6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6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38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6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6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476250</xdr:colOff>
          <xdr:row>14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6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171450</xdr:rowOff>
        </xdr:from>
        <xdr:to>
          <xdr:col>6</xdr:col>
          <xdr:colOff>114300</xdr:colOff>
          <xdr:row>12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6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161925</xdr:rowOff>
        </xdr:from>
        <xdr:to>
          <xdr:col>7</xdr:col>
          <xdr:colOff>371475</xdr:colOff>
          <xdr:row>12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6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152400</xdr:rowOff>
        </xdr:from>
        <xdr:to>
          <xdr:col>7</xdr:col>
          <xdr:colOff>371475</xdr:colOff>
          <xdr:row>13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6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171450</xdr:rowOff>
        </xdr:from>
        <xdr:to>
          <xdr:col>6</xdr:col>
          <xdr:colOff>190500</xdr:colOff>
          <xdr:row>14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6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152400</xdr:rowOff>
        </xdr:from>
        <xdr:to>
          <xdr:col>7</xdr:col>
          <xdr:colOff>371475</xdr:colOff>
          <xdr:row>14</xdr:row>
          <xdr:rowOff>47625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6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409575</xdr:colOff>
          <xdr:row>10</xdr:row>
          <xdr:rowOff>152400</xdr:rowOff>
        </xdr:from>
        <xdr:to>
          <xdr:col>11</xdr:col>
          <xdr:colOff>152400</xdr:colOff>
          <xdr:row>12</xdr:row>
          <xdr:rowOff>57150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6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47625</xdr:rowOff>
        </xdr:from>
        <xdr:to>
          <xdr:col>11</xdr:col>
          <xdr:colOff>161925</xdr:colOff>
          <xdr:row>13</xdr:row>
          <xdr:rowOff>133350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6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12</xdr:row>
          <xdr:rowOff>171450</xdr:rowOff>
        </xdr:from>
        <xdr:to>
          <xdr:col>10</xdr:col>
          <xdr:colOff>123825</xdr:colOff>
          <xdr:row>14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6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66675</xdr:rowOff>
        </xdr:from>
        <xdr:to>
          <xdr:col>11</xdr:col>
          <xdr:colOff>161925</xdr:colOff>
          <xdr:row>14</xdr:row>
          <xdr:rowOff>133350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6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6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6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6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466725</xdr:colOff>
          <xdr:row>8</xdr:row>
          <xdr:rowOff>180975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6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238125</xdr:colOff>
          <xdr:row>8</xdr:row>
          <xdr:rowOff>180975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6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238125</xdr:colOff>
          <xdr:row>9</xdr:row>
          <xdr:rowOff>180975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6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361950</xdr:colOff>
          <xdr:row>7</xdr:row>
          <xdr:rowOff>180975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6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409575</xdr:colOff>
          <xdr:row>7</xdr:row>
          <xdr:rowOff>180975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6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142875</xdr:colOff>
          <xdr:row>7</xdr:row>
          <xdr:rowOff>180975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6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85725</xdr:colOff>
          <xdr:row>11</xdr:row>
          <xdr:rowOff>161925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6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85725</xdr:colOff>
          <xdr:row>12</xdr:row>
          <xdr:rowOff>161925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6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6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6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6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238125</xdr:colOff>
          <xdr:row>13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6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2</xdr:col>
          <xdr:colOff>609600</xdr:colOff>
          <xdr:row>24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6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11</xdr:row>
          <xdr:rowOff>152400</xdr:rowOff>
        </xdr:from>
        <xdr:to>
          <xdr:col>3</xdr:col>
          <xdr:colOff>466725</xdr:colOff>
          <xdr:row>13</xdr:row>
          <xdr:rowOff>66675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6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161925</xdr:rowOff>
        </xdr:from>
        <xdr:to>
          <xdr:col>2</xdr:col>
          <xdr:colOff>342900</xdr:colOff>
          <xdr:row>14</xdr:row>
          <xdr:rowOff>47625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6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342900</xdr:colOff>
          <xdr:row>12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6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161925</xdr:rowOff>
        </xdr:from>
        <xdr:to>
          <xdr:col>6</xdr:col>
          <xdr:colOff>361950</xdr:colOff>
          <xdr:row>13</xdr:row>
          <xdr:rowOff>47625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6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133350</xdr:colOff>
          <xdr:row>8</xdr:row>
          <xdr:rowOff>47625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6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171450</xdr:rowOff>
        </xdr:from>
        <xdr:to>
          <xdr:col>3</xdr:col>
          <xdr:colOff>95250</xdr:colOff>
          <xdr:row>9</xdr:row>
          <xdr:rowOff>180975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6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22</xdr:row>
          <xdr:rowOff>180975</xdr:rowOff>
        </xdr:from>
        <xdr:to>
          <xdr:col>4</xdr:col>
          <xdr:colOff>76200</xdr:colOff>
          <xdr:row>24</xdr:row>
          <xdr:rowOff>38100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6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12</xdr:row>
      <xdr:rowOff>0</xdr:rowOff>
    </xdr:from>
    <xdr:to>
      <xdr:col>10</xdr:col>
      <xdr:colOff>609600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3159125" y="4552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9</xdr:row>
      <xdr:rowOff>0</xdr:rowOff>
    </xdr:from>
    <xdr:to>
      <xdr:col>10</xdr:col>
      <xdr:colOff>609600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3108325" y="34671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9</xdr:row>
      <xdr:rowOff>0</xdr:rowOff>
    </xdr:from>
    <xdr:to>
      <xdr:col>10</xdr:col>
      <xdr:colOff>609600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3032125" y="34671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10</xdr:row>
      <xdr:rowOff>0</xdr:rowOff>
    </xdr:from>
    <xdr:to>
      <xdr:col>10</xdr:col>
      <xdr:colOff>609600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3159125" y="3829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12</xdr:row>
      <xdr:rowOff>0</xdr:rowOff>
    </xdr:from>
    <xdr:to>
      <xdr:col>10</xdr:col>
      <xdr:colOff>609600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3159125" y="4552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5"/>
  <sheetViews>
    <sheetView zoomScale="125" zoomScaleNormal="125" workbookViewId="0">
      <selection activeCell="C21" sqref="C21"/>
    </sheetView>
  </sheetViews>
  <sheetFormatPr defaultColWidth="9" defaultRowHeight="13.5" x14ac:dyDescent="0.15"/>
  <cols>
    <col min="1" max="1" width="5.875" customWidth="1"/>
    <col min="2" max="2" width="16.25" customWidth="1"/>
    <col min="3" max="3" width="23.125" customWidth="1"/>
    <col min="4" max="4" width="11.375" style="82" customWidth="1"/>
    <col min="5" max="5" width="29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8.5" customHeight="1" x14ac:dyDescent="0.1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 s="62" customFormat="1" ht="18" customHeight="1" x14ac:dyDescent="0.3">
      <c r="A2" s="94" t="s">
        <v>1</v>
      </c>
      <c r="B2" s="95" t="s">
        <v>2</v>
      </c>
      <c r="C2" s="95" t="s">
        <v>3</v>
      </c>
      <c r="D2" s="95" t="s">
        <v>4</v>
      </c>
      <c r="E2" s="95" t="s">
        <v>5</v>
      </c>
      <c r="F2" s="95" t="s">
        <v>6</v>
      </c>
      <c r="G2" s="95" t="s">
        <v>7</v>
      </c>
      <c r="H2" s="95" t="s">
        <v>8</v>
      </c>
      <c r="I2" s="63" t="s">
        <v>9</v>
      </c>
      <c r="J2" s="63" t="s">
        <v>10</v>
      </c>
      <c r="K2" s="63" t="s">
        <v>11</v>
      </c>
      <c r="L2" s="63" t="s">
        <v>12</v>
      </c>
      <c r="M2" s="63" t="s">
        <v>13</v>
      </c>
      <c r="N2" s="95" t="s">
        <v>14</v>
      </c>
      <c r="O2" s="95" t="s">
        <v>15</v>
      </c>
    </row>
    <row r="3" spans="1:15" s="62" customFormat="1" ht="18" customHeight="1" x14ac:dyDescent="0.3">
      <c r="A3" s="94"/>
      <c r="B3" s="96"/>
      <c r="C3" s="96"/>
      <c r="D3" s="96"/>
      <c r="E3" s="96"/>
      <c r="F3" s="96"/>
      <c r="G3" s="96"/>
      <c r="H3" s="96"/>
      <c r="I3" s="63" t="s">
        <v>16</v>
      </c>
      <c r="J3" s="63" t="s">
        <v>16</v>
      </c>
      <c r="K3" s="63" t="s">
        <v>16</v>
      </c>
      <c r="L3" s="63" t="s">
        <v>16</v>
      </c>
      <c r="M3" s="63" t="s">
        <v>16</v>
      </c>
      <c r="N3" s="96"/>
      <c r="O3" s="96"/>
    </row>
    <row r="4" spans="1:15" ht="14.25" customHeight="1" x14ac:dyDescent="0.15">
      <c r="A4" s="66">
        <v>1</v>
      </c>
      <c r="B4" s="73">
        <v>220605003</v>
      </c>
      <c r="C4" s="69" t="s">
        <v>17</v>
      </c>
      <c r="D4" s="67" t="s">
        <v>18</v>
      </c>
      <c r="E4" s="68" t="s">
        <v>19</v>
      </c>
      <c r="F4" s="68" t="s">
        <v>20</v>
      </c>
      <c r="G4" s="66"/>
      <c r="H4" s="66"/>
      <c r="I4" s="66">
        <v>2</v>
      </c>
      <c r="J4" s="66">
        <v>0</v>
      </c>
      <c r="K4" s="66">
        <v>2</v>
      </c>
      <c r="L4" s="66">
        <v>1</v>
      </c>
      <c r="M4" s="66">
        <v>0</v>
      </c>
      <c r="N4" s="66">
        <f t="shared" ref="N4:N9" si="0">SUM(I4:M4)</f>
        <v>5</v>
      </c>
      <c r="O4" s="66" t="s">
        <v>21</v>
      </c>
    </row>
    <row r="5" spans="1:15" ht="14.25" customHeight="1" x14ac:dyDescent="0.15">
      <c r="A5" s="66">
        <v>2</v>
      </c>
      <c r="B5" s="73">
        <v>220605003</v>
      </c>
      <c r="C5" s="69" t="s">
        <v>17</v>
      </c>
      <c r="D5" s="67" t="s">
        <v>18</v>
      </c>
      <c r="E5" s="68" t="s">
        <v>19</v>
      </c>
      <c r="F5" s="68" t="s">
        <v>20</v>
      </c>
      <c r="G5" s="66"/>
      <c r="H5" s="66"/>
      <c r="I5" s="66">
        <v>1</v>
      </c>
      <c r="J5" s="66">
        <v>1</v>
      </c>
      <c r="K5" s="66">
        <v>2</v>
      </c>
      <c r="L5" s="66">
        <v>1</v>
      </c>
      <c r="M5" s="66">
        <v>0</v>
      </c>
      <c r="N5" s="66">
        <f t="shared" si="0"/>
        <v>5</v>
      </c>
      <c r="O5" s="66" t="s">
        <v>21</v>
      </c>
    </row>
    <row r="6" spans="1:15" ht="14.25" customHeight="1" x14ac:dyDescent="0.15">
      <c r="A6" s="66">
        <v>3</v>
      </c>
      <c r="B6" s="73">
        <v>220607017</v>
      </c>
      <c r="C6" s="69" t="s">
        <v>17</v>
      </c>
      <c r="D6" s="67" t="s">
        <v>22</v>
      </c>
      <c r="E6" s="68" t="s">
        <v>23</v>
      </c>
      <c r="F6" s="68" t="s">
        <v>20</v>
      </c>
      <c r="G6" s="66"/>
      <c r="H6" s="66"/>
      <c r="I6" s="66">
        <v>3</v>
      </c>
      <c r="J6" s="66">
        <v>0</v>
      </c>
      <c r="K6" s="66">
        <v>0</v>
      </c>
      <c r="L6" s="66">
        <v>0</v>
      </c>
      <c r="M6" s="66">
        <v>0</v>
      </c>
      <c r="N6" s="66">
        <f t="shared" si="0"/>
        <v>3</v>
      </c>
      <c r="O6" s="66" t="s">
        <v>21</v>
      </c>
    </row>
    <row r="7" spans="1:15" ht="14.25" customHeight="1" x14ac:dyDescent="0.15">
      <c r="A7" s="66">
        <v>4</v>
      </c>
      <c r="B7" s="73">
        <v>220607017</v>
      </c>
      <c r="C7" s="69" t="s">
        <v>17</v>
      </c>
      <c r="D7" s="67" t="s">
        <v>22</v>
      </c>
      <c r="E7" s="68" t="s">
        <v>23</v>
      </c>
      <c r="F7" s="68" t="s">
        <v>20</v>
      </c>
      <c r="G7" s="66"/>
      <c r="H7" s="66"/>
      <c r="I7" s="66">
        <v>1</v>
      </c>
      <c r="J7" s="66">
        <v>2</v>
      </c>
      <c r="K7" s="66">
        <v>0</v>
      </c>
      <c r="L7" s="66">
        <v>1</v>
      </c>
      <c r="M7" s="66">
        <v>0</v>
      </c>
      <c r="N7" s="66">
        <f t="shared" si="0"/>
        <v>4</v>
      </c>
      <c r="O7" s="66" t="s">
        <v>21</v>
      </c>
    </row>
    <row r="8" spans="1:15" ht="14.25" customHeight="1" x14ac:dyDescent="0.15">
      <c r="A8" s="66">
        <v>5</v>
      </c>
      <c r="B8" s="73">
        <v>220601013</v>
      </c>
      <c r="C8" s="69" t="s">
        <v>17</v>
      </c>
      <c r="D8" s="67" t="s">
        <v>24</v>
      </c>
      <c r="E8" s="68" t="s">
        <v>25</v>
      </c>
      <c r="F8" s="68" t="s">
        <v>20</v>
      </c>
      <c r="G8" s="66"/>
      <c r="H8" s="66"/>
      <c r="I8" s="66">
        <v>0</v>
      </c>
      <c r="J8" s="66">
        <v>1</v>
      </c>
      <c r="K8" s="66">
        <v>1</v>
      </c>
      <c r="L8" s="66">
        <v>1</v>
      </c>
      <c r="M8" s="66">
        <v>0</v>
      </c>
      <c r="N8" s="66">
        <f t="shared" si="0"/>
        <v>3</v>
      </c>
      <c r="O8" s="66" t="s">
        <v>21</v>
      </c>
    </row>
    <row r="9" spans="1:15" ht="14.25" customHeight="1" x14ac:dyDescent="0.15">
      <c r="A9" s="66">
        <v>6</v>
      </c>
      <c r="B9" s="73">
        <v>220601013</v>
      </c>
      <c r="C9" s="69" t="s">
        <v>17</v>
      </c>
      <c r="D9" s="67" t="s">
        <v>24</v>
      </c>
      <c r="E9" s="68" t="s">
        <v>25</v>
      </c>
      <c r="F9" s="68" t="s">
        <v>20</v>
      </c>
      <c r="G9" s="66"/>
      <c r="H9" s="66"/>
      <c r="I9" s="66">
        <v>0</v>
      </c>
      <c r="J9" s="66">
        <v>2</v>
      </c>
      <c r="K9" s="66">
        <v>1</v>
      </c>
      <c r="L9" s="66">
        <v>1</v>
      </c>
      <c r="M9" s="66">
        <v>0</v>
      </c>
      <c r="N9" s="66">
        <f t="shared" si="0"/>
        <v>4</v>
      </c>
      <c r="O9" s="66" t="s">
        <v>21</v>
      </c>
    </row>
    <row r="10" spans="1:15" ht="14.25" customHeight="1" x14ac:dyDescent="0.15">
      <c r="A10" s="66">
        <v>7</v>
      </c>
      <c r="B10" s="66"/>
      <c r="C10" s="66"/>
      <c r="D10" s="66"/>
      <c r="E10" s="76"/>
      <c r="F10" s="66"/>
      <c r="G10" s="66"/>
      <c r="H10" s="66"/>
      <c r="I10" s="66"/>
      <c r="J10" s="66"/>
      <c r="K10" s="66"/>
      <c r="L10" s="66"/>
      <c r="M10" s="66"/>
      <c r="N10" s="66"/>
      <c r="O10" s="66"/>
    </row>
    <row r="11" spans="1:15" ht="14.25" customHeight="1" x14ac:dyDescent="0.15">
      <c r="A11" s="66">
        <v>8</v>
      </c>
      <c r="B11" s="66"/>
      <c r="C11" s="66"/>
      <c r="D11" s="66"/>
      <c r="E11" s="76"/>
      <c r="F11" s="66"/>
      <c r="G11" s="66"/>
      <c r="H11" s="66"/>
      <c r="I11" s="66"/>
      <c r="J11" s="66"/>
      <c r="K11" s="66"/>
      <c r="L11" s="66"/>
      <c r="M11" s="66"/>
      <c r="N11" s="66"/>
      <c r="O11" s="66"/>
    </row>
    <row r="12" spans="1:15" s="82" customFormat="1" ht="14.25" customHeight="1" x14ac:dyDescent="0.15">
      <c r="A12" s="66">
        <v>9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</row>
    <row r="13" spans="1:15" ht="14.25" customHeight="1" x14ac:dyDescent="0.15">
      <c r="A13" s="66">
        <v>10</v>
      </c>
      <c r="B13" s="65"/>
      <c r="C13" s="65"/>
      <c r="D13" s="66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</row>
    <row r="14" spans="1:15" s="1" customFormat="1" ht="29.25" customHeight="1" x14ac:dyDescent="0.15">
      <c r="A14" s="84" t="s">
        <v>26</v>
      </c>
      <c r="B14" s="85"/>
      <c r="C14" s="85"/>
      <c r="D14" s="86"/>
      <c r="E14" s="87"/>
      <c r="F14" s="88"/>
      <c r="G14" s="88"/>
      <c r="H14" s="88"/>
      <c r="I14" s="89"/>
      <c r="J14" s="84" t="s">
        <v>27</v>
      </c>
      <c r="K14" s="85"/>
      <c r="L14" s="85"/>
      <c r="M14" s="90"/>
      <c r="N14" s="70"/>
      <c r="O14" s="71"/>
    </row>
    <row r="15" spans="1:15" ht="72.95" customHeight="1" x14ac:dyDescent="0.15">
      <c r="A15" s="91" t="s">
        <v>28</v>
      </c>
      <c r="B15" s="92"/>
      <c r="C15" s="92"/>
      <c r="D15" s="93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29" type="noConversion"/>
  <dataValidations count="1">
    <dataValidation type="list" allowBlank="1" showInputMessage="1" showErrorMessage="1" sqref="O1 O3 O10 O11 O4:O5 O6:O9 O12:O1048576" xr:uid="{00000000-0002-0000-0000-000000000000}">
      <formula1>"YES,NO"</formula1>
    </dataValidation>
  </dataValidations>
  <printOptions horizontalCentered="1" verticalCentered="1"/>
  <pageMargins left="0.118055555555556" right="0.118055555555556" top="0.21249999999999999" bottom="0.21249999999999999" header="0.5" footer="0.10625"/>
  <pageSetup paperSize="9" scale="8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10"/>
  <sheetViews>
    <sheetView topLeftCell="C1" workbookViewId="0">
      <selection activeCell="P8" sqref="P8"/>
    </sheetView>
  </sheetViews>
  <sheetFormatPr defaultColWidth="9" defaultRowHeight="13.5" x14ac:dyDescent="0.15"/>
  <cols>
    <col min="1" max="2" width="7" customWidth="1"/>
    <col min="3" max="3" width="15" customWidth="1"/>
    <col min="4" max="4" width="17.25" customWidth="1"/>
    <col min="5" max="5" width="12.125" customWidth="1"/>
    <col min="6" max="6" width="15" customWidth="1"/>
    <col min="7" max="10" width="10" customWidth="1"/>
    <col min="11" max="11" width="9.125" customWidth="1"/>
    <col min="12" max="13" width="10.625" customWidth="1"/>
  </cols>
  <sheetData>
    <row r="1" spans="1:13" ht="42.95" customHeight="1" x14ac:dyDescent="0.15">
      <c r="A1" s="83" t="s">
        <v>29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pans="1:13" s="62" customFormat="1" ht="18" customHeight="1" x14ac:dyDescent="0.3">
      <c r="A2" s="94" t="s">
        <v>1</v>
      </c>
      <c r="B2" s="95" t="s">
        <v>6</v>
      </c>
      <c r="C2" s="95" t="s">
        <v>2</v>
      </c>
      <c r="D2" s="95" t="s">
        <v>3</v>
      </c>
      <c r="E2" s="95" t="s">
        <v>4</v>
      </c>
      <c r="F2" s="95" t="s">
        <v>5</v>
      </c>
      <c r="G2" s="94" t="s">
        <v>30</v>
      </c>
      <c r="H2" s="94"/>
      <c r="I2" s="94" t="s">
        <v>31</v>
      </c>
      <c r="J2" s="94"/>
      <c r="K2" s="98" t="s">
        <v>32</v>
      </c>
      <c r="L2" s="100" t="s">
        <v>33</v>
      </c>
      <c r="M2" s="102" t="s">
        <v>34</v>
      </c>
    </row>
    <row r="3" spans="1:13" s="62" customFormat="1" ht="21" customHeight="1" x14ac:dyDescent="0.3">
      <c r="A3" s="94"/>
      <c r="B3" s="96"/>
      <c r="C3" s="96"/>
      <c r="D3" s="96"/>
      <c r="E3" s="96"/>
      <c r="F3" s="96"/>
      <c r="G3" s="63" t="s">
        <v>35</v>
      </c>
      <c r="H3" s="63" t="s">
        <v>36</v>
      </c>
      <c r="I3" s="63" t="s">
        <v>35</v>
      </c>
      <c r="J3" s="63" t="s">
        <v>36</v>
      </c>
      <c r="K3" s="99"/>
      <c r="L3" s="101"/>
      <c r="M3" s="103"/>
    </row>
    <row r="4" spans="1:13" ht="14.25" customHeight="1" x14ac:dyDescent="0.15">
      <c r="A4" s="66">
        <v>1</v>
      </c>
      <c r="B4" s="66" t="s">
        <v>20</v>
      </c>
      <c r="C4" s="73">
        <v>220605003</v>
      </c>
      <c r="D4" s="69" t="s">
        <v>17</v>
      </c>
      <c r="E4" s="67" t="s">
        <v>18</v>
      </c>
      <c r="F4" s="68" t="s">
        <v>19</v>
      </c>
      <c r="G4" s="66">
        <v>0.5</v>
      </c>
      <c r="H4" s="66">
        <v>0.8</v>
      </c>
      <c r="I4" s="66">
        <v>1.2</v>
      </c>
      <c r="J4" s="66">
        <v>1.8</v>
      </c>
      <c r="K4" s="66">
        <v>2.6</v>
      </c>
      <c r="L4" s="66">
        <v>0</v>
      </c>
      <c r="M4" s="66" t="s">
        <v>21</v>
      </c>
    </row>
    <row r="5" spans="1:13" ht="14.25" customHeight="1" x14ac:dyDescent="0.15">
      <c r="A5" s="66">
        <v>2</v>
      </c>
      <c r="B5" s="66" t="s">
        <v>20</v>
      </c>
      <c r="C5" s="73">
        <v>220607017</v>
      </c>
      <c r="D5" s="69" t="s">
        <v>17</v>
      </c>
      <c r="E5" s="67" t="s">
        <v>22</v>
      </c>
      <c r="F5" s="68" t="s">
        <v>23</v>
      </c>
      <c r="G5" s="66">
        <v>0.8</v>
      </c>
      <c r="H5" s="66">
        <v>0.6</v>
      </c>
      <c r="I5" s="66">
        <v>1</v>
      </c>
      <c r="J5" s="66">
        <v>1.8</v>
      </c>
      <c r="K5" s="66">
        <v>2.6</v>
      </c>
      <c r="L5" s="66">
        <v>0</v>
      </c>
      <c r="M5" s="66" t="s">
        <v>21</v>
      </c>
    </row>
    <row r="6" spans="1:13" ht="14.25" customHeight="1" x14ac:dyDescent="0.15">
      <c r="A6" s="66">
        <v>3</v>
      </c>
      <c r="B6" s="66" t="s">
        <v>20</v>
      </c>
      <c r="C6" s="73">
        <v>220601013</v>
      </c>
      <c r="D6" s="69" t="s">
        <v>17</v>
      </c>
      <c r="E6" s="67" t="s">
        <v>24</v>
      </c>
      <c r="F6" s="68" t="s">
        <v>25</v>
      </c>
      <c r="G6" s="66">
        <v>0.5</v>
      </c>
      <c r="H6" s="66">
        <v>0.8</v>
      </c>
      <c r="I6" s="66">
        <v>1.2</v>
      </c>
      <c r="J6" s="66">
        <v>1.5</v>
      </c>
      <c r="K6" s="66">
        <v>2.2999999999999998</v>
      </c>
      <c r="L6" s="66">
        <v>0</v>
      </c>
      <c r="M6" s="66" t="s">
        <v>21</v>
      </c>
    </row>
    <row r="7" spans="1:13" ht="14.25" customHeight="1" x14ac:dyDescent="0.15">
      <c r="A7" s="66">
        <v>4</v>
      </c>
      <c r="B7" s="65"/>
      <c r="D7" s="65"/>
      <c r="E7" s="65"/>
      <c r="F7" s="65"/>
      <c r="G7" s="66"/>
      <c r="H7" s="66"/>
      <c r="I7" s="66"/>
      <c r="J7" s="66"/>
      <c r="K7" s="66"/>
      <c r="L7" s="65"/>
      <c r="M7" s="65"/>
    </row>
    <row r="8" spans="1:13" ht="14.25" customHeight="1" x14ac:dyDescent="0.15">
      <c r="A8" s="66">
        <v>5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spans="1:13" s="1" customFormat="1" ht="29.25" customHeight="1" x14ac:dyDescent="0.15">
      <c r="A9" s="84" t="s">
        <v>26</v>
      </c>
      <c r="B9" s="85"/>
      <c r="C9" s="85"/>
      <c r="D9" s="85"/>
      <c r="E9" s="90"/>
      <c r="F9" s="87"/>
      <c r="G9" s="89"/>
      <c r="H9" s="84" t="s">
        <v>37</v>
      </c>
      <c r="I9" s="85"/>
      <c r="J9" s="85"/>
      <c r="K9" s="90"/>
      <c r="L9" s="104"/>
      <c r="M9" s="86"/>
    </row>
    <row r="10" spans="1:13" ht="105" customHeight="1" x14ac:dyDescent="0.15">
      <c r="A10" s="97" t="s">
        <v>38</v>
      </c>
      <c r="B10" s="97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29" type="noConversion"/>
  <dataValidations count="1">
    <dataValidation type="list" allowBlank="1" showInputMessage="1" showErrorMessage="1" sqref="M1:M3 M4:M6 M8:M11 M12:M1048576" xr:uid="{00000000-0002-0000-0100-000000000000}">
      <formula1>"YES,NO"</formula1>
    </dataValidation>
  </dataValidations>
  <pageMargins left="0.43" right="0.28000000000000003" top="0.75" bottom="0.75" header="0.3" footer="0.3"/>
  <pageSetup paperSize="9" scale="84" orientation="landscape"/>
  <ignoredErrors>
    <ignoredError sqref="M2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W17"/>
  <sheetViews>
    <sheetView workbookViewId="0">
      <selection activeCell="E11" sqref="E11:E12"/>
    </sheetView>
  </sheetViews>
  <sheetFormatPr defaultColWidth="9" defaultRowHeight="13.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8.5" customHeight="1" x14ac:dyDescent="0.15">
      <c r="A1" s="83" t="s">
        <v>39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23" s="62" customFormat="1" ht="15.95" customHeight="1" x14ac:dyDescent="0.3">
      <c r="A2" s="95" t="s">
        <v>40</v>
      </c>
      <c r="B2" s="95" t="s">
        <v>6</v>
      </c>
      <c r="C2" s="95" t="s">
        <v>2</v>
      </c>
      <c r="D2" s="95" t="s">
        <v>3</v>
      </c>
      <c r="E2" s="95" t="s">
        <v>4</v>
      </c>
      <c r="F2" s="95" t="s">
        <v>5</v>
      </c>
      <c r="G2" s="110" t="s">
        <v>41</v>
      </c>
      <c r="H2" s="111"/>
      <c r="I2" s="112"/>
      <c r="J2" s="110" t="s">
        <v>42</v>
      </c>
      <c r="K2" s="111"/>
      <c r="L2" s="112"/>
      <c r="M2" s="110" t="s">
        <v>43</v>
      </c>
      <c r="N2" s="111"/>
      <c r="O2" s="112"/>
      <c r="P2" s="110" t="s">
        <v>44</v>
      </c>
      <c r="Q2" s="111"/>
      <c r="R2" s="112"/>
      <c r="S2" s="111" t="s">
        <v>45</v>
      </c>
      <c r="T2" s="111"/>
      <c r="U2" s="112"/>
      <c r="V2" s="113" t="s">
        <v>46</v>
      </c>
      <c r="W2" s="113" t="s">
        <v>15</v>
      </c>
    </row>
    <row r="3" spans="1:23" s="62" customFormat="1" ht="18" customHeight="1" x14ac:dyDescent="0.3">
      <c r="A3" s="96"/>
      <c r="B3" s="107"/>
      <c r="C3" s="107"/>
      <c r="D3" s="107"/>
      <c r="E3" s="107"/>
      <c r="F3" s="107"/>
      <c r="G3" s="63" t="s">
        <v>47</v>
      </c>
      <c r="H3" s="63" t="s">
        <v>48</v>
      </c>
      <c r="I3" s="63" t="s">
        <v>6</v>
      </c>
      <c r="J3" s="63" t="s">
        <v>47</v>
      </c>
      <c r="K3" s="63" t="s">
        <v>48</v>
      </c>
      <c r="L3" s="63" t="s">
        <v>6</v>
      </c>
      <c r="M3" s="63" t="s">
        <v>47</v>
      </c>
      <c r="N3" s="63" t="s">
        <v>48</v>
      </c>
      <c r="O3" s="63" t="s">
        <v>6</v>
      </c>
      <c r="P3" s="63" t="s">
        <v>47</v>
      </c>
      <c r="Q3" s="63" t="s">
        <v>48</v>
      </c>
      <c r="R3" s="63" t="s">
        <v>6</v>
      </c>
      <c r="S3" s="63" t="s">
        <v>47</v>
      </c>
      <c r="T3" s="63" t="s">
        <v>48</v>
      </c>
      <c r="U3" s="63" t="s">
        <v>6</v>
      </c>
      <c r="V3" s="114"/>
      <c r="W3" s="114"/>
    </row>
    <row r="4" spans="1:23" ht="14.25" customHeight="1" x14ac:dyDescent="0.15">
      <c r="A4" s="108" t="s">
        <v>49</v>
      </c>
      <c r="B4" s="66" t="s">
        <v>20</v>
      </c>
      <c r="C4" s="73">
        <v>220605003</v>
      </c>
      <c r="D4" s="69" t="s">
        <v>17</v>
      </c>
      <c r="E4" s="67" t="s">
        <v>18</v>
      </c>
      <c r="F4" s="68" t="s">
        <v>19</v>
      </c>
      <c r="G4" s="66"/>
      <c r="H4" s="66" t="s">
        <v>50</v>
      </c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 t="s">
        <v>51</v>
      </c>
      <c r="W4" s="66"/>
    </row>
    <row r="5" spans="1:23" ht="14.25" customHeight="1" x14ac:dyDescent="0.15">
      <c r="A5" s="109"/>
      <c r="B5" s="66" t="s">
        <v>20</v>
      </c>
      <c r="C5" s="73">
        <v>220607017</v>
      </c>
      <c r="D5" s="69" t="s">
        <v>17</v>
      </c>
      <c r="E5" s="67" t="s">
        <v>22</v>
      </c>
      <c r="F5" s="68" t="s">
        <v>23</v>
      </c>
      <c r="G5" s="110" t="s">
        <v>52</v>
      </c>
      <c r="H5" s="111"/>
      <c r="I5" s="112"/>
      <c r="J5" s="110" t="s">
        <v>53</v>
      </c>
      <c r="K5" s="111"/>
      <c r="L5" s="112"/>
      <c r="M5" s="110" t="s">
        <v>54</v>
      </c>
      <c r="N5" s="111"/>
      <c r="O5" s="112"/>
      <c r="P5" s="110" t="s">
        <v>55</v>
      </c>
      <c r="Q5" s="111"/>
      <c r="R5" s="112"/>
      <c r="S5" s="111" t="s">
        <v>56</v>
      </c>
      <c r="T5" s="111"/>
      <c r="U5" s="112"/>
      <c r="V5" s="66"/>
      <c r="W5" s="66"/>
    </row>
    <row r="6" spans="1:23" ht="14.25" customHeight="1" x14ac:dyDescent="0.15">
      <c r="A6" s="109"/>
      <c r="B6" s="66" t="s">
        <v>20</v>
      </c>
      <c r="C6" s="73">
        <v>220601013</v>
      </c>
      <c r="D6" s="69" t="s">
        <v>17</v>
      </c>
      <c r="E6" s="67" t="s">
        <v>24</v>
      </c>
      <c r="F6" s="68" t="s">
        <v>25</v>
      </c>
      <c r="G6" s="63" t="s">
        <v>47</v>
      </c>
      <c r="H6" s="63" t="s">
        <v>48</v>
      </c>
      <c r="I6" s="63" t="s">
        <v>6</v>
      </c>
      <c r="J6" s="63" t="s">
        <v>47</v>
      </c>
      <c r="K6" s="63" t="s">
        <v>48</v>
      </c>
      <c r="L6" s="63" t="s">
        <v>6</v>
      </c>
      <c r="M6" s="63" t="s">
        <v>47</v>
      </c>
      <c r="N6" s="63" t="s">
        <v>48</v>
      </c>
      <c r="O6" s="63" t="s">
        <v>6</v>
      </c>
      <c r="P6" s="63" t="s">
        <v>47</v>
      </c>
      <c r="Q6" s="63" t="s">
        <v>48</v>
      </c>
      <c r="R6" s="63" t="s">
        <v>6</v>
      </c>
      <c r="S6" s="63" t="s">
        <v>47</v>
      </c>
      <c r="T6" s="63" t="s">
        <v>48</v>
      </c>
      <c r="U6" s="63" t="s">
        <v>6</v>
      </c>
      <c r="V6" s="66"/>
      <c r="W6" s="66"/>
    </row>
    <row r="7" spans="1:23" ht="14.25" customHeight="1" x14ac:dyDescent="0.15">
      <c r="A7" s="105" t="s">
        <v>57</v>
      </c>
      <c r="B7" s="105"/>
      <c r="C7" s="105"/>
      <c r="D7" s="105"/>
      <c r="E7" s="105"/>
      <c r="F7" s="105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</row>
    <row r="8" spans="1:23" ht="14.25" customHeight="1" x14ac:dyDescent="0.15">
      <c r="A8" s="106"/>
      <c r="B8" s="106"/>
      <c r="C8" s="106"/>
      <c r="D8" s="106"/>
      <c r="E8" s="106"/>
      <c r="F8" s="10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</row>
    <row r="9" spans="1:23" ht="14.25" customHeight="1" x14ac:dyDescent="0.15">
      <c r="A9" s="105" t="s">
        <v>58</v>
      </c>
      <c r="B9" s="105"/>
      <c r="C9" s="105"/>
      <c r="D9" s="105"/>
      <c r="E9" s="105"/>
      <c r="F9" s="105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</row>
    <row r="10" spans="1:23" ht="14.25" customHeight="1" x14ac:dyDescent="0.15">
      <c r="A10" s="106"/>
      <c r="B10" s="106"/>
      <c r="C10" s="106"/>
      <c r="D10" s="106"/>
      <c r="E10" s="106"/>
      <c r="F10" s="10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</row>
    <row r="11" spans="1:23" ht="14.25" customHeight="1" x14ac:dyDescent="0.15">
      <c r="A11" s="105" t="s">
        <v>59</v>
      </c>
      <c r="B11" s="105"/>
      <c r="C11" s="105"/>
      <c r="D11" s="105"/>
      <c r="E11" s="105"/>
      <c r="F11" s="105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</row>
    <row r="12" spans="1:23" ht="14.25" customHeight="1" x14ac:dyDescent="0.15">
      <c r="A12" s="106"/>
      <c r="B12" s="106"/>
      <c r="C12" s="106"/>
      <c r="D12" s="106"/>
      <c r="E12" s="106"/>
      <c r="F12" s="10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</row>
    <row r="13" spans="1:23" ht="14.25" customHeight="1" x14ac:dyDescent="0.15">
      <c r="A13" s="105" t="s">
        <v>60</v>
      </c>
      <c r="B13" s="105"/>
      <c r="C13" s="105"/>
      <c r="D13" s="105"/>
      <c r="E13" s="105"/>
      <c r="F13" s="10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</row>
    <row r="14" spans="1:23" ht="14.25" customHeight="1" x14ac:dyDescent="0.15">
      <c r="A14" s="106"/>
      <c r="B14" s="106"/>
      <c r="C14" s="106"/>
      <c r="D14" s="106"/>
      <c r="E14" s="106"/>
      <c r="F14" s="106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</row>
    <row r="15" spans="1:23" ht="14.25" customHeight="1" x14ac:dyDescent="0.15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</row>
    <row r="16" spans="1:23" s="1" customFormat="1" ht="29.25" customHeight="1" x14ac:dyDescent="0.15">
      <c r="A16" s="84" t="s">
        <v>26</v>
      </c>
      <c r="B16" s="85"/>
      <c r="C16" s="85"/>
      <c r="D16" s="85"/>
      <c r="E16" s="90"/>
      <c r="F16" s="87"/>
      <c r="G16" s="89"/>
      <c r="H16" s="81"/>
      <c r="I16" s="81"/>
      <c r="J16" s="84" t="s">
        <v>61</v>
      </c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90"/>
      <c r="V16" s="70"/>
      <c r="W16" s="71"/>
    </row>
    <row r="17" spans="1:23" ht="72.95" customHeight="1" x14ac:dyDescent="0.15">
      <c r="A17" s="91" t="s">
        <v>62</v>
      </c>
      <c r="B17" s="91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</row>
  </sheetData>
  <mergeCells count="48">
    <mergeCell ref="A1:W1"/>
    <mergeCell ref="G2:I2"/>
    <mergeCell ref="J2:L2"/>
    <mergeCell ref="M2:O2"/>
    <mergeCell ref="P2:R2"/>
    <mergeCell ref="S2:U2"/>
    <mergeCell ref="E2:E3"/>
    <mergeCell ref="V2:V3"/>
    <mergeCell ref="W2:W3"/>
    <mergeCell ref="G5:I5"/>
    <mergeCell ref="J5:L5"/>
    <mergeCell ref="M5:O5"/>
    <mergeCell ref="P5:R5"/>
    <mergeCell ref="S5:U5"/>
    <mergeCell ref="A16:E16"/>
    <mergeCell ref="F16:G16"/>
    <mergeCell ref="J16:U16"/>
    <mergeCell ref="A17:W17"/>
    <mergeCell ref="A2:A3"/>
    <mergeCell ref="A4:A6"/>
    <mergeCell ref="A7:A8"/>
    <mergeCell ref="A9:A10"/>
    <mergeCell ref="A11:A12"/>
    <mergeCell ref="A13:A14"/>
    <mergeCell ref="B2:B3"/>
    <mergeCell ref="B7:B8"/>
    <mergeCell ref="B9:B10"/>
    <mergeCell ref="B11:B12"/>
    <mergeCell ref="B13:B14"/>
    <mergeCell ref="C2:C3"/>
    <mergeCell ref="C7:C8"/>
    <mergeCell ref="C9:C10"/>
    <mergeCell ref="C11:C12"/>
    <mergeCell ref="C13:C14"/>
    <mergeCell ref="D2:D3"/>
    <mergeCell ref="D7:D8"/>
    <mergeCell ref="D9:D10"/>
    <mergeCell ref="D11:D12"/>
    <mergeCell ref="D13:D14"/>
    <mergeCell ref="E7:E8"/>
    <mergeCell ref="E9:E10"/>
    <mergeCell ref="E11:E12"/>
    <mergeCell ref="E13:E14"/>
    <mergeCell ref="F2:F3"/>
    <mergeCell ref="F7:F8"/>
    <mergeCell ref="F9:F10"/>
    <mergeCell ref="F11:F12"/>
    <mergeCell ref="F13:F14"/>
  </mergeCells>
  <phoneticPr fontId="29" type="noConversion"/>
  <dataValidations count="1">
    <dataValidation type="list" allowBlank="1" showInputMessage="1" showErrorMessage="1" sqref="W1 W4 W5 W6 W7 W8 W9 W10 W11 W12 W13:W14 W15:W1048576" xr:uid="{00000000-0002-0000-0200-000000000000}">
      <formula1>"YES,NO"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12"/>
  <sheetViews>
    <sheetView workbookViewId="0">
      <selection activeCell="A11" sqref="A11:D11"/>
    </sheetView>
  </sheetViews>
  <sheetFormatPr defaultColWidth="9" defaultRowHeight="13.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8.5" customHeight="1" x14ac:dyDescent="0.15">
      <c r="A1" s="83" t="s">
        <v>63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s="62" customFormat="1" ht="18" customHeight="1" x14ac:dyDescent="0.3">
      <c r="A2" s="77" t="s">
        <v>64</v>
      </c>
      <c r="B2" s="78" t="s">
        <v>2</v>
      </c>
      <c r="C2" s="78" t="s">
        <v>3</v>
      </c>
      <c r="D2" s="78" t="s">
        <v>4</v>
      </c>
      <c r="E2" s="78" t="s">
        <v>5</v>
      </c>
      <c r="F2" s="78" t="s">
        <v>6</v>
      </c>
      <c r="G2" s="77" t="s">
        <v>65</v>
      </c>
      <c r="H2" s="77" t="s">
        <v>66</v>
      </c>
      <c r="I2" s="77" t="s">
        <v>67</v>
      </c>
      <c r="J2" s="77" t="s">
        <v>66</v>
      </c>
      <c r="K2" s="77" t="s">
        <v>68</v>
      </c>
      <c r="L2" s="77" t="s">
        <v>66</v>
      </c>
      <c r="M2" s="78" t="s">
        <v>46</v>
      </c>
      <c r="N2" s="78" t="s">
        <v>15</v>
      </c>
    </row>
    <row r="3" spans="1:14" ht="14.25" customHeight="1" x14ac:dyDescent="0.15">
      <c r="A3" s="65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ht="14.25" customHeight="1" x14ac:dyDescent="0.15">
      <c r="A4" s="79" t="s">
        <v>64</v>
      </c>
      <c r="B4" s="80" t="s">
        <v>69</v>
      </c>
      <c r="C4" s="80" t="s">
        <v>47</v>
      </c>
      <c r="D4" s="80" t="s">
        <v>4</v>
      </c>
      <c r="E4" s="78" t="s">
        <v>5</v>
      </c>
      <c r="F4" s="78" t="s">
        <v>6</v>
      </c>
      <c r="G4" s="77" t="s">
        <v>65</v>
      </c>
      <c r="H4" s="77" t="s">
        <v>66</v>
      </c>
      <c r="I4" s="77" t="s">
        <v>67</v>
      </c>
      <c r="J4" s="77" t="s">
        <v>66</v>
      </c>
      <c r="K4" s="77" t="s">
        <v>68</v>
      </c>
      <c r="L4" s="77" t="s">
        <v>66</v>
      </c>
      <c r="M4" s="78" t="s">
        <v>46</v>
      </c>
      <c r="N4" s="78" t="s">
        <v>15</v>
      </c>
    </row>
    <row r="5" spans="1:14" ht="14.25" customHeight="1" x14ac:dyDescent="0.15">
      <c r="A5" s="65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ht="14.25" customHeight="1" x14ac:dyDescent="0.15">
      <c r="A6" s="65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</row>
    <row r="7" spans="1:14" ht="14.25" customHeight="1" x14ac:dyDescent="0.1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4" ht="14.25" customHeight="1" x14ac:dyDescent="0.15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</row>
    <row r="9" spans="1:14" ht="14.25" customHeight="1" x14ac:dyDescent="0.15">
      <c r="A9" s="65"/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</row>
    <row r="10" spans="1:14" ht="14.25" customHeight="1" x14ac:dyDescent="0.15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</row>
    <row r="11" spans="1:14" s="1" customFormat="1" ht="29.25" customHeight="1" x14ac:dyDescent="0.15">
      <c r="A11" s="84" t="s">
        <v>26</v>
      </c>
      <c r="B11" s="85"/>
      <c r="C11" s="85"/>
      <c r="D11" s="86"/>
      <c r="E11" s="87"/>
      <c r="F11" s="88"/>
      <c r="G11" s="89"/>
      <c r="H11" s="81"/>
      <c r="I11" s="84" t="s">
        <v>70</v>
      </c>
      <c r="J11" s="85"/>
      <c r="K11" s="85"/>
      <c r="L11" s="70"/>
      <c r="M11" s="70"/>
      <c r="N11" s="71"/>
    </row>
    <row r="12" spans="1:14" ht="72.95" customHeight="1" x14ac:dyDescent="0.15">
      <c r="A12" s="91" t="s">
        <v>71</v>
      </c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</row>
  </sheetData>
  <mergeCells count="5">
    <mergeCell ref="A1:N1"/>
    <mergeCell ref="A11:D11"/>
    <mergeCell ref="E11:G11"/>
    <mergeCell ref="I11:K11"/>
    <mergeCell ref="A12:N12"/>
  </mergeCells>
  <phoneticPr fontId="29" type="noConversion"/>
  <dataValidations count="1">
    <dataValidation type="list" allowBlank="1" showInputMessage="1" showErrorMessage="1" sqref="N1 N3 N5:N1048576" xr:uid="{00000000-0002-0000-0300-000000000000}">
      <formula1>"YES,NO"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20"/>
  <sheetViews>
    <sheetView zoomScale="150" zoomScaleNormal="150" workbookViewId="0">
      <selection activeCell="B3" sqref="B3:J17"/>
    </sheetView>
  </sheetViews>
  <sheetFormatPr defaultColWidth="9" defaultRowHeight="13.5" x14ac:dyDescent="0.15"/>
  <cols>
    <col min="1" max="2" width="7" customWidth="1"/>
    <col min="3" max="3" width="12.25" customWidth="1"/>
    <col min="4" max="4" width="23.5" customWidth="1"/>
    <col min="5" max="5" width="12.125" customWidth="1"/>
    <col min="6" max="6" width="15.25" customWidth="1"/>
    <col min="7" max="7" width="17.125" customWidth="1"/>
    <col min="8" max="8" width="10.875" customWidth="1"/>
    <col min="9" max="9" width="14" customWidth="1"/>
    <col min="10" max="10" width="11.5" customWidth="1"/>
  </cols>
  <sheetData>
    <row r="1" spans="1:12" ht="28.5" customHeight="1" x14ac:dyDescent="0.15">
      <c r="A1" s="83" t="s">
        <v>72</v>
      </c>
      <c r="B1" s="83"/>
      <c r="C1" s="83"/>
      <c r="D1" s="83"/>
      <c r="E1" s="83"/>
      <c r="F1" s="83"/>
      <c r="G1" s="83"/>
      <c r="H1" s="83"/>
      <c r="I1" s="83"/>
      <c r="J1" s="83"/>
    </row>
    <row r="2" spans="1:12" s="62" customFormat="1" ht="18" customHeight="1" x14ac:dyDescent="0.3">
      <c r="A2" s="63" t="s">
        <v>40</v>
      </c>
      <c r="B2" s="64" t="s">
        <v>6</v>
      </c>
      <c r="C2" s="64" t="s">
        <v>2</v>
      </c>
      <c r="D2" s="64" t="s">
        <v>3</v>
      </c>
      <c r="E2" s="64" t="s">
        <v>4</v>
      </c>
      <c r="F2" s="64" t="s">
        <v>5</v>
      </c>
      <c r="G2" s="63" t="s">
        <v>73</v>
      </c>
      <c r="H2" s="63" t="s">
        <v>74</v>
      </c>
      <c r="I2" s="63" t="s">
        <v>75</v>
      </c>
      <c r="J2" s="63" t="s">
        <v>76</v>
      </c>
      <c r="K2" s="64" t="s">
        <v>46</v>
      </c>
      <c r="L2" s="64" t="s">
        <v>15</v>
      </c>
    </row>
    <row r="3" spans="1:12" ht="14.25" customHeight="1" x14ac:dyDescent="0.15">
      <c r="A3" s="65" t="s">
        <v>49</v>
      </c>
      <c r="B3" s="66"/>
      <c r="C3" s="73"/>
      <c r="D3" s="69"/>
      <c r="E3" s="67"/>
      <c r="F3" s="68"/>
      <c r="G3" s="66"/>
      <c r="H3" s="66"/>
      <c r="I3" s="65"/>
      <c r="J3" s="66"/>
      <c r="K3" s="66" t="s">
        <v>77</v>
      </c>
      <c r="L3" s="66"/>
    </row>
    <row r="4" spans="1:12" ht="14.25" customHeight="1" x14ac:dyDescent="0.15">
      <c r="A4" s="65" t="s">
        <v>57</v>
      </c>
      <c r="B4" s="66"/>
      <c r="C4" s="73"/>
      <c r="D4" s="69"/>
      <c r="E4" s="67"/>
      <c r="F4" s="68"/>
      <c r="G4" s="66"/>
      <c r="H4" s="66"/>
      <c r="I4" s="65"/>
      <c r="J4" s="66"/>
      <c r="K4" s="66" t="s">
        <v>77</v>
      </c>
      <c r="L4" s="66"/>
    </row>
    <row r="5" spans="1:12" ht="14.25" customHeight="1" x14ac:dyDescent="0.15">
      <c r="A5" s="65" t="s">
        <v>58</v>
      </c>
      <c r="B5" s="66"/>
      <c r="C5" s="73"/>
      <c r="D5" s="69"/>
      <c r="E5" s="67"/>
      <c r="F5" s="68"/>
      <c r="G5" s="66"/>
      <c r="H5" s="66"/>
      <c r="I5" s="65"/>
      <c r="J5" s="66"/>
      <c r="K5" s="66" t="s">
        <v>77</v>
      </c>
      <c r="L5" s="66"/>
    </row>
    <row r="6" spans="1:12" ht="14.25" customHeight="1" x14ac:dyDescent="0.15">
      <c r="A6" s="65" t="s">
        <v>59</v>
      </c>
      <c r="B6" s="66"/>
      <c r="C6" s="73"/>
      <c r="D6" s="74"/>
      <c r="E6" s="75"/>
      <c r="F6" s="69"/>
      <c r="G6" s="66"/>
      <c r="H6" s="66"/>
      <c r="I6" s="65"/>
      <c r="J6" s="66"/>
      <c r="K6" s="66" t="s">
        <v>77</v>
      </c>
      <c r="L6" s="66"/>
    </row>
    <row r="7" spans="1:12" ht="14.25" customHeight="1" x14ac:dyDescent="0.15">
      <c r="A7" s="65" t="s">
        <v>60</v>
      </c>
      <c r="B7" s="66"/>
      <c r="C7" s="73"/>
      <c r="D7" s="74"/>
      <c r="E7" s="75"/>
      <c r="F7" s="69"/>
      <c r="G7" s="66"/>
      <c r="H7" s="66"/>
      <c r="I7" s="65"/>
      <c r="J7" s="66"/>
      <c r="K7" s="66" t="s">
        <v>77</v>
      </c>
      <c r="L7" s="65"/>
    </row>
    <row r="8" spans="1:12" ht="14.25" customHeight="1" x14ac:dyDescent="0.15">
      <c r="A8" s="65" t="s">
        <v>49</v>
      </c>
      <c r="B8" s="66"/>
      <c r="C8" s="73"/>
      <c r="D8" s="74"/>
      <c r="E8" s="75"/>
      <c r="F8" s="69"/>
      <c r="G8" s="66"/>
      <c r="H8" s="66"/>
      <c r="I8" s="65"/>
      <c r="J8" s="66"/>
      <c r="K8" s="66" t="s">
        <v>77</v>
      </c>
      <c r="L8" s="65"/>
    </row>
    <row r="9" spans="1:12" ht="14.25" customHeight="1" x14ac:dyDescent="0.15">
      <c r="A9" s="65" t="s">
        <v>57</v>
      </c>
      <c r="B9" s="66"/>
      <c r="C9" s="73"/>
      <c r="D9" s="74"/>
      <c r="E9" s="75"/>
      <c r="F9" s="69"/>
      <c r="G9" s="66"/>
      <c r="H9" s="66"/>
      <c r="I9" s="65"/>
      <c r="J9" s="66"/>
      <c r="K9" s="66" t="s">
        <v>77</v>
      </c>
      <c r="L9" s="65"/>
    </row>
    <row r="10" spans="1:12" ht="14.25" customHeight="1" x14ac:dyDescent="0.15">
      <c r="A10" s="65" t="s">
        <v>58</v>
      </c>
      <c r="B10" s="66"/>
      <c r="C10" s="73"/>
      <c r="D10" s="74"/>
      <c r="E10" s="75"/>
      <c r="F10" s="69"/>
      <c r="G10" s="66"/>
      <c r="H10" s="66"/>
      <c r="I10" s="65"/>
      <c r="J10" s="66"/>
      <c r="K10" s="66" t="s">
        <v>77</v>
      </c>
      <c r="L10" s="65"/>
    </row>
    <row r="11" spans="1:12" ht="14.25" customHeight="1" x14ac:dyDescent="0.15">
      <c r="A11" s="65" t="s">
        <v>59</v>
      </c>
      <c r="B11" s="66"/>
      <c r="C11" s="73"/>
      <c r="D11" s="74"/>
      <c r="E11" s="75"/>
      <c r="F11" s="69"/>
      <c r="G11" s="66"/>
      <c r="H11" s="66"/>
      <c r="I11" s="65"/>
      <c r="J11" s="66"/>
      <c r="K11" s="66" t="s">
        <v>77</v>
      </c>
      <c r="L11" s="65"/>
    </row>
    <row r="12" spans="1:12" ht="14.25" customHeight="1" x14ac:dyDescent="0.15">
      <c r="A12" s="65" t="s">
        <v>60</v>
      </c>
      <c r="B12" s="66"/>
      <c r="C12" s="73"/>
      <c r="D12" s="74"/>
      <c r="E12" s="75"/>
      <c r="F12" s="69"/>
      <c r="G12" s="66"/>
      <c r="H12" s="66"/>
      <c r="I12" s="65"/>
      <c r="J12" s="66"/>
      <c r="K12" s="66" t="s">
        <v>77</v>
      </c>
      <c r="L12" s="65"/>
    </row>
    <row r="13" spans="1:12" ht="14.25" customHeight="1" x14ac:dyDescent="0.15">
      <c r="A13" s="65" t="s">
        <v>49</v>
      </c>
      <c r="B13" s="66"/>
      <c r="C13" s="73"/>
      <c r="D13" s="74"/>
      <c r="E13" s="75"/>
      <c r="F13" s="69"/>
      <c r="G13" s="66"/>
      <c r="H13" s="66"/>
      <c r="I13" s="65"/>
      <c r="J13" s="66"/>
      <c r="K13" s="66" t="s">
        <v>77</v>
      </c>
      <c r="L13" s="65"/>
    </row>
    <row r="14" spans="1:12" ht="14.25" customHeight="1" x14ac:dyDescent="0.15">
      <c r="A14" s="65" t="s">
        <v>57</v>
      </c>
      <c r="B14" s="66"/>
      <c r="C14" s="73"/>
      <c r="D14" s="74"/>
      <c r="E14" s="75"/>
      <c r="F14" s="69"/>
      <c r="G14" s="66"/>
      <c r="H14" s="66"/>
      <c r="I14" s="65"/>
      <c r="J14" s="66"/>
      <c r="K14" s="66" t="s">
        <v>77</v>
      </c>
      <c r="L14" s="65"/>
    </row>
    <row r="15" spans="1:12" ht="14.25" customHeight="1" x14ac:dyDescent="0.15">
      <c r="A15" s="65" t="s">
        <v>58</v>
      </c>
      <c r="B15" s="66"/>
      <c r="C15" s="73"/>
      <c r="D15" s="74"/>
      <c r="E15" s="75"/>
      <c r="F15" s="69"/>
      <c r="G15" s="66"/>
      <c r="H15" s="66"/>
      <c r="I15" s="65"/>
      <c r="J15" s="66"/>
      <c r="K15" s="66" t="s">
        <v>77</v>
      </c>
      <c r="L15" s="65"/>
    </row>
    <row r="16" spans="1:12" ht="14.25" customHeight="1" x14ac:dyDescent="0.15">
      <c r="A16" s="65" t="s">
        <v>59</v>
      </c>
      <c r="B16" s="66"/>
      <c r="C16" s="73"/>
      <c r="D16" s="74"/>
      <c r="E16" s="75"/>
      <c r="F16" s="69"/>
      <c r="G16" s="66"/>
      <c r="H16" s="66"/>
      <c r="I16" s="65"/>
      <c r="J16" s="66"/>
      <c r="K16" s="66" t="s">
        <v>77</v>
      </c>
      <c r="L16" s="65"/>
    </row>
    <row r="17" spans="1:12" ht="14.25" customHeight="1" x14ac:dyDescent="0.15">
      <c r="A17" s="65" t="s">
        <v>60</v>
      </c>
      <c r="B17" s="66"/>
      <c r="C17" s="73"/>
      <c r="D17" s="74"/>
      <c r="E17" s="75"/>
      <c r="F17" s="69"/>
      <c r="G17" s="66"/>
      <c r="H17" s="66"/>
      <c r="I17" s="65"/>
      <c r="J17" s="66"/>
      <c r="K17" s="66" t="s">
        <v>77</v>
      </c>
      <c r="L17" s="65"/>
    </row>
    <row r="18" spans="1:12" ht="14.25" customHeight="1" x14ac:dyDescent="0.15">
      <c r="A18" s="65"/>
      <c r="B18" s="66"/>
      <c r="C18" s="66"/>
      <c r="D18" s="74"/>
      <c r="E18" s="66"/>
      <c r="F18" s="76"/>
      <c r="G18" s="66"/>
      <c r="H18" s="66"/>
      <c r="I18" s="65"/>
      <c r="J18" s="66"/>
      <c r="K18" s="66"/>
      <c r="L18" s="65"/>
    </row>
    <row r="19" spans="1:12" s="1" customFormat="1" ht="29.25" customHeight="1" x14ac:dyDescent="0.15">
      <c r="A19" s="84" t="s">
        <v>26</v>
      </c>
      <c r="B19" s="85"/>
      <c r="C19" s="85"/>
      <c r="D19" s="85"/>
      <c r="E19" s="90"/>
      <c r="F19" s="87"/>
      <c r="G19" s="89"/>
      <c r="H19" s="84" t="s">
        <v>61</v>
      </c>
      <c r="I19" s="85"/>
      <c r="J19" s="85"/>
      <c r="K19" s="70"/>
      <c r="L19" s="71"/>
    </row>
    <row r="20" spans="1:12" ht="72.95" customHeight="1" x14ac:dyDescent="0.15">
      <c r="A20" s="91" t="s">
        <v>78</v>
      </c>
      <c r="B20" s="91"/>
      <c r="C20" s="92"/>
      <c r="D20" s="92"/>
      <c r="E20" s="92"/>
      <c r="F20" s="92"/>
      <c r="G20" s="92"/>
      <c r="H20" s="92"/>
      <c r="I20" s="92"/>
      <c r="J20" s="92"/>
      <c r="K20" s="92"/>
      <c r="L20" s="92"/>
    </row>
  </sheetData>
  <mergeCells count="5">
    <mergeCell ref="A1:J1"/>
    <mergeCell ref="A19:E19"/>
    <mergeCell ref="F19:G19"/>
    <mergeCell ref="H19:J19"/>
    <mergeCell ref="A20:L20"/>
  </mergeCells>
  <phoneticPr fontId="29" type="noConversion"/>
  <dataValidations count="1">
    <dataValidation type="list" allowBlank="1" showInputMessage="1" showErrorMessage="1" sqref="L8 L9 L3:L7 L10:L13 L14:L15 L16:L20" xr:uid="{00000000-0002-0000-04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I13"/>
  <sheetViews>
    <sheetView zoomScale="150" zoomScaleNormal="150" workbookViewId="0">
      <selection activeCell="F12" sqref="F12:H12"/>
    </sheetView>
  </sheetViews>
  <sheetFormatPr defaultColWidth="9" defaultRowHeight="13.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8.5" customHeight="1" x14ac:dyDescent="0.15">
      <c r="A1" s="83" t="s">
        <v>79</v>
      </c>
      <c r="B1" s="83"/>
      <c r="C1" s="83"/>
      <c r="D1" s="83"/>
      <c r="E1" s="83"/>
      <c r="F1" s="83"/>
      <c r="G1" s="83"/>
      <c r="H1" s="83"/>
      <c r="I1" s="83"/>
    </row>
    <row r="2" spans="1:9" s="62" customFormat="1" ht="18" customHeight="1" x14ac:dyDescent="0.3">
      <c r="A2" s="94" t="s">
        <v>1</v>
      </c>
      <c r="B2" s="95" t="s">
        <v>6</v>
      </c>
      <c r="C2" s="95" t="s">
        <v>47</v>
      </c>
      <c r="D2" s="95" t="s">
        <v>4</v>
      </c>
      <c r="E2" s="95" t="s">
        <v>5</v>
      </c>
      <c r="F2" s="63" t="s">
        <v>80</v>
      </c>
      <c r="G2" s="63" t="s">
        <v>31</v>
      </c>
      <c r="H2" s="98" t="s">
        <v>32</v>
      </c>
      <c r="I2" s="102" t="s">
        <v>34</v>
      </c>
    </row>
    <row r="3" spans="1:9" s="62" customFormat="1" ht="18" customHeight="1" x14ac:dyDescent="0.3">
      <c r="A3" s="94"/>
      <c r="B3" s="96"/>
      <c r="C3" s="96"/>
      <c r="D3" s="96"/>
      <c r="E3" s="96"/>
      <c r="F3" s="63" t="s">
        <v>81</v>
      </c>
      <c r="G3" s="63" t="s">
        <v>35</v>
      </c>
      <c r="H3" s="99"/>
      <c r="I3" s="103"/>
    </row>
    <row r="4" spans="1:9" ht="14.25" customHeight="1" x14ac:dyDescent="0.15">
      <c r="A4" s="65"/>
      <c r="B4" s="65" t="s">
        <v>20</v>
      </c>
      <c r="C4" s="66" t="s">
        <v>82</v>
      </c>
      <c r="D4" s="67" t="s">
        <v>18</v>
      </c>
      <c r="E4" s="68" t="s">
        <v>19</v>
      </c>
      <c r="F4" s="66">
        <v>0.05</v>
      </c>
      <c r="G4" s="66">
        <v>1.4999999999999999E-2</v>
      </c>
      <c r="H4" s="66">
        <v>6.5000000000000002E-2</v>
      </c>
      <c r="I4" s="66" t="s">
        <v>21</v>
      </c>
    </row>
    <row r="5" spans="1:9" ht="14.25" customHeight="1" x14ac:dyDescent="0.15">
      <c r="A5" s="65"/>
      <c r="B5" s="65" t="s">
        <v>20</v>
      </c>
      <c r="C5" s="66" t="s">
        <v>82</v>
      </c>
      <c r="D5" s="67" t="s">
        <v>22</v>
      </c>
      <c r="E5" s="68" t="s">
        <v>23</v>
      </c>
      <c r="F5" s="66">
        <v>0.05</v>
      </c>
      <c r="G5" s="66">
        <v>1.4999999999999999E-2</v>
      </c>
      <c r="H5" s="66">
        <v>6.5000000000000002E-2</v>
      </c>
      <c r="I5" s="66" t="s">
        <v>21</v>
      </c>
    </row>
    <row r="6" spans="1:9" ht="14.25" customHeight="1" x14ac:dyDescent="0.15">
      <c r="A6" s="65"/>
      <c r="B6" s="65" t="s">
        <v>20</v>
      </c>
      <c r="C6" s="66" t="s">
        <v>82</v>
      </c>
      <c r="D6" s="67" t="s">
        <v>24</v>
      </c>
      <c r="E6" s="68" t="s">
        <v>25</v>
      </c>
      <c r="F6" s="66">
        <v>0.05</v>
      </c>
      <c r="G6" s="66">
        <v>1.4999999999999999E-2</v>
      </c>
      <c r="H6" s="66">
        <v>6.5000000000000002E-2</v>
      </c>
      <c r="I6" s="66" t="s">
        <v>21</v>
      </c>
    </row>
    <row r="7" spans="1:9" ht="14.25" customHeight="1" x14ac:dyDescent="0.15">
      <c r="A7" s="65"/>
      <c r="B7" s="65"/>
      <c r="C7" s="66"/>
      <c r="D7" s="66"/>
      <c r="E7" s="69"/>
      <c r="F7" s="66"/>
      <c r="G7" s="66"/>
      <c r="H7" s="66"/>
      <c r="I7" s="66"/>
    </row>
    <row r="8" spans="1:9" ht="14.25" customHeight="1" x14ac:dyDescent="0.15">
      <c r="A8" s="65"/>
      <c r="B8" s="65"/>
      <c r="C8" s="65"/>
      <c r="D8" s="65"/>
      <c r="E8" s="65"/>
      <c r="F8" s="65"/>
      <c r="G8" s="65"/>
      <c r="H8" s="65"/>
      <c r="I8" s="65"/>
    </row>
    <row r="9" spans="1:9" ht="14.25" customHeight="1" x14ac:dyDescent="0.15">
      <c r="A9" s="65"/>
      <c r="B9" s="65"/>
      <c r="C9" s="65"/>
      <c r="D9" s="65"/>
      <c r="E9" s="65"/>
      <c r="F9" s="65"/>
      <c r="G9" s="65"/>
      <c r="H9" s="65"/>
      <c r="I9" s="65"/>
    </row>
    <row r="10" spans="1:9" ht="14.25" customHeight="1" x14ac:dyDescent="0.15">
      <c r="A10" s="65"/>
      <c r="B10" s="65"/>
      <c r="C10" s="65"/>
      <c r="D10" s="65"/>
      <c r="E10" s="65"/>
      <c r="F10" s="65"/>
      <c r="G10" s="65"/>
      <c r="H10" s="65"/>
      <c r="I10" s="65"/>
    </row>
    <row r="11" spans="1:9" ht="14.25" customHeight="1" x14ac:dyDescent="0.15">
      <c r="A11" s="65"/>
      <c r="B11" s="65"/>
      <c r="C11" s="65"/>
      <c r="D11" s="65"/>
      <c r="E11" s="65"/>
      <c r="F11" s="65"/>
      <c r="G11" s="65"/>
      <c r="H11" s="65"/>
      <c r="I11" s="65"/>
    </row>
    <row r="12" spans="1:9" s="1" customFormat="1" ht="29.25" customHeight="1" x14ac:dyDescent="0.15">
      <c r="A12" s="84" t="s">
        <v>26</v>
      </c>
      <c r="B12" s="85"/>
      <c r="C12" s="85"/>
      <c r="D12" s="86"/>
      <c r="E12" s="72"/>
      <c r="F12" s="84" t="s">
        <v>61</v>
      </c>
      <c r="G12" s="85"/>
      <c r="H12" s="90"/>
      <c r="I12" s="71"/>
    </row>
    <row r="13" spans="1:9" ht="51.95" customHeight="1" x14ac:dyDescent="0.15">
      <c r="A13" s="91" t="s">
        <v>83</v>
      </c>
      <c r="B13" s="91"/>
      <c r="C13" s="92"/>
      <c r="D13" s="92"/>
      <c r="E13" s="92"/>
      <c r="F13" s="92"/>
      <c r="G13" s="92"/>
      <c r="H13" s="92"/>
      <c r="I13" s="9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29" type="noConversion"/>
  <dataValidations count="1">
    <dataValidation type="list" allowBlank="1" showInputMessage="1" showErrorMessage="1" sqref="I1:I3 I4:I5 I6:I14 I15:I1048576" xr:uid="{00000000-0002-0000-0500-000000000000}">
      <formula1>"YES,NO"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42"/>
  <sheetViews>
    <sheetView tabSelected="1" workbookViewId="0">
      <selection activeCell="B4" sqref="B4"/>
    </sheetView>
  </sheetViews>
  <sheetFormatPr defaultColWidth="9" defaultRowHeight="13.5" x14ac:dyDescent="0.15"/>
  <cols>
    <col min="5" max="5" width="10.5" customWidth="1"/>
  </cols>
  <sheetData>
    <row r="1" spans="1:11" ht="25.5" x14ac:dyDescent="0.15">
      <c r="A1" s="164" t="s">
        <v>84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1" ht="15" customHeight="1" x14ac:dyDescent="0.15">
      <c r="A2" s="36" t="s">
        <v>85</v>
      </c>
      <c r="B2" s="165" t="s">
        <v>86</v>
      </c>
      <c r="C2" s="165"/>
      <c r="D2" s="37" t="s">
        <v>87</v>
      </c>
      <c r="E2" s="38" t="s">
        <v>88</v>
      </c>
      <c r="F2" s="39" t="s">
        <v>89</v>
      </c>
      <c r="G2" s="166" t="s">
        <v>86</v>
      </c>
      <c r="H2" s="166"/>
      <c r="I2" s="57" t="s">
        <v>90</v>
      </c>
      <c r="J2" s="166" t="s">
        <v>20</v>
      </c>
      <c r="K2" s="167"/>
    </row>
    <row r="3" spans="1:11" ht="15" customHeight="1" x14ac:dyDescent="0.15">
      <c r="A3" s="40" t="s">
        <v>91</v>
      </c>
      <c r="B3" s="168">
        <v>1985</v>
      </c>
      <c r="C3" s="169"/>
      <c r="D3" s="41" t="s">
        <v>92</v>
      </c>
      <c r="E3" s="170">
        <v>44762</v>
      </c>
      <c r="F3" s="160"/>
      <c r="G3" s="160"/>
      <c r="H3" s="130" t="s">
        <v>93</v>
      </c>
      <c r="I3" s="130"/>
      <c r="J3" s="130"/>
      <c r="K3" s="146"/>
    </row>
    <row r="4" spans="1:11" ht="15" customHeight="1" x14ac:dyDescent="0.15">
      <c r="A4" s="42" t="s">
        <v>94</v>
      </c>
      <c r="B4" s="43">
        <v>3</v>
      </c>
      <c r="C4" s="44">
        <v>6</v>
      </c>
      <c r="D4" s="45" t="s">
        <v>95</v>
      </c>
      <c r="E4" s="160" t="s">
        <v>96</v>
      </c>
      <c r="F4" s="160"/>
      <c r="G4" s="160"/>
      <c r="H4" s="115" t="s">
        <v>97</v>
      </c>
      <c r="I4" s="115"/>
      <c r="J4" s="54" t="s">
        <v>98</v>
      </c>
      <c r="K4" s="60" t="s">
        <v>99</v>
      </c>
    </row>
    <row r="5" spans="1:11" ht="15" customHeight="1" x14ac:dyDescent="0.15">
      <c r="A5" s="42" t="s">
        <v>100</v>
      </c>
      <c r="B5" s="161">
        <v>1</v>
      </c>
      <c r="C5" s="161"/>
      <c r="D5" s="41" t="s">
        <v>101</v>
      </c>
      <c r="E5" s="41" t="s">
        <v>102</v>
      </c>
      <c r="F5" s="41" t="s">
        <v>103</v>
      </c>
      <c r="G5" s="41" t="s">
        <v>104</v>
      </c>
      <c r="H5" s="115" t="s">
        <v>105</v>
      </c>
      <c r="I5" s="115"/>
      <c r="J5" s="54" t="s">
        <v>98</v>
      </c>
      <c r="K5" s="60" t="s">
        <v>99</v>
      </c>
    </row>
    <row r="6" spans="1:11" ht="15" customHeight="1" x14ac:dyDescent="0.15">
      <c r="A6" s="46" t="s">
        <v>106</v>
      </c>
      <c r="B6" s="162">
        <v>125</v>
      </c>
      <c r="C6" s="162"/>
      <c r="D6" s="47" t="s">
        <v>107</v>
      </c>
      <c r="E6" s="48"/>
      <c r="F6" s="49">
        <v>1985</v>
      </c>
      <c r="G6" s="47"/>
      <c r="H6" s="163" t="s">
        <v>108</v>
      </c>
      <c r="I6" s="163"/>
      <c r="J6" s="49" t="s">
        <v>98</v>
      </c>
      <c r="K6" s="61" t="s">
        <v>99</v>
      </c>
    </row>
    <row r="7" spans="1:11" ht="15" customHeight="1" x14ac:dyDescent="0.15">
      <c r="A7" s="50"/>
      <c r="B7" s="51"/>
      <c r="C7" s="51"/>
      <c r="D7" s="50"/>
      <c r="E7" s="51"/>
      <c r="F7" s="52"/>
      <c r="G7" s="50"/>
      <c r="H7" s="52"/>
      <c r="I7" s="51"/>
      <c r="J7" s="51"/>
      <c r="K7" s="51"/>
    </row>
    <row r="8" spans="1:11" ht="15" customHeight="1" x14ac:dyDescent="0.15">
      <c r="A8" s="53" t="s">
        <v>109</v>
      </c>
      <c r="B8" s="39" t="s">
        <v>110</v>
      </c>
      <c r="C8" s="39" t="s">
        <v>111</v>
      </c>
      <c r="D8" s="39" t="s">
        <v>112</v>
      </c>
      <c r="E8" s="39" t="s">
        <v>113</v>
      </c>
      <c r="F8" s="39" t="s">
        <v>114</v>
      </c>
      <c r="G8" s="156" t="s">
        <v>115</v>
      </c>
      <c r="H8" s="141"/>
      <c r="I8" s="141"/>
      <c r="J8" s="141"/>
      <c r="K8" s="142"/>
    </row>
    <row r="9" spans="1:11" ht="15" customHeight="1" x14ac:dyDescent="0.15">
      <c r="A9" s="117" t="s">
        <v>116</v>
      </c>
      <c r="B9" s="115"/>
      <c r="C9" s="54" t="s">
        <v>98</v>
      </c>
      <c r="D9" s="54" t="s">
        <v>99</v>
      </c>
      <c r="E9" s="41" t="s">
        <v>117</v>
      </c>
      <c r="F9" s="55" t="s">
        <v>118</v>
      </c>
      <c r="G9" s="157"/>
      <c r="H9" s="158"/>
      <c r="I9" s="158"/>
      <c r="J9" s="158"/>
      <c r="K9" s="159"/>
    </row>
    <row r="10" spans="1:11" ht="15" customHeight="1" x14ac:dyDescent="0.15">
      <c r="A10" s="117" t="s">
        <v>119</v>
      </c>
      <c r="B10" s="115"/>
      <c r="C10" s="54" t="s">
        <v>98</v>
      </c>
      <c r="D10" s="54" t="s">
        <v>99</v>
      </c>
      <c r="E10" s="41" t="s">
        <v>120</v>
      </c>
      <c r="F10" s="55" t="s">
        <v>121</v>
      </c>
      <c r="G10" s="157" t="s">
        <v>122</v>
      </c>
      <c r="H10" s="158"/>
      <c r="I10" s="158"/>
      <c r="J10" s="158"/>
      <c r="K10" s="159"/>
    </row>
    <row r="11" spans="1:11" ht="15" customHeight="1" x14ac:dyDescent="0.15">
      <c r="A11" s="147" t="s">
        <v>123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9"/>
    </row>
    <row r="12" spans="1:11" ht="15" customHeight="1" x14ac:dyDescent="0.15">
      <c r="A12" s="40" t="s">
        <v>124</v>
      </c>
      <c r="B12" s="54" t="s">
        <v>125</v>
      </c>
      <c r="C12" s="54" t="s">
        <v>126</v>
      </c>
      <c r="D12" s="55"/>
      <c r="E12" s="41" t="s">
        <v>127</v>
      </c>
      <c r="F12" s="54" t="s">
        <v>125</v>
      </c>
      <c r="G12" s="54" t="s">
        <v>126</v>
      </c>
      <c r="H12" s="54"/>
      <c r="I12" s="41" t="s">
        <v>128</v>
      </c>
      <c r="J12" s="54" t="s">
        <v>125</v>
      </c>
      <c r="K12" s="60" t="s">
        <v>126</v>
      </c>
    </row>
    <row r="13" spans="1:11" ht="15" customHeight="1" x14ac:dyDescent="0.15">
      <c r="A13" s="40" t="s">
        <v>129</v>
      </c>
      <c r="B13" s="54" t="s">
        <v>125</v>
      </c>
      <c r="C13" s="54" t="s">
        <v>126</v>
      </c>
      <c r="D13" s="55"/>
      <c r="E13" s="41" t="s">
        <v>130</v>
      </c>
      <c r="F13" s="54" t="s">
        <v>125</v>
      </c>
      <c r="G13" s="54" t="s">
        <v>126</v>
      </c>
      <c r="H13" s="54"/>
      <c r="I13" s="41" t="s">
        <v>131</v>
      </c>
      <c r="J13" s="54" t="s">
        <v>125</v>
      </c>
      <c r="K13" s="60" t="s">
        <v>126</v>
      </c>
    </row>
    <row r="14" spans="1:11" ht="15" customHeight="1" x14ac:dyDescent="0.15">
      <c r="A14" s="46" t="s">
        <v>132</v>
      </c>
      <c r="B14" s="49" t="s">
        <v>125</v>
      </c>
      <c r="C14" s="49" t="s">
        <v>126</v>
      </c>
      <c r="D14" s="48"/>
      <c r="E14" s="47" t="s">
        <v>133</v>
      </c>
      <c r="F14" s="49" t="s">
        <v>125</v>
      </c>
      <c r="G14" s="49" t="s">
        <v>126</v>
      </c>
      <c r="H14" s="49"/>
      <c r="I14" s="47" t="s">
        <v>134</v>
      </c>
      <c r="J14" s="49" t="s">
        <v>125</v>
      </c>
      <c r="K14" s="61" t="s">
        <v>126</v>
      </c>
    </row>
    <row r="15" spans="1:11" ht="15" customHeight="1" x14ac:dyDescent="0.15">
      <c r="A15" s="50"/>
      <c r="B15" s="56"/>
      <c r="C15" s="56"/>
      <c r="D15" s="51"/>
      <c r="E15" s="50"/>
      <c r="F15" s="56"/>
      <c r="G15" s="56"/>
      <c r="H15" s="56"/>
      <c r="I15" s="50"/>
      <c r="J15" s="56"/>
      <c r="K15" s="56"/>
    </row>
    <row r="16" spans="1:11" ht="15" customHeight="1" x14ac:dyDescent="0.15">
      <c r="A16" s="150" t="s">
        <v>135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2"/>
    </row>
    <row r="17" spans="1:11" ht="15" customHeight="1" x14ac:dyDescent="0.15">
      <c r="A17" s="117" t="s">
        <v>136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16"/>
    </row>
    <row r="18" spans="1:11" ht="15" customHeight="1" x14ac:dyDescent="0.15">
      <c r="A18" s="117" t="s">
        <v>137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6"/>
    </row>
    <row r="19" spans="1:11" ht="15" customHeight="1" x14ac:dyDescent="0.15">
      <c r="A19" s="153" t="s">
        <v>138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55"/>
    </row>
    <row r="20" spans="1:11" ht="15" customHeight="1" x14ac:dyDescent="0.15">
      <c r="A20" s="136" t="s">
        <v>139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3"/>
    </row>
    <row r="21" spans="1:11" ht="15" customHeight="1" x14ac:dyDescent="0.15">
      <c r="A21" s="136" t="s">
        <v>140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3"/>
    </row>
    <row r="22" spans="1:11" ht="15" customHeight="1" x14ac:dyDescent="0.15">
      <c r="A22" s="136"/>
      <c r="B22" s="122"/>
      <c r="C22" s="122"/>
      <c r="D22" s="122"/>
      <c r="E22" s="122"/>
      <c r="F22" s="122"/>
      <c r="G22" s="122"/>
      <c r="H22" s="122"/>
      <c r="I22" s="122"/>
      <c r="J22" s="122"/>
      <c r="K22" s="123"/>
    </row>
    <row r="23" spans="1:11" ht="15" customHeight="1" x14ac:dyDescent="0.15">
      <c r="A23" s="143"/>
      <c r="B23" s="144"/>
      <c r="C23" s="144"/>
      <c r="D23" s="144"/>
      <c r="E23" s="144"/>
      <c r="F23" s="144"/>
      <c r="G23" s="144"/>
      <c r="H23" s="144"/>
      <c r="I23" s="144"/>
      <c r="J23" s="144"/>
      <c r="K23" s="145"/>
    </row>
    <row r="24" spans="1:11" ht="15" customHeight="1" x14ac:dyDescent="0.15">
      <c r="A24" s="117" t="s">
        <v>141</v>
      </c>
      <c r="B24" s="115"/>
      <c r="C24" s="54" t="s">
        <v>98</v>
      </c>
      <c r="D24" s="54" t="s">
        <v>99</v>
      </c>
      <c r="E24" s="130"/>
      <c r="F24" s="130"/>
      <c r="G24" s="130"/>
      <c r="H24" s="130"/>
      <c r="I24" s="130"/>
      <c r="J24" s="130"/>
      <c r="K24" s="146"/>
    </row>
    <row r="25" spans="1:11" ht="15" customHeight="1" x14ac:dyDescent="0.15">
      <c r="A25" s="58" t="s">
        <v>142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8"/>
    </row>
    <row r="26" spans="1:11" ht="15" customHeight="1" x14ac:dyDescent="0.15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</row>
    <row r="27" spans="1:11" ht="15" customHeight="1" x14ac:dyDescent="0.15">
      <c r="A27" s="140" t="s">
        <v>143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42"/>
    </row>
    <row r="28" spans="1:11" ht="15" customHeight="1" x14ac:dyDescent="0.15">
      <c r="A28" s="133" t="s">
        <v>144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5"/>
    </row>
    <row r="29" spans="1:11" ht="15" customHeight="1" x14ac:dyDescent="0.15">
      <c r="A29" s="133" t="s">
        <v>145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5"/>
    </row>
    <row r="30" spans="1:11" ht="15" customHeight="1" x14ac:dyDescent="0.15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35"/>
    </row>
    <row r="31" spans="1:11" ht="15" customHeight="1" x14ac:dyDescent="0.15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35"/>
    </row>
    <row r="32" spans="1:11" ht="15" customHeight="1" x14ac:dyDescent="0.15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35"/>
    </row>
    <row r="33" spans="1:11" ht="15" customHeight="1" x14ac:dyDescent="0.15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35"/>
    </row>
    <row r="34" spans="1:11" ht="15" customHeight="1" x14ac:dyDescent="0.15">
      <c r="A34" s="136"/>
      <c r="B34" s="122"/>
      <c r="C34" s="122"/>
      <c r="D34" s="122"/>
      <c r="E34" s="122"/>
      <c r="F34" s="122"/>
      <c r="G34" s="122"/>
      <c r="H34" s="122"/>
      <c r="I34" s="122"/>
      <c r="J34" s="122"/>
      <c r="K34" s="123"/>
    </row>
    <row r="35" spans="1:11" ht="15" customHeight="1" x14ac:dyDescent="0.15">
      <c r="A35" s="121"/>
      <c r="B35" s="122"/>
      <c r="C35" s="122"/>
      <c r="D35" s="122"/>
      <c r="E35" s="122"/>
      <c r="F35" s="122"/>
      <c r="G35" s="122"/>
      <c r="H35" s="122"/>
      <c r="I35" s="122"/>
      <c r="J35" s="122"/>
      <c r="K35" s="123"/>
    </row>
    <row r="36" spans="1:11" ht="15" customHeight="1" x14ac:dyDescent="0.15">
      <c r="A36" s="124"/>
      <c r="B36" s="125"/>
      <c r="C36" s="125"/>
      <c r="D36" s="125"/>
      <c r="E36" s="125"/>
      <c r="F36" s="125"/>
      <c r="G36" s="125"/>
      <c r="H36" s="125"/>
      <c r="I36" s="125"/>
      <c r="J36" s="125"/>
      <c r="K36" s="126"/>
    </row>
    <row r="37" spans="1:11" ht="15" customHeight="1" x14ac:dyDescent="0.15">
      <c r="A37" s="127" t="s">
        <v>146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9"/>
    </row>
    <row r="38" spans="1:11" ht="15" customHeight="1" x14ac:dyDescent="0.15">
      <c r="A38" s="117" t="s">
        <v>147</v>
      </c>
      <c r="B38" s="115"/>
      <c r="C38" s="115"/>
      <c r="D38" s="130" t="s">
        <v>148</v>
      </c>
      <c r="E38" s="130"/>
      <c r="F38" s="131" t="s">
        <v>149</v>
      </c>
      <c r="G38" s="132"/>
      <c r="H38" s="115" t="s">
        <v>150</v>
      </c>
      <c r="I38" s="115"/>
      <c r="J38" s="115" t="s">
        <v>151</v>
      </c>
      <c r="K38" s="116"/>
    </row>
    <row r="39" spans="1:11" ht="15" customHeight="1" x14ac:dyDescent="0.15">
      <c r="A39" s="42" t="s">
        <v>152</v>
      </c>
      <c r="B39" s="188" t="s">
        <v>216</v>
      </c>
      <c r="C39" s="115"/>
      <c r="D39" s="115"/>
      <c r="E39" s="115"/>
      <c r="F39" s="115"/>
      <c r="G39" s="115"/>
      <c r="H39" s="115"/>
      <c r="I39" s="115"/>
      <c r="J39" s="115"/>
      <c r="K39" s="116"/>
    </row>
    <row r="40" spans="1:11" ht="15" customHeight="1" x14ac:dyDescent="0.15">
      <c r="A40" s="117"/>
      <c r="B40" s="115"/>
      <c r="C40" s="115"/>
      <c r="D40" s="115"/>
      <c r="E40" s="115"/>
      <c r="F40" s="115"/>
      <c r="G40" s="115"/>
      <c r="H40" s="115"/>
      <c r="I40" s="115"/>
      <c r="J40" s="115"/>
      <c r="K40" s="116"/>
    </row>
    <row r="41" spans="1:11" ht="15" customHeight="1" x14ac:dyDescent="0.15">
      <c r="A41" s="117"/>
      <c r="B41" s="115"/>
      <c r="C41" s="115"/>
      <c r="D41" s="115"/>
      <c r="E41" s="115"/>
      <c r="F41" s="115"/>
      <c r="G41" s="115"/>
      <c r="H41" s="115"/>
      <c r="I41" s="115"/>
      <c r="J41" s="115"/>
      <c r="K41" s="116"/>
    </row>
    <row r="42" spans="1:11" ht="15" customHeight="1" x14ac:dyDescent="0.15">
      <c r="A42" s="46" t="s">
        <v>153</v>
      </c>
      <c r="B42" s="118" t="s">
        <v>154</v>
      </c>
      <c r="C42" s="118"/>
      <c r="D42" s="47" t="s">
        <v>155</v>
      </c>
      <c r="E42" s="48"/>
      <c r="F42" s="47" t="s">
        <v>156</v>
      </c>
      <c r="G42" s="59"/>
      <c r="H42" s="119" t="s">
        <v>157</v>
      </c>
      <c r="I42" s="119"/>
      <c r="J42" s="189" t="s">
        <v>217</v>
      </c>
      <c r="K42" s="120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29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390525</xdr:colOff>
                    <xdr:row>10</xdr:row>
                    <xdr:rowOff>161925</xdr:rowOff>
                  </from>
                  <to>
                    <xdr:col>3</xdr:col>
                    <xdr:colOff>466725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238125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190500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476250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171450</xdr:rowOff>
                  </from>
                  <to>
                    <xdr:col>6</xdr:col>
                    <xdr:colOff>114300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161925</xdr:rowOff>
                  </from>
                  <to>
                    <xdr:col>7</xdr:col>
                    <xdr:colOff>371475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152400</xdr:rowOff>
                  </from>
                  <to>
                    <xdr:col>7</xdr:col>
                    <xdr:colOff>371475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5</xdr:col>
                    <xdr:colOff>361950</xdr:colOff>
                    <xdr:row>12</xdr:row>
                    <xdr:rowOff>171450</xdr:rowOff>
                  </from>
                  <to>
                    <xdr:col>6</xdr:col>
                    <xdr:colOff>190500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152400</xdr:rowOff>
                  </from>
                  <to>
                    <xdr:col>7</xdr:col>
                    <xdr:colOff>371475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409575</xdr:colOff>
                    <xdr:row>10</xdr:row>
                    <xdr:rowOff>152400</xdr:rowOff>
                  </from>
                  <to>
                    <xdr:col>11</xdr:col>
                    <xdr:colOff>152400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47625</xdr:rowOff>
                  </from>
                  <to>
                    <xdr:col>11</xdr:col>
                    <xdr:colOff>161925</xdr:colOff>
                    <xdr:row>13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locked="0" defaultSize="0" autoPict="0">
                <anchor moveWithCells="1">
                  <from>
                    <xdr:col>9</xdr:col>
                    <xdr:colOff>381000</xdr:colOff>
                    <xdr:row>12</xdr:row>
                    <xdr:rowOff>171450</xdr:rowOff>
                  </from>
                  <to>
                    <xdr:col>10</xdr:col>
                    <xdr:colOff>123825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66675</xdr:rowOff>
                  </from>
                  <to>
                    <xdr:col>11</xdr:col>
                    <xdr:colOff>161925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466725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238125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238125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361950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409575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142875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85725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85725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3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238125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4" name="Check Box 33">
              <controlPr defaultSize="0" autoPict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2</xdr:col>
                    <xdr:colOff>609600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5" name="Check Box 34">
              <controlPr defaultSize="0" autoPict="0">
                <anchor moveWithCells="1">
                  <from>
                    <xdr:col>2</xdr:col>
                    <xdr:colOff>381000</xdr:colOff>
                    <xdr:row>11</xdr:row>
                    <xdr:rowOff>152400</xdr:rowOff>
                  </from>
                  <to>
                    <xdr:col>3</xdr:col>
                    <xdr:colOff>466725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6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161925</xdr:rowOff>
                  </from>
                  <to>
                    <xdr:col>2</xdr:col>
                    <xdr:colOff>342900</xdr:colOff>
                    <xdr:row>14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7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342900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8" name="Check Box 37">
              <controlPr defaultSize="0" autoPict="0">
                <anchor moveWithCells="1">
                  <from>
                    <xdr:col>5</xdr:col>
                    <xdr:colOff>371475</xdr:colOff>
                    <xdr:row>11</xdr:row>
                    <xdr:rowOff>161925</xdr:rowOff>
                  </from>
                  <to>
                    <xdr:col>6</xdr:col>
                    <xdr:colOff>361950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9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133350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0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171450</xdr:rowOff>
                  </from>
                  <to>
                    <xdr:col>3</xdr:col>
                    <xdr:colOff>95250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1" name="Check Box 40">
              <controlPr defaultSize="0" autoPict="0">
                <anchor moveWithCells="1">
                  <from>
                    <xdr:col>3</xdr:col>
                    <xdr:colOff>228600</xdr:colOff>
                    <xdr:row>22</xdr:row>
                    <xdr:rowOff>180975</xdr:rowOff>
                  </from>
                  <to>
                    <xdr:col>4</xdr:col>
                    <xdr:colOff>76200</xdr:colOff>
                    <xdr:row>24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Q16"/>
  <sheetViews>
    <sheetView zoomScale="90" zoomScaleNormal="90" workbookViewId="0">
      <selection activeCell="J6" sqref="J6"/>
    </sheetView>
  </sheetViews>
  <sheetFormatPr defaultColWidth="9" defaultRowHeight="13.5" x14ac:dyDescent="0.15"/>
  <cols>
    <col min="1" max="1" width="17.125" customWidth="1"/>
    <col min="8" max="8" width="0.625" customWidth="1"/>
    <col min="9" max="9" width="9.625" style="1" customWidth="1"/>
    <col min="11" max="11" width="11.5" customWidth="1"/>
    <col min="12" max="12" width="11.625" customWidth="1"/>
    <col min="13" max="13" width="10.875" customWidth="1"/>
    <col min="14" max="14" width="12" customWidth="1"/>
    <col min="15" max="15" width="11" customWidth="1"/>
    <col min="16" max="16" width="12" customWidth="1"/>
  </cols>
  <sheetData>
    <row r="1" spans="1:17" ht="45" customHeight="1" x14ac:dyDescent="0.15">
      <c r="A1" s="171" t="s">
        <v>158</v>
      </c>
      <c r="B1" s="171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</row>
    <row r="2" spans="1:17" ht="28.5" customHeight="1" x14ac:dyDescent="0.15">
      <c r="A2" s="2" t="s">
        <v>87</v>
      </c>
      <c r="B2" s="173" t="s">
        <v>88</v>
      </c>
      <c r="C2" s="173"/>
      <c r="D2" s="174"/>
      <c r="E2" s="3" t="s">
        <v>48</v>
      </c>
      <c r="F2" s="175" t="s">
        <v>86</v>
      </c>
      <c r="G2" s="175"/>
      <c r="H2" s="185"/>
      <c r="I2" s="20" t="s">
        <v>90</v>
      </c>
      <c r="J2" s="176" t="s">
        <v>20</v>
      </c>
      <c r="K2" s="177"/>
      <c r="L2" s="177"/>
      <c r="M2" s="177"/>
      <c r="N2" s="177"/>
      <c r="O2" s="177"/>
      <c r="P2" s="178"/>
    </row>
    <row r="3" spans="1:17" ht="28.5" customHeight="1" x14ac:dyDescent="0.15">
      <c r="A3" s="183" t="s">
        <v>159</v>
      </c>
      <c r="B3" s="179" t="s">
        <v>160</v>
      </c>
      <c r="C3" s="179"/>
      <c r="D3" s="179"/>
      <c r="E3" s="179"/>
      <c r="F3" s="179"/>
      <c r="G3" s="179"/>
      <c r="H3" s="186"/>
      <c r="I3" s="180" t="s">
        <v>161</v>
      </c>
      <c r="J3" s="181"/>
      <c r="K3" s="181"/>
      <c r="L3" s="181"/>
      <c r="M3" s="181"/>
      <c r="N3" s="181"/>
      <c r="O3" s="181"/>
      <c r="P3" s="182"/>
    </row>
    <row r="4" spans="1:17" ht="28.5" customHeight="1" x14ac:dyDescent="0.15">
      <c r="A4" s="184"/>
      <c r="B4" s="5" t="s">
        <v>162</v>
      </c>
      <c r="C4" s="5" t="s">
        <v>163</v>
      </c>
      <c r="D4" s="6" t="s">
        <v>164</v>
      </c>
      <c r="E4" s="5" t="s">
        <v>165</v>
      </c>
      <c r="F4" s="5" t="s">
        <v>166</v>
      </c>
      <c r="G4" s="5" t="s">
        <v>167</v>
      </c>
      <c r="H4" s="186"/>
      <c r="I4" s="21" t="s">
        <v>168</v>
      </c>
      <c r="J4" s="4"/>
      <c r="K4" s="22" t="s">
        <v>162</v>
      </c>
      <c r="L4" s="22" t="s">
        <v>163</v>
      </c>
      <c r="M4" s="22" t="s">
        <v>164</v>
      </c>
      <c r="N4" s="22" t="s">
        <v>165</v>
      </c>
      <c r="O4" s="22" t="s">
        <v>166</v>
      </c>
      <c r="P4" s="23" t="s">
        <v>167</v>
      </c>
      <c r="Q4" s="35"/>
    </row>
    <row r="5" spans="1:17" ht="28.5" customHeight="1" x14ac:dyDescent="0.15">
      <c r="A5" s="7"/>
      <c r="B5" s="5" t="s">
        <v>169</v>
      </c>
      <c r="C5" s="5" t="s">
        <v>170</v>
      </c>
      <c r="D5" s="6" t="s">
        <v>171</v>
      </c>
      <c r="E5" s="5" t="s">
        <v>172</v>
      </c>
      <c r="F5" s="5" t="s">
        <v>173</v>
      </c>
      <c r="G5" s="5" t="s">
        <v>174</v>
      </c>
      <c r="H5" s="186"/>
      <c r="I5" s="24" t="s">
        <v>175</v>
      </c>
      <c r="J5" s="4"/>
      <c r="K5" s="25" t="s">
        <v>18</v>
      </c>
      <c r="L5" s="25" t="s">
        <v>18</v>
      </c>
      <c r="M5" s="25" t="s">
        <v>22</v>
      </c>
      <c r="N5" s="25" t="s">
        <v>22</v>
      </c>
      <c r="O5" s="25" t="s">
        <v>24</v>
      </c>
      <c r="P5" s="26" t="s">
        <v>24</v>
      </c>
    </row>
    <row r="6" spans="1:17" ht="28.5" customHeight="1" x14ac:dyDescent="0.15">
      <c r="A6" s="8" t="s">
        <v>176</v>
      </c>
      <c r="B6" s="9">
        <f>C6-1</f>
        <v>65</v>
      </c>
      <c r="C6" s="9">
        <f>D6-2</f>
        <v>66</v>
      </c>
      <c r="D6" s="10">
        <v>68</v>
      </c>
      <c r="E6" s="9">
        <f>D6+2</f>
        <v>70</v>
      </c>
      <c r="F6" s="9">
        <f>E6+2</f>
        <v>72</v>
      </c>
      <c r="G6" s="9">
        <f>F6+1</f>
        <v>73</v>
      </c>
      <c r="H6" s="186"/>
      <c r="I6" s="27" t="s">
        <v>177</v>
      </c>
      <c r="J6" s="4"/>
      <c r="K6" s="27" t="s">
        <v>178</v>
      </c>
      <c r="L6" s="27" t="s">
        <v>177</v>
      </c>
      <c r="M6" s="27" t="s">
        <v>177</v>
      </c>
      <c r="N6" s="27" t="s">
        <v>179</v>
      </c>
      <c r="O6" s="27" t="s">
        <v>180</v>
      </c>
      <c r="P6" s="28" t="s">
        <v>181</v>
      </c>
    </row>
    <row r="7" spans="1:17" ht="28.5" customHeight="1" x14ac:dyDescent="0.15">
      <c r="A7" s="8" t="s">
        <v>182</v>
      </c>
      <c r="B7" s="9">
        <f>C7-4</f>
        <v>121</v>
      </c>
      <c r="C7" s="9">
        <f>D7-4</f>
        <v>125</v>
      </c>
      <c r="D7" s="10">
        <v>129</v>
      </c>
      <c r="E7" s="9">
        <f>D7+4</f>
        <v>133</v>
      </c>
      <c r="F7" s="9">
        <f>E7+4</f>
        <v>137</v>
      </c>
      <c r="G7" s="9">
        <f>F7+6</f>
        <v>143</v>
      </c>
      <c r="H7" s="186"/>
      <c r="I7" s="27" t="s">
        <v>183</v>
      </c>
      <c r="J7" s="4"/>
      <c r="K7" s="27" t="s">
        <v>177</v>
      </c>
      <c r="L7" s="27" t="s">
        <v>178</v>
      </c>
      <c r="M7" s="27" t="s">
        <v>184</v>
      </c>
      <c r="N7" s="27" t="s">
        <v>185</v>
      </c>
      <c r="O7" s="27" t="s">
        <v>181</v>
      </c>
      <c r="P7" s="29" t="s">
        <v>177</v>
      </c>
    </row>
    <row r="8" spans="1:17" ht="28.5" customHeight="1" x14ac:dyDescent="0.15">
      <c r="A8" s="8" t="s">
        <v>186</v>
      </c>
      <c r="B8" s="9">
        <f>C8-4</f>
        <v>92</v>
      </c>
      <c r="C8" s="9">
        <f>D8-4</f>
        <v>96</v>
      </c>
      <c r="D8" s="10">
        <v>100</v>
      </c>
      <c r="E8" s="9">
        <f>D8+4</f>
        <v>104</v>
      </c>
      <c r="F8" s="9">
        <f>E8+5</f>
        <v>109</v>
      </c>
      <c r="G8" s="9">
        <f>F8+6</f>
        <v>115</v>
      </c>
      <c r="H8" s="186"/>
      <c r="I8" s="27" t="s">
        <v>187</v>
      </c>
      <c r="J8" s="4"/>
      <c r="K8" s="27" t="s">
        <v>188</v>
      </c>
      <c r="L8" s="27" t="s">
        <v>189</v>
      </c>
      <c r="M8" s="27" t="s">
        <v>190</v>
      </c>
      <c r="N8" s="27" t="s">
        <v>191</v>
      </c>
      <c r="O8" s="30" t="s">
        <v>189</v>
      </c>
      <c r="P8" s="29" t="s">
        <v>191</v>
      </c>
    </row>
    <row r="9" spans="1:17" ht="28.5" customHeight="1" x14ac:dyDescent="0.15">
      <c r="A9" s="8" t="s">
        <v>192</v>
      </c>
      <c r="B9" s="9">
        <f>C9-1.2</f>
        <v>58.099999999999994</v>
      </c>
      <c r="C9" s="9">
        <f>D9-1.2</f>
        <v>59.3</v>
      </c>
      <c r="D9" s="10">
        <v>60.5</v>
      </c>
      <c r="E9" s="9">
        <f>D9+1.2</f>
        <v>61.7</v>
      </c>
      <c r="F9" s="9">
        <f>E9+1.2</f>
        <v>62.900000000000006</v>
      </c>
      <c r="G9" s="9">
        <f>F9+1.4</f>
        <v>64.300000000000011</v>
      </c>
      <c r="H9" s="186"/>
      <c r="I9" s="27" t="s">
        <v>184</v>
      </c>
      <c r="J9" s="4"/>
      <c r="K9" s="27" t="s">
        <v>193</v>
      </c>
      <c r="L9" s="27" t="s">
        <v>194</v>
      </c>
      <c r="M9" s="27" t="s">
        <v>195</v>
      </c>
      <c r="N9" s="27" t="s">
        <v>193</v>
      </c>
      <c r="O9" s="30" t="s">
        <v>196</v>
      </c>
      <c r="P9" s="29" t="s">
        <v>197</v>
      </c>
    </row>
    <row r="10" spans="1:17" ht="28.5" customHeight="1" x14ac:dyDescent="0.15">
      <c r="A10" s="8" t="s">
        <v>198</v>
      </c>
      <c r="B10" s="9">
        <f>C10-0.6</f>
        <v>51.199999999999996</v>
      </c>
      <c r="C10" s="9">
        <f>D10-1.2</f>
        <v>51.8</v>
      </c>
      <c r="D10" s="10">
        <v>53</v>
      </c>
      <c r="E10" s="9">
        <f>D10+1.2</f>
        <v>54.2</v>
      </c>
      <c r="F10" s="9">
        <f>E10+1.2</f>
        <v>55.400000000000006</v>
      </c>
      <c r="G10" s="9">
        <f>F10+0.6</f>
        <v>56.000000000000007</v>
      </c>
      <c r="H10" s="186"/>
      <c r="I10" s="27" t="s">
        <v>177</v>
      </c>
      <c r="J10" s="4"/>
      <c r="K10" s="27" t="s">
        <v>181</v>
      </c>
      <c r="L10" s="27" t="s">
        <v>177</v>
      </c>
      <c r="M10" s="27" t="s">
        <v>177</v>
      </c>
      <c r="N10" s="27" t="s">
        <v>178</v>
      </c>
      <c r="O10" s="27" t="s">
        <v>199</v>
      </c>
      <c r="P10" s="29" t="s">
        <v>185</v>
      </c>
    </row>
    <row r="11" spans="1:17" ht="28.5" customHeight="1" x14ac:dyDescent="0.15">
      <c r="A11" s="8" t="s">
        <v>200</v>
      </c>
      <c r="B11" s="9">
        <f>C11-0.8</f>
        <v>25.9</v>
      </c>
      <c r="C11" s="9">
        <f>D11-0.8</f>
        <v>26.7</v>
      </c>
      <c r="D11" s="10">
        <v>27.5</v>
      </c>
      <c r="E11" s="9">
        <f>D11+0.8</f>
        <v>28.3</v>
      </c>
      <c r="F11" s="9">
        <f>E11+0.8</f>
        <v>29.1</v>
      </c>
      <c r="G11" s="9">
        <f>F11+1.3</f>
        <v>30.400000000000002</v>
      </c>
      <c r="H11" s="186"/>
      <c r="I11" s="27" t="s">
        <v>177</v>
      </c>
      <c r="J11" s="4"/>
      <c r="K11" s="27" t="s">
        <v>201</v>
      </c>
      <c r="L11" s="27" t="s">
        <v>202</v>
      </c>
      <c r="M11" s="27" t="s">
        <v>203</v>
      </c>
      <c r="N11" s="27" t="s">
        <v>204</v>
      </c>
      <c r="O11" s="30" t="s">
        <v>205</v>
      </c>
      <c r="P11" s="29" t="s">
        <v>201</v>
      </c>
    </row>
    <row r="12" spans="1:17" ht="28.5" customHeight="1" x14ac:dyDescent="0.15">
      <c r="A12" s="8" t="s">
        <v>206</v>
      </c>
      <c r="B12" s="9">
        <f>C12-0.5</f>
        <v>10</v>
      </c>
      <c r="C12" s="9">
        <f>D12-0.5</f>
        <v>10.5</v>
      </c>
      <c r="D12" s="10">
        <v>11</v>
      </c>
      <c r="E12" s="9">
        <f>D12+0.5</f>
        <v>11.5</v>
      </c>
      <c r="F12" s="9">
        <f>E12+0.5</f>
        <v>12</v>
      </c>
      <c r="G12" s="9">
        <f>F12+0.7</f>
        <v>12.7</v>
      </c>
      <c r="H12" s="186"/>
      <c r="I12" s="27" t="s">
        <v>207</v>
      </c>
      <c r="J12" s="4"/>
      <c r="K12" s="27" t="s">
        <v>203</v>
      </c>
      <c r="L12" s="27" t="s">
        <v>208</v>
      </c>
      <c r="M12" s="27" t="s">
        <v>209</v>
      </c>
      <c r="N12" s="27" t="s">
        <v>193</v>
      </c>
      <c r="O12" s="30" t="s">
        <v>203</v>
      </c>
      <c r="P12" s="29" t="s">
        <v>210</v>
      </c>
    </row>
    <row r="13" spans="1:17" ht="28.5" customHeight="1" x14ac:dyDescent="0.15">
      <c r="A13" s="11"/>
      <c r="B13" s="12"/>
      <c r="C13" s="13"/>
      <c r="D13" s="14"/>
      <c r="E13" s="14"/>
      <c r="F13" s="15"/>
      <c r="G13" s="15"/>
      <c r="H13" s="187"/>
      <c r="I13" s="31"/>
      <c r="J13" s="16"/>
      <c r="K13" s="13"/>
      <c r="L13" s="13"/>
      <c r="M13" s="32"/>
      <c r="N13" s="13"/>
      <c r="O13" s="13"/>
      <c r="P13" s="33"/>
    </row>
    <row r="14" spans="1:17" ht="28.5" customHeight="1" x14ac:dyDescent="0.15">
      <c r="A14" s="17" t="s">
        <v>152</v>
      </c>
      <c r="B14" s="18"/>
      <c r="C14" s="18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</row>
    <row r="15" spans="1:17" ht="14.25" x14ac:dyDescent="0.15">
      <c r="A15" s="18" t="s">
        <v>211</v>
      </c>
      <c r="B15" s="18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</row>
    <row r="16" spans="1:17" ht="14.25" x14ac:dyDescent="0.1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7" t="s">
        <v>212</v>
      </c>
      <c r="L16" s="34">
        <v>44762</v>
      </c>
      <c r="M16" s="17" t="s">
        <v>213</v>
      </c>
      <c r="N16" s="17"/>
      <c r="O16" s="17" t="s">
        <v>214</v>
      </c>
      <c r="P16" s="18" t="s">
        <v>215</v>
      </c>
    </row>
  </sheetData>
  <mergeCells count="8">
    <mergeCell ref="A1:P1"/>
    <mergeCell ref="B2:D2"/>
    <mergeCell ref="F2:G2"/>
    <mergeCell ref="J2:P2"/>
    <mergeCell ref="B3:G3"/>
    <mergeCell ref="I3:P3"/>
    <mergeCell ref="A3:A4"/>
    <mergeCell ref="H2:H13"/>
  </mergeCells>
  <phoneticPr fontId="29" type="noConversion"/>
  <pageMargins left="0.156944444444444" right="0.25" top="0.75" bottom="0.75" header="0.29861111111111099" footer="0.29861111111111099"/>
  <pageSetup paperSize="9" scale="8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3.5" x14ac:dyDescent="0.15"/>
  <sheetData/>
  <phoneticPr fontId="2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面料验布</vt:lpstr>
      <vt:lpstr>面料缩率</vt:lpstr>
      <vt:lpstr>面辅料互染</vt:lpstr>
      <vt:lpstr>面料水压测试</vt:lpstr>
      <vt:lpstr>特殊工艺测试</vt:lpstr>
      <vt:lpstr>织带类缩率测试</vt:lpstr>
      <vt:lpstr>尾期</vt:lpstr>
      <vt:lpstr>验货尺寸（尾期）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李波</cp:lastModifiedBy>
  <dcterms:created xsi:type="dcterms:W3CDTF">2006-09-16T00:00:00Z</dcterms:created>
  <dcterms:modified xsi:type="dcterms:W3CDTF">2022-07-20T09:12:23Z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E082B2B31789457CB9164D029DC0B2D7</vt:lpwstr>
  </property>
</Properties>
</file>