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<sst xmlns="http://schemas.openxmlformats.org/spreadsheetml/2006/main" count="133" uniqueCount="86">
  <si>
    <t>探路者产品规格表</t>
  </si>
  <si>
    <t>单位：cm</t>
  </si>
  <si>
    <t>日期</t>
  </si>
  <si>
    <t>产品代码：</t>
  </si>
  <si>
    <t>款号</t>
  </si>
  <si>
    <t>规格表</t>
  </si>
  <si>
    <t>码号</t>
  </si>
  <si>
    <t>度量方法</t>
  </si>
  <si>
    <t>±差</t>
  </si>
  <si>
    <t>XS</t>
  </si>
  <si>
    <t>S</t>
  </si>
  <si>
    <t>M</t>
  </si>
  <si>
    <t>L</t>
  </si>
  <si>
    <t>XL</t>
  </si>
  <si>
    <t>XXL</t>
  </si>
  <si>
    <t>XXXL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</si>
  <si>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</si>
  <si>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</si>
  <si>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</si>
  <si>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</si>
  <si>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</si>
  <si>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</si>
  <si>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</si>
  <si>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</si>
  <si>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</si>
  <si>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后中到后下摆</t>
  </si>
  <si>
    <t>±1</t>
  </si>
  <si>
    <t>95</t>
  </si>
  <si>
    <t>-1-1</t>
  </si>
  <si>
    <t>胸围</t>
  </si>
  <si>
    <t>腋下十字缝下2厘米</t>
  </si>
  <si>
    <t>±2</t>
  </si>
  <si>
    <t>-1-0.9</t>
  </si>
  <si>
    <t>-1-0</t>
  </si>
  <si>
    <t>腰围</t>
  </si>
  <si>
    <t>左边到右边直量</t>
  </si>
  <si>
    <t>-0-1</t>
  </si>
  <si>
    <t>摆围</t>
  </si>
  <si>
    <t>平下摆左到右</t>
  </si>
  <si>
    <t>-0.6-0.6</t>
  </si>
  <si>
    <t>-1-0.8</t>
  </si>
  <si>
    <t>-0+1</t>
  </si>
  <si>
    <t>-0.6-0.2</t>
  </si>
  <si>
    <t>-0-0</t>
  </si>
  <si>
    <t>肩宽</t>
  </si>
  <si>
    <t>肩点至肩点</t>
  </si>
  <si>
    <t>±0.5</t>
  </si>
  <si>
    <t>43</t>
  </si>
  <si>
    <t>+0.5+0.5</t>
  </si>
  <si>
    <t>+1+0.6</t>
  </si>
  <si>
    <t>-0.5</t>
  </si>
  <si>
    <t>肩点袖长</t>
  </si>
  <si>
    <t>肩点至袖口边</t>
  </si>
  <si>
    <t>63</t>
  </si>
  <si>
    <t>+0.3-0.2</t>
  </si>
  <si>
    <t>+0.2-0.3</t>
  </si>
  <si>
    <t>-0+0.5</t>
  </si>
  <si>
    <t>-0.7-1.2</t>
  </si>
  <si>
    <t>-0.4+0.3</t>
  </si>
  <si>
    <t>袖肥/2</t>
  </si>
  <si>
    <t>-0.7-0.7</t>
  </si>
  <si>
    <t>-10.8</t>
  </si>
  <si>
    <t>-0.5-0.8</t>
  </si>
  <si>
    <t>-0.3-0.6</t>
  </si>
  <si>
    <t>袖肘围/2</t>
  </si>
  <si>
    <t>袖底缝1/2处量</t>
  </si>
  <si>
    <t>+0.3-0.8</t>
  </si>
  <si>
    <t>-0.3-0</t>
  </si>
  <si>
    <t>-0.3-0.7</t>
  </si>
  <si>
    <t>-0.4-0</t>
  </si>
  <si>
    <t>袖口围/2拉量</t>
  </si>
  <si>
    <t>成品量</t>
  </si>
  <si>
    <t>±0.2</t>
  </si>
  <si>
    <t>+0.3-0</t>
  </si>
  <si>
    <t>+0.5+0.3</t>
  </si>
  <si>
    <t>-0.5+0.5</t>
  </si>
  <si>
    <t>下领围</t>
  </si>
  <si>
    <t>外领缝处含拉链</t>
  </si>
  <si>
    <t>+0.5-0</t>
  </si>
  <si>
    <t>帽高</t>
  </si>
  <si>
    <t>颈点直量帽高</t>
  </si>
  <si>
    <t>-0-0.5</t>
  </si>
  <si>
    <t>-0.5-1-0</t>
  </si>
  <si>
    <t>-0.5-0.5</t>
  </si>
  <si>
    <t>帽宽</t>
  </si>
  <si>
    <t>帽高1/2处量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</si>
</sst>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2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6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29" applyNumberFormat="0" applyAlignment="0" applyProtection="0">
      <alignment vertical="center"/>
    </xf>
    <xf numFmtId="0" fontId="19" fillId="13" borderId="25" applyNumberFormat="0" applyAlignment="0" applyProtection="0">
      <alignment vertical="center"/>
    </xf>
    <xf numFmtId="0" fontId="20" fillId="14" borderId="30" applyNumberFormat="0" applyAlignment="0" applyProtection="0">
      <alignment vertical="center"/>
    </xf>
    <xf numFmtId="176" fontId="13" fillId="0" borderId="0"/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176" fontId="13" fillId="0" borderId="0"/>
    <xf numFmtId="176" fontId="13" fillId="0" borderId="0"/>
    <xf numFmtId="176" fontId="25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/>
    </xf>
    <xf numFmtId="49" fontId="1" fillId="0" borderId="2" xfId="51" applyNumberFormat="1" applyFont="1" applyBorder="1" applyAlignment="1">
      <alignment horizontal="center" vertical="center"/>
    </xf>
    <xf numFmtId="49" fontId="2" fillId="0" borderId="3" xfId="51" applyNumberFormat="1" applyFont="1" applyBorder="1" applyAlignment="1">
      <alignment horizontal="left" vertical="center"/>
    </xf>
    <xf numFmtId="49" fontId="2" fillId="0" borderId="4" xfId="51" applyNumberFormat="1" applyFont="1" applyBorder="1" applyAlignment="1">
      <alignment horizontal="left" vertical="center"/>
    </xf>
    <xf numFmtId="49" fontId="3" fillId="0" borderId="4" xfId="51" applyNumberFormat="1" applyFont="1" applyBorder="1" applyAlignment="1">
      <alignment horizontal="center" vertical="center"/>
    </xf>
    <xf numFmtId="49" fontId="3" fillId="0" borderId="4" xfId="52" applyNumberFormat="1" applyFont="1" applyBorder="1" applyAlignment="1">
      <alignment horizontal="center" vertical="center"/>
    </xf>
    <xf numFmtId="14" fontId="3" fillId="0" borderId="4" xfId="51" applyNumberFormat="1" applyFont="1" applyBorder="1" applyAlignment="1">
      <alignment horizontal="center" vertical="center"/>
    </xf>
    <xf numFmtId="49" fontId="2" fillId="0" borderId="5" xfId="51" applyNumberFormat="1" applyFont="1" applyBorder="1" applyAlignment="1">
      <alignment horizontal="left" vertical="center"/>
    </xf>
    <xf numFmtId="49" fontId="2" fillId="0" borderId="6" xfId="51" applyNumberFormat="1" applyFont="1" applyBorder="1" applyAlignment="1">
      <alignment horizontal="center" vertical="center"/>
    </xf>
    <xf numFmtId="49" fontId="2" fillId="0" borderId="7" xfId="51" applyNumberFormat="1" applyFont="1" applyBorder="1" applyAlignment="1">
      <alignment horizontal="center" vertical="center"/>
    </xf>
    <xf numFmtId="49" fontId="3" fillId="0" borderId="8" xfId="51" applyNumberFormat="1" applyFont="1" applyBorder="1" applyAlignment="1">
      <alignment horizontal="center" vertical="center"/>
    </xf>
    <xf numFmtId="49" fontId="3" fillId="0" borderId="9" xfId="53" applyNumberFormat="1" applyFont="1" applyFill="1" applyBorder="1" applyAlignment="1">
      <alignment horizontal="center" vertical="center"/>
    </xf>
    <xf numFmtId="49" fontId="3" fillId="0" borderId="10" xfId="53" applyNumberFormat="1" applyFont="1" applyFill="1" applyBorder="1" applyAlignment="1">
      <alignment horizontal="center" vertical="center"/>
    </xf>
    <xf numFmtId="49" fontId="2" fillId="0" borderId="3" xfId="51" applyNumberFormat="1" applyFont="1" applyFill="1" applyBorder="1" applyAlignment="1">
      <alignment horizontal="center" vertical="center" shrinkToFit="1"/>
    </xf>
    <xf numFmtId="49" fontId="2" fillId="2" borderId="4" xfId="28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2" fillId="0" borderId="5" xfId="51" applyNumberFormat="1" applyFont="1" applyFill="1" applyBorder="1" applyAlignment="1">
      <alignment horizontal="center" vertical="center" shrinkToFit="1"/>
    </xf>
    <xf numFmtId="49" fontId="2" fillId="2" borderId="8" xfId="28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 shrinkToFit="1"/>
    </xf>
    <xf numFmtId="49" fontId="4" fillId="0" borderId="12" xfId="17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left" vertical="center"/>
    </xf>
    <xf numFmtId="49" fontId="2" fillId="0" borderId="15" xfId="0" applyNumberFormat="1" applyFont="1" applyFill="1" applyBorder="1" applyAlignment="1">
      <alignment horizontal="left" vertical="center" shrinkToFit="1"/>
    </xf>
    <xf numFmtId="49" fontId="4" fillId="0" borderId="15" xfId="17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vertical="center" shrinkToFit="1"/>
    </xf>
    <xf numFmtId="49" fontId="1" fillId="0" borderId="17" xfId="51" applyNumberFormat="1" applyFont="1" applyBorder="1" applyAlignment="1">
      <alignment horizontal="center" vertical="center"/>
    </xf>
    <xf numFmtId="14" fontId="3" fillId="0" borderId="18" xfId="51" applyNumberFormat="1" applyFont="1" applyBorder="1" applyAlignment="1">
      <alignment horizontal="center" vertical="center"/>
    </xf>
    <xf numFmtId="14" fontId="3" fillId="0" borderId="19" xfId="51" applyNumberFormat="1" applyFont="1" applyBorder="1" applyAlignment="1">
      <alignment horizontal="center" vertical="center"/>
    </xf>
    <xf numFmtId="49" fontId="3" fillId="0" borderId="6" xfId="51" applyNumberFormat="1" applyFont="1" applyBorder="1" applyAlignment="1">
      <alignment horizontal="center" vertical="center"/>
    </xf>
    <xf numFmtId="49" fontId="3" fillId="0" borderId="20" xfId="51" applyNumberFormat="1" applyFont="1" applyBorder="1" applyAlignment="1">
      <alignment horizontal="center" vertical="center"/>
    </xf>
    <xf numFmtId="49" fontId="3" fillId="0" borderId="21" xfId="53" applyNumberFormat="1" applyFont="1" applyFill="1" applyBorder="1" applyAlignment="1">
      <alignment horizontal="center" vertical="center"/>
    </xf>
    <xf numFmtId="49" fontId="3" fillId="0" borderId="22" xfId="53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49" fontId="0" fillId="0" borderId="15" xfId="0" applyNumberFormat="1" applyFill="1" applyBorder="1" applyAlignment="1">
      <alignment vertical="center"/>
    </xf>
    <xf numFmtId="49" fontId="4" fillId="0" borderId="24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3 3 3" xfId="52"/>
    <cellStyle name="常规 7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BK92711&#22899;&#24335;&#38271;&#27454;&#32701;&#32466;&#26381;&#24037;&#33402;-03.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全码规格表 "/>
      <sheetName val="外件物料"/>
      <sheetName val="批版报告"/>
      <sheetName val="跳码样意见"/>
      <sheetName val="产前样意见"/>
      <sheetName val="内件物料"/>
      <sheetName val="内件全码规格表"/>
      <sheetName val="内件工艺说明"/>
    </sheetNames>
    <sheetDataSet>
      <sheetData sheetId="0">
        <row r="6">
          <cell r="G6" t="str">
            <v>女式长款羽绒服</v>
          </cell>
        </row>
        <row r="7">
          <cell r="G7" t="str">
            <v>TADDBK92711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B1" workbookViewId="0">
      <selection activeCell="N22" sqref="N22"/>
    </sheetView>
  </sheetViews>
  <sheetFormatPr defaultColWidth="9" defaultRowHeight="13.5"/>
  <cols>
    <col min="11" max="15" width="13.625" customWidth="1"/>
  </cols>
  <sheetData>
    <row r="1" ht="23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3"/>
    </row>
    <row r="2" ht="14.25" spans="1:10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4"/>
      <c r="J2" s="35"/>
    </row>
    <row r="3" ht="15" spans="1:10">
      <c r="A3" s="8" t="s">
        <v>3</v>
      </c>
      <c r="B3" s="9" t="str">
        <f>[1]封面!G6</f>
        <v>女式长款羽绒服</v>
      </c>
      <c r="C3" s="10"/>
      <c r="D3" s="11"/>
      <c r="E3" s="11"/>
      <c r="F3" s="11"/>
      <c r="G3" s="11" t="s">
        <v>4</v>
      </c>
      <c r="H3" s="11" t="str">
        <f>[1]封面!G7</f>
        <v>TADDBK92711</v>
      </c>
      <c r="I3" s="36"/>
      <c r="J3" s="37"/>
    </row>
    <row r="4" ht="15" spans="1:10">
      <c r="A4" s="12" t="s">
        <v>5</v>
      </c>
      <c r="B4" s="13"/>
      <c r="C4" s="13"/>
      <c r="D4" s="13"/>
      <c r="E4" s="13"/>
      <c r="F4" s="13"/>
      <c r="G4" s="13"/>
      <c r="H4" s="13"/>
      <c r="I4" s="38"/>
      <c r="J4" s="39"/>
    </row>
    <row r="5" spans="1:15">
      <c r="A5" s="14" t="s">
        <v>6</v>
      </c>
      <c r="B5" s="15" t="s">
        <v>7</v>
      </c>
      <c r="C5" s="15" t="s">
        <v>8</v>
      </c>
      <c r="D5" s="16" t="s">
        <v>9</v>
      </c>
      <c r="E5" s="16" t="s">
        <v>10</v>
      </c>
      <c r="F5" s="17" t="s">
        <v>11</v>
      </c>
      <c r="G5" s="16" t="s">
        <v>12</v>
      </c>
      <c r="H5" s="16" t="s">
        <v>13</v>
      </c>
      <c r="I5" s="16" t="s">
        <v>14</v>
      </c>
      <c r="J5" s="40" t="s">
        <v>15</v>
      </c>
      <c r="K5" s="16" t="s">
        <v>10</v>
      </c>
      <c r="L5" s="17" t="s">
        <v>11</v>
      </c>
      <c r="M5" s="16" t="s">
        <v>12</v>
      </c>
      <c r="N5" s="16" t="s">
        <v>13</v>
      </c>
      <c r="O5" s="16" t="s">
        <v>14</v>
      </c>
    </row>
    <row r="6" ht="14.25" spans="1:15">
      <c r="A6" s="18" t="s">
        <v>16</v>
      </c>
      <c r="B6" s="19"/>
      <c r="C6" s="19"/>
      <c r="D6" s="20" t="s">
        <v>17</v>
      </c>
      <c r="E6" s="20" t="s">
        <v>18</v>
      </c>
      <c r="F6" s="21" t="s">
        <v>19</v>
      </c>
      <c r="G6" s="20" t="s">
        <v>20</v>
      </c>
      <c r="H6" s="20" t="s">
        <v>21</v>
      </c>
      <c r="I6" s="20" t="s">
        <v>22</v>
      </c>
      <c r="J6" s="41" t="s">
        <v>23</v>
      </c>
      <c r="K6" s="20" t="s">
        <v>18</v>
      </c>
      <c r="L6" s="21" t="s">
        <v>19</v>
      </c>
      <c r="M6" s="20" t="s">
        <v>20</v>
      </c>
      <c r="N6" s="20" t="s">
        <v>21</v>
      </c>
      <c r="O6" s="20" t="s">
        <v>22</v>
      </c>
    </row>
    <row r="7" spans="1:15">
      <c r="A7" s="22" t="s">
        <v>24</v>
      </c>
      <c r="B7" s="23" t="s">
        <v>25</v>
      </c>
      <c r="C7" s="24" t="s">
        <v>26</v>
      </c>
      <c r="D7" s="25">
        <f>E7-1</f>
        <v>92</v>
      </c>
      <c r="E7" s="25">
        <f>F7-2</f>
        <v>93</v>
      </c>
      <c r="F7" s="26" t="s">
        <v>27</v>
      </c>
      <c r="G7" s="25">
        <f>F7+2</f>
        <v>97</v>
      </c>
      <c r="H7" s="25">
        <f>G7+2</f>
        <v>99</v>
      </c>
      <c r="I7" s="25">
        <f>H7+1</f>
        <v>100</v>
      </c>
      <c r="J7" s="42">
        <f>I7+1</f>
        <v>101</v>
      </c>
      <c r="K7" s="43" t="s">
        <v>28</v>
      </c>
      <c r="L7" s="43" t="s">
        <v>28</v>
      </c>
      <c r="M7" s="43" t="s">
        <v>28</v>
      </c>
      <c r="N7" s="43" t="s">
        <v>28</v>
      </c>
      <c r="O7" s="43" t="s">
        <v>28</v>
      </c>
    </row>
    <row r="8" spans="1:15">
      <c r="A8" s="27" t="s">
        <v>29</v>
      </c>
      <c r="B8" s="28" t="s">
        <v>30</v>
      </c>
      <c r="C8" s="29" t="s">
        <v>31</v>
      </c>
      <c r="D8" s="30">
        <f t="shared" ref="D8:D10" si="0">E8-4</f>
        <v>108</v>
      </c>
      <c r="E8" s="30">
        <f t="shared" ref="E8:E10" si="1">F8-4</f>
        <v>112</v>
      </c>
      <c r="F8" s="31">
        <v>116</v>
      </c>
      <c r="G8" s="30">
        <f t="shared" ref="G8:G10" si="2">F8+4</f>
        <v>120</v>
      </c>
      <c r="H8" s="30">
        <f>G8+4</f>
        <v>124</v>
      </c>
      <c r="I8" s="30">
        <f t="shared" ref="I8:I10" si="3">H8+6</f>
        <v>130</v>
      </c>
      <c r="J8" s="44">
        <f>I8+6</f>
        <v>136</v>
      </c>
      <c r="K8" s="43" t="s">
        <v>32</v>
      </c>
      <c r="L8" s="43" t="s">
        <v>33</v>
      </c>
      <c r="M8" s="43" t="s">
        <v>28</v>
      </c>
      <c r="N8" s="43" t="s">
        <v>28</v>
      </c>
      <c r="O8" s="43" t="s">
        <v>28</v>
      </c>
    </row>
    <row r="9" spans="1:15">
      <c r="A9" s="27" t="s">
        <v>34</v>
      </c>
      <c r="B9" s="28" t="s">
        <v>35</v>
      </c>
      <c r="C9" s="29" t="s">
        <v>31</v>
      </c>
      <c r="D9" s="30">
        <f t="shared" si="0"/>
        <v>102</v>
      </c>
      <c r="E9" s="30">
        <f t="shared" si="1"/>
        <v>106</v>
      </c>
      <c r="F9" s="31">
        <v>110</v>
      </c>
      <c r="G9" s="30">
        <f t="shared" si="2"/>
        <v>114</v>
      </c>
      <c r="H9" s="30">
        <f>G9+5</f>
        <v>119</v>
      </c>
      <c r="I9" s="30">
        <f t="shared" si="3"/>
        <v>125</v>
      </c>
      <c r="J9" s="44">
        <f>I9+7</f>
        <v>132</v>
      </c>
      <c r="K9" s="43" t="s">
        <v>28</v>
      </c>
      <c r="L9" s="43" t="s">
        <v>28</v>
      </c>
      <c r="M9" s="43" t="s">
        <v>36</v>
      </c>
      <c r="N9" s="43" t="s">
        <v>28</v>
      </c>
      <c r="O9" s="43" t="s">
        <v>28</v>
      </c>
    </row>
    <row r="10" spans="1:15">
      <c r="A10" s="27" t="s">
        <v>37</v>
      </c>
      <c r="B10" s="28" t="s">
        <v>38</v>
      </c>
      <c r="C10" s="29" t="s">
        <v>31</v>
      </c>
      <c r="D10" s="30">
        <f t="shared" si="0"/>
        <v>114</v>
      </c>
      <c r="E10" s="30">
        <f t="shared" si="1"/>
        <v>118</v>
      </c>
      <c r="F10" s="31">
        <v>122</v>
      </c>
      <c r="G10" s="30">
        <f t="shared" si="2"/>
        <v>126</v>
      </c>
      <c r="H10" s="30">
        <f>G10+5</f>
        <v>131</v>
      </c>
      <c r="I10" s="30">
        <f t="shared" si="3"/>
        <v>137</v>
      </c>
      <c r="J10" s="44">
        <f>I10+7</f>
        <v>144</v>
      </c>
      <c r="K10" s="43" t="s">
        <v>39</v>
      </c>
      <c r="L10" s="43" t="s">
        <v>40</v>
      </c>
      <c r="M10" s="43" t="s">
        <v>41</v>
      </c>
      <c r="N10" s="43" t="s">
        <v>42</v>
      </c>
      <c r="O10" s="43" t="s">
        <v>43</v>
      </c>
    </row>
    <row r="11" spans="1:15">
      <c r="A11" s="27" t="s">
        <v>44</v>
      </c>
      <c r="B11" s="32" t="s">
        <v>45</v>
      </c>
      <c r="C11" s="29" t="s">
        <v>46</v>
      </c>
      <c r="D11" s="30">
        <f>E11-1</f>
        <v>41</v>
      </c>
      <c r="E11" s="30">
        <f>F11-1</f>
        <v>42</v>
      </c>
      <c r="F11" s="31" t="s">
        <v>47</v>
      </c>
      <c r="G11" s="30">
        <f>F11+1</f>
        <v>44</v>
      </c>
      <c r="H11" s="30">
        <f>G11+1</f>
        <v>45</v>
      </c>
      <c r="I11" s="30">
        <f>H11+1.2</f>
        <v>46.2</v>
      </c>
      <c r="J11" s="44">
        <f>I11+1.2</f>
        <v>47.4</v>
      </c>
      <c r="K11" s="43" t="s">
        <v>43</v>
      </c>
      <c r="L11" s="43" t="s">
        <v>48</v>
      </c>
      <c r="M11" s="43" t="s">
        <v>49</v>
      </c>
      <c r="N11" s="43" t="s">
        <v>43</v>
      </c>
      <c r="O11" s="43" t="s">
        <v>50</v>
      </c>
    </row>
    <row r="12" spans="1:15">
      <c r="A12" s="27" t="s">
        <v>51</v>
      </c>
      <c r="B12" s="28" t="s">
        <v>52</v>
      </c>
      <c r="C12" s="29" t="s">
        <v>26</v>
      </c>
      <c r="D12" s="30">
        <f>E12-0.5</f>
        <v>61.5</v>
      </c>
      <c r="E12" s="30">
        <f>F12-1</f>
        <v>62</v>
      </c>
      <c r="F12" s="31" t="s">
        <v>53</v>
      </c>
      <c r="G12" s="30">
        <f>F12+1</f>
        <v>64</v>
      </c>
      <c r="H12" s="30">
        <f>G12+1</f>
        <v>65</v>
      </c>
      <c r="I12" s="30">
        <f>H12+0.5</f>
        <v>65.5</v>
      </c>
      <c r="J12" s="44">
        <f>I12+0.5</f>
        <v>66</v>
      </c>
      <c r="K12" s="43" t="s">
        <v>54</v>
      </c>
      <c r="L12" s="43" t="s">
        <v>55</v>
      </c>
      <c r="M12" s="43" t="s">
        <v>56</v>
      </c>
      <c r="N12" s="43" t="s">
        <v>57</v>
      </c>
      <c r="O12" s="43" t="s">
        <v>58</v>
      </c>
    </row>
    <row r="13" spans="1:15">
      <c r="A13" s="27" t="s">
        <v>59</v>
      </c>
      <c r="B13" s="28" t="s">
        <v>30</v>
      </c>
      <c r="C13" s="29" t="s">
        <v>46</v>
      </c>
      <c r="D13" s="30">
        <f>E13-0.8</f>
        <v>18.9</v>
      </c>
      <c r="E13" s="30">
        <f>F13-0.8</f>
        <v>19.7</v>
      </c>
      <c r="F13" s="31">
        <v>20.5</v>
      </c>
      <c r="G13" s="30">
        <f>F13+0.8</f>
        <v>21.3</v>
      </c>
      <c r="H13" s="30">
        <f>G13+0.8</f>
        <v>22.1</v>
      </c>
      <c r="I13" s="30">
        <f>H13+1.3</f>
        <v>23.4</v>
      </c>
      <c r="J13" s="44">
        <f>I13+1.3</f>
        <v>24.7</v>
      </c>
      <c r="K13" s="43" t="s">
        <v>43</v>
      </c>
      <c r="L13" s="43" t="s">
        <v>60</v>
      </c>
      <c r="M13" s="43" t="s">
        <v>61</v>
      </c>
      <c r="N13" s="43" t="s">
        <v>62</v>
      </c>
      <c r="O13" s="43" t="s">
        <v>63</v>
      </c>
    </row>
    <row r="14" spans="1:15">
      <c r="A14" s="27" t="s">
        <v>64</v>
      </c>
      <c r="B14" s="28" t="s">
        <v>65</v>
      </c>
      <c r="C14" s="29" t="s">
        <v>46</v>
      </c>
      <c r="D14" s="30">
        <f>E14-0.7</f>
        <v>16.6</v>
      </c>
      <c r="E14" s="30">
        <f>F14-0.7</f>
        <v>17.3</v>
      </c>
      <c r="F14" s="31">
        <v>18</v>
      </c>
      <c r="G14" s="30">
        <f>F14+0.7</f>
        <v>18.7</v>
      </c>
      <c r="H14" s="30">
        <f>G14+0.7</f>
        <v>19.4</v>
      </c>
      <c r="I14" s="30">
        <f>H14+1</f>
        <v>20.4</v>
      </c>
      <c r="J14" s="44">
        <f>I14+1</f>
        <v>21.4</v>
      </c>
      <c r="K14" s="43" t="s">
        <v>43</v>
      </c>
      <c r="L14" s="43" t="s">
        <v>66</v>
      </c>
      <c r="M14" s="43" t="s">
        <v>67</v>
      </c>
      <c r="N14" s="43" t="s">
        <v>68</v>
      </c>
      <c r="O14" s="43" t="s">
        <v>69</v>
      </c>
    </row>
    <row r="15" spans="1:15">
      <c r="A15" s="27" t="s">
        <v>70</v>
      </c>
      <c r="B15" s="28" t="s">
        <v>71</v>
      </c>
      <c r="C15" s="29" t="s">
        <v>72</v>
      </c>
      <c r="D15" s="30">
        <f>E15-0.5</f>
        <v>14</v>
      </c>
      <c r="E15" s="30">
        <f>F15-0.5</f>
        <v>14.5</v>
      </c>
      <c r="F15" s="31">
        <v>15</v>
      </c>
      <c r="G15" s="30">
        <f>F15+0.5</f>
        <v>15.5</v>
      </c>
      <c r="H15" s="30">
        <f>G15+0.5</f>
        <v>16</v>
      </c>
      <c r="I15" s="30">
        <f>H15+0.7</f>
        <v>16.7</v>
      </c>
      <c r="J15" s="44">
        <f>I15+0.7</f>
        <v>17.4</v>
      </c>
      <c r="K15" s="43" t="s">
        <v>48</v>
      </c>
      <c r="L15" s="43" t="s">
        <v>73</v>
      </c>
      <c r="M15" s="43" t="s">
        <v>74</v>
      </c>
      <c r="N15" s="43" t="s">
        <v>75</v>
      </c>
      <c r="O15" s="43" t="s">
        <v>43</v>
      </c>
    </row>
    <row r="16" spans="1:15">
      <c r="A16" s="27" t="s">
        <v>76</v>
      </c>
      <c r="B16" s="28" t="s">
        <v>77</v>
      </c>
      <c r="C16" s="29" t="s">
        <v>46</v>
      </c>
      <c r="D16" s="30">
        <f>E16-1</f>
        <v>57</v>
      </c>
      <c r="E16" s="30">
        <f>F16-1</f>
        <v>58</v>
      </c>
      <c r="F16" s="31">
        <v>59</v>
      </c>
      <c r="G16" s="30">
        <f>F16+1</f>
        <v>60</v>
      </c>
      <c r="H16" s="30">
        <f>G16+1</f>
        <v>61</v>
      </c>
      <c r="I16" s="30">
        <f>H16+1.5</f>
        <v>62.5</v>
      </c>
      <c r="J16" s="44">
        <f>I16+1.5</f>
        <v>64</v>
      </c>
      <c r="K16" s="43" t="s">
        <v>48</v>
      </c>
      <c r="L16" s="43" t="s">
        <v>56</v>
      </c>
      <c r="M16" s="43" t="s">
        <v>41</v>
      </c>
      <c r="N16" s="43" t="s">
        <v>78</v>
      </c>
      <c r="O16" s="43" t="s">
        <v>41</v>
      </c>
    </row>
    <row r="17" spans="1:15">
      <c r="A17" s="27" t="s">
        <v>79</v>
      </c>
      <c r="B17" s="28" t="s">
        <v>80</v>
      </c>
      <c r="C17" s="29" t="s">
        <v>46</v>
      </c>
      <c r="D17" s="30">
        <f>E17-0.5</f>
        <v>36</v>
      </c>
      <c r="E17" s="30">
        <f>F17-0.5</f>
        <v>36.5</v>
      </c>
      <c r="F17" s="31">
        <v>37</v>
      </c>
      <c r="G17" s="30">
        <f>F17+0.5</f>
        <v>37.5</v>
      </c>
      <c r="H17" s="30">
        <f>G17+0.5</f>
        <v>38</v>
      </c>
      <c r="I17" s="30">
        <f>H17+0.5</f>
        <v>38.5</v>
      </c>
      <c r="J17" s="44">
        <f>I17</f>
        <v>38.5</v>
      </c>
      <c r="K17" s="43" t="s">
        <v>81</v>
      </c>
      <c r="L17" s="43" t="s">
        <v>82</v>
      </c>
      <c r="M17" s="43" t="s">
        <v>83</v>
      </c>
      <c r="N17" s="43" t="s">
        <v>83</v>
      </c>
      <c r="O17" s="43" t="s">
        <v>81</v>
      </c>
    </row>
    <row r="18" spans="1:15">
      <c r="A18" s="27" t="s">
        <v>84</v>
      </c>
      <c r="B18" s="28" t="s">
        <v>85</v>
      </c>
      <c r="C18" s="29" t="s">
        <v>46</v>
      </c>
      <c r="D18" s="30">
        <f>E18-0.5</f>
        <v>28</v>
      </c>
      <c r="E18" s="30">
        <f>F18-0.5</f>
        <v>28.5</v>
      </c>
      <c r="F18" s="31">
        <v>29</v>
      </c>
      <c r="G18" s="30">
        <f>F18+0.5</f>
        <v>29.5</v>
      </c>
      <c r="H18" s="30">
        <f>G18+0.5</f>
        <v>30</v>
      </c>
      <c r="I18" s="30">
        <f>H18+0.75</f>
        <v>30.75</v>
      </c>
      <c r="J18" s="44">
        <f>I18</f>
        <v>30.75</v>
      </c>
      <c r="K18" s="43" t="s">
        <v>43</v>
      </c>
      <c r="L18" s="43" t="s">
        <v>66</v>
      </c>
      <c r="M18" s="43" t="s">
        <v>67</v>
      </c>
      <c r="N18" s="43" t="s">
        <v>68</v>
      </c>
      <c r="O18" s="43" t="s">
        <v>69</v>
      </c>
    </row>
  </sheetData>
  <mergeCells count="10">
    <mergeCell ref="A1:J1"/>
    <mergeCell ref="B2:C2"/>
    <mergeCell ref="D2:F2"/>
    <mergeCell ref="H2:J2"/>
    <mergeCell ref="B3:C3"/>
    <mergeCell ref="D3:F3"/>
    <mergeCell ref="H3:J3"/>
    <mergeCell ref="A4:J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2022-07-17T05:36:58Z</dcterms:created>
  <dcterms:modified xsi:type="dcterms:W3CDTF">2022-07-17T05:40:03Z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B82F5FB3E9A7421DA784A0E09C77717A</vt:lpwstr>
  </property>
  <property fmtid="{D5CDD505-2E9C-101B-9397-08002B2CF9AE}" pid="3" name="KSOProductBuildVer">
    <vt:lpwstr>2052-11.1.0.11875</vt:lpwstr>
  </property>
</Properties>
</file>