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0" windowHeight="12220" firstSheet="1" activeTab="1"/>
  </bookViews>
  <sheets>
    <sheet name="表2）出货报告" sheetId="2" r:id="rId1"/>
    <sheet name="表3）规格表" sheetId="3" r:id="rId2"/>
  </sheets>
  <calcPr calcId="144525" concurrentCalc="0"/>
</workbook>
</file>

<file path=xl/sharedStrings.xml><?xml version="1.0" encoding="utf-8"?>
<sst xmlns="http://schemas.openxmlformats.org/spreadsheetml/2006/main" count="146">
  <si>
    <t>QC出货报告书</t>
  </si>
  <si>
    <t>订单类别</t>
  </si>
  <si>
    <t>男式徒步外套</t>
  </si>
  <si>
    <t>款号</t>
  </si>
  <si>
    <t>TAEEAK91215</t>
  </si>
  <si>
    <t>产品名称</t>
  </si>
  <si>
    <t>生产工厂</t>
  </si>
  <si>
    <t>河北丽达</t>
  </si>
  <si>
    <t>订单数量</t>
  </si>
  <si>
    <t>合同日期</t>
  </si>
  <si>
    <t>7-11/7-25/8-7/8-20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</si>
  <si>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</si>
  <si>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</si>
  <si>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</si>
  <si>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</si>
  <si>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</si>
  <si>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</si>
  <si>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</si>
  <si>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</si>
  <si>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沈阳仓/电商/大仓</t>
  </si>
  <si>
    <t>直发</t>
  </si>
  <si>
    <t>成品第三方合格报告</t>
  </si>
  <si>
    <t>验货数量</t>
  </si>
  <si>
    <t>入仓数量</t>
  </si>
  <si>
    <t>1785/2500/7961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</si>
  <si>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</si>
  <si>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</si>
  <si>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</si>
  <si>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</si>
  <si>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</si>
  <si>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</si>
  <si>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</si>
  <si>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</si>
  <si>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</si>
  <si>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</si>
  <si>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</si>
  <si>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</si>
  <si>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</si>
  <si>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</si>
  <si>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</si>
  <si>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</si>
  <si>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</si>
  <si>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</si>
  <si>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</si>
  <si>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</si>
  <si>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</si>
  <si>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</si>
  <si>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</si>
  <si>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</si>
  <si>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</si>
  <si>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</si>
  <si>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</si>
  <si>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</si>
  <si>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</si>
  <si>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389.483.654.792.643.711.668.523.507.343.695.565.748.570.280.313.212.407.762.200.741.334.147.774.829</t>
  </si>
  <si>
    <t>②规格异常情况</t>
  </si>
  <si>
    <t>情况说明：</t>
  </si>
  <si>
    <t xml:space="preserve">【问题点描述】  </t>
  </si>
  <si>
    <t>1）前中定位线外露1件</t>
  </si>
  <si>
    <t>2）下摆下炕1件</t>
  </si>
  <si>
    <t>3）断线2件</t>
  </si>
  <si>
    <t>4）脏污1件</t>
  </si>
  <si>
    <t>5）烫激光印1件（轻微）</t>
  </si>
  <si>
    <t>6）胶章轻微损伤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</si>
  <si>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</si>
  <si>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</si>
  <si>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</si>
  <si>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</si>
  <si>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</si>
  <si>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</si>
  <si>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</si>
  <si>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</si>
  <si>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</si>
  <si>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</si>
  <si>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</si>
  <si>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查验时间</t>
  </si>
  <si>
    <t>工厂负责人</t>
  </si>
  <si>
    <t>QC规格测量表</t>
  </si>
  <si>
    <t>探路者产品规格表</t>
  </si>
  <si>
    <t>河北丽达制衣有限公司</t>
  </si>
  <si>
    <t>单位：CM</t>
  </si>
  <si>
    <t>日期：</t>
  </si>
  <si>
    <t>样品规格  SAMPLE SPEC</t>
  </si>
  <si>
    <t>产品代码</t>
  </si>
  <si>
    <t>款号：</t>
  </si>
  <si>
    <t>黑色</t>
  </si>
  <si>
    <t>藏青</t>
  </si>
  <si>
    <t>深灰</t>
  </si>
  <si>
    <t>灰湖绿</t>
  </si>
  <si>
    <t>规格表</t>
  </si>
  <si>
    <t>S</t>
  </si>
  <si>
    <t>M</t>
  </si>
  <si>
    <t>L</t>
  </si>
  <si>
    <t>XL</t>
  </si>
  <si>
    <t>XXL</t>
  </si>
  <si>
    <t>XXXL</t>
  </si>
  <si>
    <t>XXXXL</t>
  </si>
  <si>
    <t>码号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</si>
  <si>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</si>
  <si>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</si>
  <si>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</si>
  <si>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</si>
  <si>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</si>
  <si>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</si>
  <si>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</si>
  <si>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</si>
  <si>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</si>
  <si>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/</t>
  </si>
  <si>
    <t>前中长</t>
  </si>
  <si>
    <t>+0.6</t>
  </si>
  <si>
    <t>前中拉链长</t>
  </si>
  <si>
    <t>胸围</t>
  </si>
  <si>
    <t>-1</t>
  </si>
  <si>
    <t>-0.5</t>
  </si>
  <si>
    <t>+0.5</t>
  </si>
  <si>
    <t>腰围</t>
  </si>
  <si>
    <t>摆围</t>
  </si>
  <si>
    <t>上领围</t>
  </si>
  <si>
    <t>下领围</t>
  </si>
  <si>
    <t>+0.4</t>
  </si>
  <si>
    <t>肩宽</t>
  </si>
  <si>
    <t>0.4</t>
  </si>
  <si>
    <t>-0.4</t>
  </si>
  <si>
    <t>肩点袖长</t>
  </si>
  <si>
    <t>+0.3</t>
  </si>
  <si>
    <t>袖肥/2（参考值见注解）</t>
  </si>
  <si>
    <t>袖肘围/2</t>
  </si>
  <si>
    <t>袖口围平量/2</t>
  </si>
  <si>
    <t>袖口围拉量/2</t>
  </si>
  <si>
    <t>前领高</t>
  </si>
  <si>
    <t>后领高</t>
  </si>
  <si>
    <t>前下插袋（包含车库）</t>
  </si>
  <si>
    <t>帽高</t>
  </si>
  <si>
    <t>帽宽</t>
  </si>
  <si>
    <t>25.5</t>
  </si>
  <si>
    <t>-0.3</t>
  </si>
  <si>
    <t>注：</t>
  </si>
  <si>
    <t>验货时间：</t>
  </si>
  <si>
    <t>跟单QC:</t>
  </si>
  <si>
    <t>工厂负责人：</t>
  </si>
  <si>
    <t>外套类胸围——腋下侧缝2厘米处横量</t>
  </si>
  <si>
    <t>外套类袖肥——腋下袖底缝2厘米处横量</t>
  </si>
  <si>
    <t>后中袖长——四点量，从后中经肩点、经袖肘位量至水平袖口处</t>
  </si>
  <si>
    <t xml:space="preserve">                    袖笼深——领下口后中处垂直量至袖笼深线</t>
  </si>
  <si>
    <t>袖肥/2（参考值/推版软件都具有功能：给出袖山高袖山曲线对应袖窿等长自动得出袖肥）</t>
  </si>
  <si>
    <t>腰围：XXL以上尺寸以缩小前腰省为前提。后片后背宽腰省要保持，侧线腰省和前胸宽腰省可减少。</t>
  </si>
</sst>
</file>

<file path=xl/styles.xml><?xml version="1.0" encoding="utf-8"?>
<styleSheet xmlns="http://schemas.openxmlformats.org/spreadsheetml/2006/main">
  <numFmts count="6">
    <numFmt numFmtId="176" formatCode="0.0_ "/>
    <numFmt numFmtId="43" formatCode="_ * #,##0.00_ ;_ * \-#,##0.00_ ;_ * &quot;-&quot;??_ ;_ @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b/>
      <sz val="12"/>
      <color rgb="FFFF0000"/>
      <name val="黑体"/>
      <charset val="134"/>
    </font>
    <font>
      <b/>
      <sz val="22"/>
      <name val="宋体"/>
      <charset val="134"/>
    </font>
    <font>
      <sz val="11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5" fillId="21" borderId="39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3" fillId="13" borderId="39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1" fillId="29" borderId="41" applyNumberFormat="0" applyAlignment="0" applyProtection="0">
      <alignment vertical="center"/>
    </xf>
    <xf numFmtId="0" fontId="31" fillId="13" borderId="38" applyNumberFormat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0" fillId="11" borderId="37" applyNumberFormat="0" applyFont="0" applyAlignment="0" applyProtection="0">
      <alignment vertical="center"/>
    </xf>
    <xf numFmtId="0" fontId="8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5" fillId="0" borderId="36" applyNumberFormat="0" applyFill="0" applyAlignment="0" applyProtection="0">
      <alignment vertical="center"/>
    </xf>
    <xf numFmtId="0" fontId="28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8" fillId="0" borderId="0"/>
    <xf numFmtId="0" fontId="22" fillId="0" borderId="34" applyNumberFormat="0" applyFill="0" applyAlignment="0" applyProtection="0">
      <alignment vertical="center"/>
    </xf>
  </cellStyleXfs>
  <cellXfs count="146">
    <xf numFmtId="0" fontId="0" fillId="0" borderId="0" xfId="0"/>
    <xf numFmtId="0" fontId="1" fillId="2" borderId="0" xfId="57" applyFont="1" applyFill="1"/>
    <xf numFmtId="0" fontId="1" fillId="2" borderId="0" xfId="57" applyFont="1" applyFill="1" applyBorder="1"/>
    <xf numFmtId="0" fontId="2" fillId="2" borderId="1" xfId="57" applyFont="1" applyFill="1" applyBorder="1" applyAlignment="1">
      <alignment horizontal="center"/>
    </xf>
    <xf numFmtId="0" fontId="1" fillId="2" borderId="1" xfId="57" applyFont="1" applyFill="1" applyBorder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5" fillId="0" borderId="1" xfId="4" applyFont="1" applyFill="1" applyBorder="1" applyAlignment="1"/>
    <xf numFmtId="0" fontId="6" fillId="0" borderId="1" xfId="4" applyFont="1" applyFill="1" applyBorder="1" applyAlignment="1"/>
    <xf numFmtId="176" fontId="5" fillId="0" borderId="1" xfId="4" applyNumberFormat="1" applyFont="1" applyFill="1" applyBorder="1" applyAlignment="1"/>
    <xf numFmtId="0" fontId="5" fillId="0" borderId="2" xfId="4" applyFont="1" applyFill="1" applyBorder="1">
      <alignment vertical="center"/>
    </xf>
    <xf numFmtId="176" fontId="7" fillId="0" borderId="1" xfId="4" applyNumberFormat="1" applyFont="1" applyFill="1" applyBorder="1" applyAlignment="1"/>
    <xf numFmtId="0" fontId="8" fillId="0" borderId="1" xfId="4" applyFont="1" applyFill="1" applyBorder="1" applyAlignment="1"/>
    <xf numFmtId="176" fontId="8" fillId="0" borderId="1" xfId="4" applyNumberFormat="1" applyFont="1" applyFill="1" applyBorder="1" applyAlignment="1"/>
    <xf numFmtId="0" fontId="9" fillId="0" borderId="1" xfId="24" applyFont="1" applyFill="1" applyBorder="1" applyAlignment="1">
      <alignment horizontal="center"/>
    </xf>
    <xf numFmtId="176" fontId="10" fillId="0" borderId="1" xfId="24" applyNumberFormat="1" applyFont="1" applyFill="1" applyBorder="1" applyAlignment="1">
      <alignment horizontal="center"/>
    </xf>
    <xf numFmtId="49" fontId="11" fillId="0" borderId="1" xfId="50" applyNumberFormat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left"/>
    </xf>
    <xf numFmtId="0" fontId="8" fillId="2" borderId="0" xfId="1" applyFont="1" applyFill="1" applyAlignment="1">
      <alignment horizontal="left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/>
    </xf>
    <xf numFmtId="14" fontId="8" fillId="2" borderId="5" xfId="1" applyNumberFormat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177" fontId="4" fillId="2" borderId="2" xfId="1" applyNumberFormat="1" applyFont="1" applyFill="1" applyBorder="1" applyAlignment="1">
      <alignment horizontal="center"/>
    </xf>
    <xf numFmtId="177" fontId="4" fillId="2" borderId="6" xfId="1" applyNumberFormat="1" applyFont="1" applyFill="1" applyBorder="1" applyAlignment="1">
      <alignment horizontal="center"/>
    </xf>
    <xf numFmtId="0" fontId="2" fillId="2" borderId="7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center" vertical="center"/>
    </xf>
    <xf numFmtId="0" fontId="2" fillId="2" borderId="1" xfId="57" applyFont="1" applyFill="1" applyBorder="1" applyAlignment="1" applyProtection="1">
      <alignment horizontal="center" vertical="center"/>
    </xf>
    <xf numFmtId="177" fontId="4" fillId="2" borderId="0" xfId="1" applyNumberFormat="1" applyFont="1" applyFill="1" applyAlignment="1">
      <alignment horizontal="center"/>
    </xf>
    <xf numFmtId="0" fontId="13" fillId="0" borderId="1" xfId="52" applyFont="1" applyFill="1" applyBorder="1" applyAlignment="1">
      <alignment horizontal="center" vertical="center"/>
    </xf>
    <xf numFmtId="0" fontId="14" fillId="0" borderId="1" xfId="44" applyFont="1" applyBorder="1" applyAlignment="1">
      <alignment horizontal="center"/>
    </xf>
    <xf numFmtId="0" fontId="15" fillId="0" borderId="1" xfId="44" applyFont="1" applyBorder="1" applyAlignment="1">
      <alignment horizontal="center"/>
    </xf>
    <xf numFmtId="49" fontId="1" fillId="2" borderId="1" xfId="2" applyNumberFormat="1" applyFont="1" applyFill="1" applyBorder="1" applyAlignment="1">
      <alignment horizontal="center" vertical="center"/>
    </xf>
    <xf numFmtId="0" fontId="1" fillId="2" borderId="1" xfId="57" applyFont="1" applyFill="1" applyBorder="1"/>
    <xf numFmtId="176" fontId="4" fillId="2" borderId="1" xfId="1" applyNumberFormat="1" applyFont="1" applyFill="1" applyBorder="1" applyAlignment="1">
      <alignment horizontal="center"/>
    </xf>
    <xf numFmtId="49" fontId="2" fillId="2" borderId="1" xfId="2" applyNumberFormat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/>
    </xf>
    <xf numFmtId="0" fontId="0" fillId="0" borderId="1" xfId="5" applyFont="1" applyFill="1" applyBorder="1" applyAlignment="1">
      <alignment horizontal="center"/>
    </xf>
    <xf numFmtId="176" fontId="4" fillId="2" borderId="6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/>
    </xf>
    <xf numFmtId="176" fontId="9" fillId="2" borderId="1" xfId="0" applyNumberFormat="1" applyFont="1" applyFill="1" applyBorder="1" applyAlignment="1">
      <alignment horizontal="center"/>
    </xf>
    <xf numFmtId="176" fontId="4" fillId="2" borderId="0" xfId="1" applyNumberFormat="1" applyFont="1" applyFill="1" applyAlignment="1">
      <alignment horizontal="center"/>
    </xf>
    <xf numFmtId="0" fontId="4" fillId="2" borderId="0" xfId="1" applyFont="1" applyFill="1" applyAlignment="1">
      <alignment horizontal="left"/>
    </xf>
    <xf numFmtId="0" fontId="2" fillId="2" borderId="0" xfId="57" applyFont="1" applyFill="1"/>
    <xf numFmtId="14" fontId="2" fillId="2" borderId="0" xfId="57" applyNumberFormat="1" applyFont="1" applyFill="1"/>
    <xf numFmtId="0" fontId="1" fillId="2" borderId="8" xfId="3" applyFont="1" applyFill="1" applyBorder="1" applyAlignment="1">
      <alignment horizontal="center" vertical="center"/>
    </xf>
    <xf numFmtId="0" fontId="2" fillId="2" borderId="9" xfId="57" applyFont="1" applyFill="1" applyBorder="1" applyAlignment="1" applyProtection="1">
      <alignment horizontal="center" vertical="center"/>
    </xf>
    <xf numFmtId="0" fontId="14" fillId="3" borderId="1" xfId="44" applyFont="1" applyFill="1" applyBorder="1" applyAlignment="1">
      <alignment horizontal="center"/>
    </xf>
    <xf numFmtId="0" fontId="8" fillId="0" borderId="0" xfId="3" applyFill="1" applyAlignment="1">
      <alignment horizontal="left" vertical="center"/>
    </xf>
    <xf numFmtId="0" fontId="8" fillId="0" borderId="0" xfId="3" applyFill="1" applyBorder="1" applyAlignment="1">
      <alignment horizontal="left" vertical="center"/>
    </xf>
    <xf numFmtId="0" fontId="8" fillId="0" borderId="0" xfId="3" applyFont="1" applyFill="1" applyAlignment="1">
      <alignment horizontal="left" vertical="center"/>
    </xf>
    <xf numFmtId="0" fontId="16" fillId="0" borderId="10" xfId="3" applyFont="1" applyFill="1" applyBorder="1" applyAlignment="1">
      <alignment horizontal="center" vertical="top"/>
    </xf>
    <xf numFmtId="0" fontId="17" fillId="0" borderId="11" xfId="3" applyFont="1" applyFill="1" applyBorder="1" applyAlignment="1">
      <alignment horizontal="left" vertical="center"/>
    </xf>
    <xf numFmtId="0" fontId="4" fillId="3" borderId="12" xfId="3" applyFont="1" applyFill="1" applyBorder="1" applyAlignment="1">
      <alignment horizontal="center" vertical="center"/>
    </xf>
    <xf numFmtId="0" fontId="17" fillId="0" borderId="12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vertical="center"/>
    </xf>
    <xf numFmtId="0" fontId="4" fillId="3" borderId="14" xfId="3" applyFont="1" applyFill="1" applyBorder="1" applyAlignment="1">
      <alignment horizontal="center" vertical="center"/>
    </xf>
    <xf numFmtId="0" fontId="17" fillId="0" borderId="14" xfId="3" applyFont="1" applyFill="1" applyBorder="1" applyAlignment="1">
      <alignment vertical="center"/>
    </xf>
    <xf numFmtId="0" fontId="17" fillId="0" borderId="13" xfId="3" applyFont="1" applyFill="1" applyBorder="1" applyAlignment="1">
      <alignment horizontal="left" vertical="center"/>
    </xf>
    <xf numFmtId="0" fontId="17" fillId="0" borderId="14" xfId="3" applyFont="1" applyFill="1" applyBorder="1" applyAlignment="1">
      <alignment horizontal="left" vertical="center"/>
    </xf>
    <xf numFmtId="0" fontId="17" fillId="0" borderId="15" xfId="3" applyFont="1" applyFill="1" applyBorder="1" applyAlignment="1">
      <alignment vertical="center"/>
    </xf>
    <xf numFmtId="0" fontId="4" fillId="3" borderId="16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17" fillId="0" borderId="11" xfId="3" applyFont="1" applyFill="1" applyBorder="1" applyAlignment="1">
      <alignment vertical="center"/>
    </xf>
    <xf numFmtId="0" fontId="17" fillId="0" borderId="12" xfId="3" applyFont="1" applyFill="1" applyBorder="1" applyAlignment="1">
      <alignment vertical="center"/>
    </xf>
    <xf numFmtId="0" fontId="17" fillId="3" borderId="12" xfId="3" applyFont="1" applyFill="1" applyBorder="1" applyAlignment="1">
      <alignment vertical="center"/>
    </xf>
    <xf numFmtId="0" fontId="18" fillId="0" borderId="14" xfId="3" applyFont="1" applyFill="1" applyBorder="1" applyAlignment="1">
      <alignment horizontal="left" vertical="center"/>
    </xf>
    <xf numFmtId="0" fontId="18" fillId="3" borderId="14" xfId="3" applyFont="1" applyFill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8" fillId="0" borderId="14" xfId="3" applyFont="1" applyFill="1" applyBorder="1" applyAlignment="1">
      <alignment vertical="center"/>
    </xf>
    <xf numFmtId="0" fontId="18" fillId="3" borderId="16" xfId="3" applyFont="1" applyFill="1" applyBorder="1" applyAlignment="1">
      <alignment horizontal="left" vertical="center"/>
    </xf>
    <xf numFmtId="0" fontId="18" fillId="0" borderId="16" xfId="3" applyFont="1" applyFill="1" applyBorder="1" applyAlignment="1">
      <alignment horizontal="left" vertical="center"/>
    </xf>
    <xf numFmtId="0" fontId="18" fillId="0" borderId="16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/>
    </xf>
    <xf numFmtId="0" fontId="17" fillId="0" borderId="12" xfId="3" applyFont="1" applyFill="1" applyBorder="1" applyAlignment="1">
      <alignment horizontal="left" vertical="center"/>
    </xf>
    <xf numFmtId="0" fontId="18" fillId="3" borderId="13" xfId="3" applyFont="1" applyFill="1" applyBorder="1" applyAlignment="1">
      <alignment horizontal="left" vertical="center"/>
    </xf>
    <xf numFmtId="0" fontId="18" fillId="3" borderId="17" xfId="3" applyFont="1" applyFill="1" applyBorder="1" applyAlignment="1">
      <alignment horizontal="left" vertical="center"/>
    </xf>
    <xf numFmtId="0" fontId="18" fillId="3" borderId="18" xfId="3" applyFont="1" applyFill="1" applyBorder="1" applyAlignment="1">
      <alignment horizontal="left" vertical="center"/>
    </xf>
    <xf numFmtId="0" fontId="20" fillId="3" borderId="17" xfId="3" applyFont="1" applyFill="1" applyBorder="1" applyAlignment="1">
      <alignment horizontal="left" vertical="center"/>
    </xf>
    <xf numFmtId="0" fontId="17" fillId="0" borderId="15" xfId="3" applyFont="1" applyFill="1" applyBorder="1" applyAlignment="1">
      <alignment horizontal="left" vertical="center"/>
    </xf>
    <xf numFmtId="0" fontId="8" fillId="0" borderId="16" xfId="3" applyFill="1" applyBorder="1" applyAlignment="1">
      <alignment horizontal="center" vertical="center"/>
    </xf>
    <xf numFmtId="0" fontId="17" fillId="0" borderId="19" xfId="3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8" fillId="0" borderId="17" xfId="3" applyFont="1" applyFill="1" applyBorder="1" applyAlignment="1">
      <alignment horizontal="left" vertical="center"/>
    </xf>
    <xf numFmtId="0" fontId="8" fillId="0" borderId="18" xfId="3" applyFont="1" applyFill="1" applyBorder="1" applyAlignment="1">
      <alignment horizontal="left" vertical="center"/>
    </xf>
    <xf numFmtId="0" fontId="18" fillId="0" borderId="17" xfId="3" applyFont="1" applyFill="1" applyBorder="1" applyAlignment="1">
      <alignment horizontal="left" vertical="center"/>
    </xf>
    <xf numFmtId="0" fontId="18" fillId="0" borderId="18" xfId="3" applyFont="1" applyFill="1" applyBorder="1" applyAlignment="1">
      <alignment horizontal="left" vertical="center"/>
    </xf>
    <xf numFmtId="0" fontId="21" fillId="0" borderId="17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9" fillId="0" borderId="11" xfId="3" applyFont="1" applyFill="1" applyBorder="1" applyAlignment="1">
      <alignment horizontal="left" vertical="center"/>
    </xf>
    <xf numFmtId="0" fontId="19" fillId="0" borderId="12" xfId="3" applyFont="1" applyFill="1" applyBorder="1" applyAlignment="1">
      <alignment horizontal="left" vertical="center"/>
    </xf>
    <xf numFmtId="0" fontId="17" fillId="0" borderId="14" xfId="3" applyFont="1" applyFill="1" applyBorder="1" applyAlignment="1">
      <alignment horizontal="center" vertical="center"/>
    </xf>
    <xf numFmtId="0" fontId="18" fillId="0" borderId="16" xfId="3" applyFont="1" applyFill="1" applyBorder="1" applyAlignment="1">
      <alignment horizontal="center" vertical="center"/>
    </xf>
    <xf numFmtId="0" fontId="18" fillId="3" borderId="24" xfId="3" applyFont="1" applyFill="1" applyBorder="1" applyAlignment="1">
      <alignment horizontal="center" vertical="center"/>
    </xf>
    <xf numFmtId="0" fontId="18" fillId="3" borderId="25" xfId="3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58" fontId="18" fillId="3" borderId="14" xfId="3" applyNumberFormat="1" applyFont="1" applyFill="1" applyBorder="1" applyAlignment="1">
      <alignment horizontal="center" vertical="center"/>
    </xf>
    <xf numFmtId="0" fontId="18" fillId="3" borderId="14" xfId="3" applyFont="1" applyFill="1" applyBorder="1" applyAlignment="1">
      <alignment horizontal="center" vertical="center"/>
    </xf>
    <xf numFmtId="0" fontId="18" fillId="0" borderId="14" xfId="3" applyFont="1" applyFill="1" applyBorder="1" applyAlignment="1">
      <alignment horizontal="center" vertical="center"/>
    </xf>
    <xf numFmtId="0" fontId="17" fillId="3" borderId="14" xfId="3" applyFont="1" applyFill="1" applyBorder="1" applyAlignment="1">
      <alignment horizontal="left" vertical="center"/>
    </xf>
    <xf numFmtId="0" fontId="18" fillId="3" borderId="16" xfId="3" applyFont="1" applyFill="1" applyBorder="1" applyAlignment="1">
      <alignment vertical="center"/>
    </xf>
    <xf numFmtId="0" fontId="17" fillId="3" borderId="16" xfId="3" applyFont="1" applyFill="1" applyBorder="1" applyAlignment="1">
      <alignment vertical="center"/>
    </xf>
    <xf numFmtId="0" fontId="17" fillId="3" borderId="16" xfId="3" applyFont="1" applyFill="1" applyBorder="1" applyAlignment="1">
      <alignment horizontal="left" vertical="center"/>
    </xf>
    <xf numFmtId="0" fontId="18" fillId="0" borderId="0" xfId="3" applyFont="1" applyFill="1" applyAlignment="1">
      <alignment horizontal="left" vertical="center"/>
    </xf>
    <xf numFmtId="0" fontId="18" fillId="0" borderId="24" xfId="3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0" fontId="18" fillId="3" borderId="26" xfId="3" applyFont="1" applyFill="1" applyBorder="1" applyAlignment="1">
      <alignment horizontal="center" vertical="center"/>
    </xf>
    <xf numFmtId="0" fontId="18" fillId="3" borderId="18" xfId="3" applyFont="1" applyFill="1" applyBorder="1" applyAlignment="1">
      <alignment horizontal="center" vertical="center"/>
    </xf>
    <xf numFmtId="0" fontId="17" fillId="0" borderId="26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58" fontId="18" fillId="0" borderId="16" xfId="3" applyNumberFormat="1" applyFont="1" applyFill="1" applyBorder="1" applyAlignment="1">
      <alignment vertical="center"/>
    </xf>
    <xf numFmtId="0" fontId="17" fillId="0" borderId="16" xfId="3" applyFont="1" applyFill="1" applyBorder="1" applyAlignment="1">
      <alignment horizontal="center" vertical="center"/>
    </xf>
    <xf numFmtId="0" fontId="18" fillId="3" borderId="12" xfId="3" applyFont="1" applyFill="1" applyBorder="1" applyAlignment="1">
      <alignment horizontal="center" vertical="center"/>
    </xf>
    <xf numFmtId="0" fontId="18" fillId="3" borderId="28" xfId="3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30" xfId="3" applyFont="1" applyFill="1" applyBorder="1" applyAlignment="1">
      <alignment horizontal="left" vertical="center"/>
    </xf>
    <xf numFmtId="0" fontId="18" fillId="0" borderId="31" xfId="3" applyFont="1" applyFill="1" applyBorder="1" applyAlignment="1">
      <alignment horizontal="center" vertical="center"/>
    </xf>
    <xf numFmtId="0" fontId="18" fillId="0" borderId="32" xfId="3" applyFont="1" applyFill="1" applyBorder="1" applyAlignment="1">
      <alignment horizontal="center" vertical="center"/>
    </xf>
    <xf numFmtId="0" fontId="18" fillId="3" borderId="32" xfId="3" applyFont="1" applyFill="1" applyBorder="1" applyAlignment="1">
      <alignment horizontal="center" vertical="center"/>
    </xf>
    <xf numFmtId="0" fontId="19" fillId="0" borderId="32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29" xfId="3" applyFont="1" applyFill="1" applyBorder="1" applyAlignment="1">
      <alignment horizontal="left" vertical="center"/>
    </xf>
    <xf numFmtId="0" fontId="18" fillId="3" borderId="29" xfId="3" applyFont="1" applyFill="1" applyBorder="1" applyAlignment="1">
      <alignment horizontal="left" vertical="center"/>
    </xf>
    <xf numFmtId="0" fontId="18" fillId="3" borderId="32" xfId="3" applyFont="1" applyFill="1" applyBorder="1" applyAlignment="1">
      <alignment horizontal="left" vertical="center"/>
    </xf>
    <xf numFmtId="0" fontId="8" fillId="0" borderId="30" xfId="3" applyFill="1" applyBorder="1" applyAlignment="1">
      <alignment horizontal="center" vertical="center"/>
    </xf>
    <xf numFmtId="0" fontId="17" fillId="0" borderId="31" xfId="3" applyFont="1" applyFill="1" applyBorder="1" applyAlignment="1">
      <alignment horizontal="left" vertical="center"/>
    </xf>
    <xf numFmtId="0" fontId="8" fillId="0" borderId="32" xfId="3" applyFont="1" applyFill="1" applyBorder="1" applyAlignment="1">
      <alignment horizontal="left" vertical="center"/>
    </xf>
    <xf numFmtId="0" fontId="18" fillId="0" borderId="32" xfId="3" applyFont="1" applyFill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left" vertical="center"/>
    </xf>
    <xf numFmtId="0" fontId="18" fillId="0" borderId="30" xfId="3" applyFont="1" applyFill="1" applyBorder="1" applyAlignment="1">
      <alignment horizontal="center" vertical="center"/>
    </xf>
  </cellXfs>
  <cellStyles count="59">
    <cellStyle name="常规" xfId="0" builtinId="0"/>
    <cellStyle name="常规 28" xfId="1"/>
    <cellStyle name="常规 4" xfId="2"/>
    <cellStyle name="常规 2" xfId="3"/>
    <cellStyle name="常规 38 10 3 2" xfId="4"/>
    <cellStyle name="常规 40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常规 23 2 3" xfId="44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常规_110509_2006-09-28 2" xfId="50"/>
    <cellStyle name="标题 2" xfId="51" builtinId="17"/>
    <cellStyle name="常规 72" xfId="52"/>
    <cellStyle name="40% - 强调文字颜色 5" xfId="53" builtinId="47"/>
    <cellStyle name="标题 3" xfId="54" builtinId="18"/>
    <cellStyle name="强调文字颜色 6" xfId="55" builtinId="49"/>
    <cellStyle name="40% - 强调文字颜色 1" xfId="56" builtinId="31"/>
    <cellStyle name="常规 3" xfId="57"/>
    <cellStyle name="链接单元格" xfId="5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checked="Checked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29435" y="2559050"/>
              <a:ext cx="73152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113665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08380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42135" y="3051810"/>
              <a:ext cx="73152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781425" y="2559050"/>
              <a:ext cx="35623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556760" y="2444750"/>
              <a:ext cx="57785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556760" y="2668270"/>
              <a:ext cx="57785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781425" y="3006090"/>
              <a:ext cx="35623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556760" y="2917190"/>
              <a:ext cx="57785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89495" y="243205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389495" y="266827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602095" y="3006090"/>
              <a:ext cx="368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389495" y="285369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62395" y="1282065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19899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19899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29435" y="1934210"/>
              <a:ext cx="73152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33955" y="1946910"/>
              <a:ext cx="53975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33955" y="2170430"/>
              <a:ext cx="53975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7</xdr:row>
          <xdr:rowOff>223520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64205" y="1591310"/>
              <a:ext cx="71882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223520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35555" y="1591310"/>
              <a:ext cx="6032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223520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895725" y="1591310"/>
              <a:ext cx="28003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602095" y="2604770"/>
              <a:ext cx="3683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602095" y="2828290"/>
              <a:ext cx="3683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98995" y="1282065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6239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6239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7280" y="2668270"/>
              <a:ext cx="44005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29435" y="2757170"/>
              <a:ext cx="73152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21080" y="3006090"/>
              <a:ext cx="56705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71880" y="2559050"/>
              <a:ext cx="56705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756025" y="2769870"/>
              <a:ext cx="6356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29435" y="2559050"/>
              <a:ext cx="73152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113665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08380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42135" y="3051810"/>
              <a:ext cx="73152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781425" y="2559050"/>
              <a:ext cx="35623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556760" y="2444750"/>
              <a:ext cx="57785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556760" y="2668270"/>
              <a:ext cx="57785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781425" y="3006090"/>
              <a:ext cx="35623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556760" y="2917190"/>
              <a:ext cx="57785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389495" y="243205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389495" y="266827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602095" y="3006090"/>
              <a:ext cx="3683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389495" y="285369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462395" y="1282065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19899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19899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29435" y="1934210"/>
              <a:ext cx="73152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33955" y="1946910"/>
              <a:ext cx="53975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33955" y="2170430"/>
              <a:ext cx="53975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7</xdr:row>
          <xdr:rowOff>223520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164205" y="1591310"/>
              <a:ext cx="71882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223520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35555" y="1591310"/>
              <a:ext cx="6032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223520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895725" y="1591310"/>
              <a:ext cx="28003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602095" y="2604770"/>
              <a:ext cx="3683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602095" y="2828290"/>
              <a:ext cx="3683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198995" y="1282065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46239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46239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097280" y="2668270"/>
              <a:ext cx="44005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29435" y="2757170"/>
              <a:ext cx="73152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21080" y="3006090"/>
              <a:ext cx="56705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71880" y="2559050"/>
              <a:ext cx="56705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756025" y="2769870"/>
              <a:ext cx="6356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63500</xdr:colOff>
          <xdr:row>7</xdr:row>
          <xdr:rowOff>283845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04035" y="1565910"/>
              <a:ext cx="363220" cy="309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99" name="Check Box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2345055" y="52476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2345055" y="52476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23495</xdr:colOff>
          <xdr:row>37</xdr:row>
          <xdr:rowOff>190500</xdr:rowOff>
        </xdr:to>
        <xdr:sp>
          <xdr:nvSpPr>
            <xdr:cNvPr id="2203" name="Check Box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1211580" y="8743315"/>
              <a:ext cx="273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4188460" y="874331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205" name="Check Box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5749925" y="874331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06" name="Check Box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7033895" y="875601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07" name="Check Box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2345055" y="52476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23495</xdr:colOff>
          <xdr:row>37</xdr:row>
          <xdr:rowOff>190500</xdr:rowOff>
        </xdr:to>
        <xdr:sp>
          <xdr:nvSpPr>
            <xdr:cNvPr id="2208" name="Check Box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1211580" y="8743315"/>
              <a:ext cx="273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209" name="Check Box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4188460" y="874331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5749925" y="874331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11" name="Check Box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7033895" y="875601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12" name="Check Box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2345055" y="524764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284480</xdr:colOff>
          <xdr:row>23</xdr:row>
          <xdr:rowOff>0</xdr:rowOff>
        </xdr:from>
        <xdr:to>
          <xdr:col>3</xdr:col>
          <xdr:colOff>0</xdr:colOff>
          <xdr:row>24</xdr:row>
          <xdr:rowOff>12700</xdr:rowOff>
        </xdr:to>
        <xdr:sp>
          <xdr:nvSpPr>
            <xdr:cNvPr id="2214" name="Check Box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1745615" y="5306060"/>
              <a:ext cx="35814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27</xdr:row>
      <xdr:rowOff>0</xdr:rowOff>
    </xdr:from>
    <xdr:to>
      <xdr:col>9</xdr:col>
      <xdr:colOff>435610</xdr:colOff>
      <xdr:row>27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32660" y="9629140"/>
          <a:ext cx="3869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435610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81860" y="4432300"/>
          <a:ext cx="39204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435610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05660" y="4432300"/>
          <a:ext cx="3996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435610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32660" y="4800600"/>
          <a:ext cx="3869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435610</xdr:colOff>
      <xdr:row>27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32660" y="9629140"/>
          <a:ext cx="3869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282575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32660" y="8851900"/>
          <a:ext cx="37166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282575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81860" y="3695700"/>
          <a:ext cx="3767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282575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05660" y="3695700"/>
          <a:ext cx="38436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282575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32660" y="4064000"/>
          <a:ext cx="37166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282575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32660" y="8851900"/>
          <a:ext cx="37166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282575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32660" y="8851900"/>
          <a:ext cx="37166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282575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81860" y="3695700"/>
          <a:ext cx="37674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282575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05660" y="3695700"/>
          <a:ext cx="38436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282575</xdr:colOff>
      <xdr:row>11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32660" y="4064000"/>
          <a:ext cx="37166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282575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32660" y="8851900"/>
          <a:ext cx="37166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6"/>
  <sheetViews>
    <sheetView topLeftCell="A14" workbookViewId="0">
      <selection activeCell="A33" sqref="A33:K33"/>
    </sheetView>
  </sheetViews>
  <sheetFormatPr defaultColWidth="10.7980769230769" defaultRowHeight="17.6"/>
  <cols>
    <col min="1" max="1" width="10.2692307692308" style="55" customWidth="1"/>
    <col min="2" max="2" width="11.8557692307692" style="55" customWidth="1"/>
    <col min="3" max="3" width="9.73076923076923" style="55" customWidth="1"/>
    <col min="4" max="4" width="10.0961538461538" style="55" customWidth="1"/>
    <col min="5" max="5" width="9.73076923076923" style="55" customWidth="1"/>
    <col min="6" max="6" width="10.9711538461538" style="55" customWidth="1"/>
    <col min="7" max="7" width="10.0961538461538" style="55" customWidth="1"/>
    <col min="8" max="8" width="12.9711538461538" style="55" customWidth="1"/>
    <col min="9" max="9" width="8.67307692307692" style="55" customWidth="1"/>
    <col min="10" max="10" width="11.1538461538462" style="55" customWidth="1"/>
    <col min="11" max="11" width="12.9134615384615" style="55" customWidth="1"/>
    <col min="12" max="32" width="10.7980769230769" style="55"/>
    <col min="33" max="16384" width="10.1634615384615" style="55"/>
  </cols>
  <sheetData>
    <row r="1" s="55" customFormat="1" ht="29.55" spans="1:1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="55" customFormat="1" spans="1:11">
      <c r="A2" s="59" t="s">
        <v>1</v>
      </c>
      <c r="B2" s="60" t="s">
        <v>2</v>
      </c>
      <c r="C2" s="60"/>
      <c r="D2" s="61" t="s">
        <v>3</v>
      </c>
      <c r="E2" s="105" t="s">
        <v>4</v>
      </c>
      <c r="F2" s="106"/>
      <c r="G2" s="73" t="s">
        <v>5</v>
      </c>
      <c r="H2" s="107"/>
      <c r="I2" s="84" t="s">
        <v>6</v>
      </c>
      <c r="J2" s="126" t="s">
        <v>7</v>
      </c>
      <c r="K2" s="127"/>
    </row>
    <row r="3" s="55" customFormat="1" spans="1:11">
      <c r="A3" s="62" t="s">
        <v>8</v>
      </c>
      <c r="B3" s="63">
        <v>23573</v>
      </c>
      <c r="C3" s="63"/>
      <c r="D3" s="64" t="s">
        <v>9</v>
      </c>
      <c r="E3" s="108" t="s">
        <v>10</v>
      </c>
      <c r="F3" s="109"/>
      <c r="G3" s="109"/>
      <c r="H3" s="103" t="s">
        <v>11</v>
      </c>
      <c r="I3" s="103"/>
      <c r="J3" s="103"/>
      <c r="K3" s="128"/>
    </row>
    <row r="4" s="55" customFormat="1" spans="1:11">
      <c r="A4" s="65" t="s">
        <v>12</v>
      </c>
      <c r="B4" s="63">
        <v>4</v>
      </c>
      <c r="C4" s="63">
        <v>6</v>
      </c>
      <c r="D4" s="66" t="s">
        <v>13</v>
      </c>
      <c r="E4" s="110"/>
      <c r="F4" s="110"/>
      <c r="G4" s="110"/>
      <c r="H4" s="111" t="s">
        <v>14</v>
      </c>
      <c r="I4" s="111"/>
      <c r="J4" s="76" t="s">
        <v>15</v>
      </c>
      <c r="K4" s="129" t="s">
        <v>16</v>
      </c>
    </row>
    <row r="5" s="55" customFormat="1" spans="1:11">
      <c r="A5" s="65" t="s">
        <v>17</v>
      </c>
      <c r="B5" s="63">
        <v>1</v>
      </c>
      <c r="C5" s="63"/>
      <c r="D5" s="64" t="s">
        <v>18</v>
      </c>
      <c r="E5" s="64" t="s">
        <v>19</v>
      </c>
      <c r="F5" s="64"/>
      <c r="G5" s="64" t="s">
        <v>20</v>
      </c>
      <c r="H5" s="111" t="s">
        <v>21</v>
      </c>
      <c r="I5" s="111"/>
      <c r="J5" s="76" t="s">
        <v>15</v>
      </c>
      <c r="K5" s="129" t="s">
        <v>16</v>
      </c>
    </row>
    <row r="6" s="55" customFormat="1" ht="18.35" spans="1:11">
      <c r="A6" s="67" t="s">
        <v>22</v>
      </c>
      <c r="B6" s="68">
        <v>315</v>
      </c>
      <c r="C6" s="68"/>
      <c r="D6" s="69" t="s">
        <v>23</v>
      </c>
      <c r="E6" s="112" t="s">
        <v>24</v>
      </c>
      <c r="F6" s="80"/>
      <c r="G6" s="113"/>
      <c r="H6" s="114" t="s">
        <v>25</v>
      </c>
      <c r="I6" s="114"/>
      <c r="J6" s="80" t="s">
        <v>15</v>
      </c>
      <c r="K6" s="130" t="s">
        <v>16</v>
      </c>
    </row>
    <row r="7" s="55" customFormat="1" ht="7" customHeight="1" spans="1:11">
      <c r="A7" s="70"/>
      <c r="B7" s="71"/>
      <c r="C7" s="71"/>
      <c r="D7" s="70"/>
      <c r="E7" s="71"/>
      <c r="F7" s="115"/>
      <c r="G7" s="70"/>
      <c r="H7" s="115"/>
      <c r="I7" s="71"/>
      <c r="J7" s="71"/>
      <c r="K7" s="71"/>
    </row>
    <row r="8" s="55" customFormat="1" ht="27" customHeight="1" spans="1:11">
      <c r="A8" s="72" t="s">
        <v>26</v>
      </c>
      <c r="B8" s="73" t="s">
        <v>27</v>
      </c>
      <c r="C8" s="74" t="s">
        <v>28</v>
      </c>
      <c r="D8" s="73" t="s">
        <v>29</v>
      </c>
      <c r="E8" s="73" t="s">
        <v>30</v>
      </c>
      <c r="F8" s="73" t="s">
        <v>31</v>
      </c>
      <c r="G8" s="116"/>
      <c r="H8" s="117"/>
      <c r="I8" s="117"/>
      <c r="J8" s="117"/>
      <c r="K8" s="131"/>
    </row>
    <row r="9" s="55" customFormat="1" spans="1:11">
      <c r="A9" s="65" t="s">
        <v>32</v>
      </c>
      <c r="B9" s="66"/>
      <c r="C9" s="75" t="s">
        <v>15</v>
      </c>
      <c r="D9" s="75" t="s">
        <v>16</v>
      </c>
      <c r="E9" s="64" t="s">
        <v>33</v>
      </c>
      <c r="F9" s="79" t="s">
        <v>34</v>
      </c>
      <c r="G9" s="118"/>
      <c r="H9" s="119"/>
      <c r="I9" s="119"/>
      <c r="J9" s="119"/>
      <c r="K9" s="132"/>
    </row>
    <row r="10" s="55" customFormat="1" spans="1:11">
      <c r="A10" s="65" t="s">
        <v>35</v>
      </c>
      <c r="B10" s="66"/>
      <c r="C10" s="76" t="s">
        <v>15</v>
      </c>
      <c r="D10" s="75" t="s">
        <v>16</v>
      </c>
      <c r="E10" s="64" t="s">
        <v>36</v>
      </c>
      <c r="F10" s="79" t="s">
        <v>37</v>
      </c>
      <c r="G10" s="120" t="s">
        <v>38</v>
      </c>
      <c r="H10" s="121"/>
      <c r="I10" s="121"/>
      <c r="J10" s="121"/>
      <c r="K10" s="133"/>
    </row>
    <row r="11" s="55" customFormat="1" spans="1:11">
      <c r="A11" s="77" t="s">
        <v>39</v>
      </c>
      <c r="B11" s="78"/>
      <c r="C11" s="78"/>
      <c r="D11" s="78"/>
      <c r="E11" s="78"/>
      <c r="F11" s="78"/>
      <c r="G11" s="78"/>
      <c r="H11" s="78"/>
      <c r="I11" s="78"/>
      <c r="J11" s="78"/>
      <c r="K11" s="134"/>
    </row>
    <row r="12" s="55" customFormat="1" spans="1:11">
      <c r="A12" s="62" t="s">
        <v>40</v>
      </c>
      <c r="B12" s="76" t="s">
        <v>41</v>
      </c>
      <c r="C12" s="75" t="s">
        <v>42</v>
      </c>
      <c r="D12" s="79"/>
      <c r="E12" s="64" t="s">
        <v>43</v>
      </c>
      <c r="F12" s="76" t="s">
        <v>41</v>
      </c>
      <c r="G12" s="75" t="s">
        <v>42</v>
      </c>
      <c r="H12" s="75"/>
      <c r="I12" s="64" t="s">
        <v>44</v>
      </c>
      <c r="J12" s="76" t="s">
        <v>41</v>
      </c>
      <c r="K12" s="129" t="s">
        <v>42</v>
      </c>
    </row>
    <row r="13" s="55" customFormat="1" spans="1:11">
      <c r="A13" s="62" t="s">
        <v>45</v>
      </c>
      <c r="B13" s="76" t="s">
        <v>41</v>
      </c>
      <c r="C13" s="75" t="s">
        <v>42</v>
      </c>
      <c r="D13" s="79"/>
      <c r="E13" s="64" t="s">
        <v>46</v>
      </c>
      <c r="F13" s="76" t="s">
        <v>41</v>
      </c>
      <c r="G13" s="75" t="s">
        <v>42</v>
      </c>
      <c r="H13" s="75"/>
      <c r="I13" s="64" t="s">
        <v>47</v>
      </c>
      <c r="J13" s="76" t="s">
        <v>41</v>
      </c>
      <c r="K13" s="129" t="s">
        <v>42</v>
      </c>
    </row>
    <row r="14" s="55" customFormat="1" ht="18.35" spans="1:11">
      <c r="A14" s="67" t="s">
        <v>48</v>
      </c>
      <c r="B14" s="80" t="s">
        <v>41</v>
      </c>
      <c r="C14" s="81" t="s">
        <v>42</v>
      </c>
      <c r="D14" s="82"/>
      <c r="E14" s="69" t="s">
        <v>49</v>
      </c>
      <c r="F14" s="80" t="s">
        <v>41</v>
      </c>
      <c r="G14" s="81" t="s">
        <v>42</v>
      </c>
      <c r="H14" s="81"/>
      <c r="I14" s="69" t="s">
        <v>50</v>
      </c>
      <c r="J14" s="80" t="s">
        <v>41</v>
      </c>
      <c r="K14" s="130" t="s">
        <v>42</v>
      </c>
    </row>
    <row r="15" s="55" customFormat="1" ht="18.35" spans="1:11">
      <c r="A15" s="70"/>
      <c r="B15" s="83"/>
      <c r="C15" s="83"/>
      <c r="D15" s="71"/>
      <c r="E15" s="70"/>
      <c r="F15" s="83"/>
      <c r="G15" s="83"/>
      <c r="H15" s="83"/>
      <c r="I15" s="70"/>
      <c r="J15" s="83"/>
      <c r="K15" s="83"/>
    </row>
    <row r="16" s="56" customFormat="1" spans="1:11">
      <c r="A16" s="59" t="s">
        <v>51</v>
      </c>
      <c r="B16" s="84"/>
      <c r="C16" s="84"/>
      <c r="D16" s="84"/>
      <c r="E16" s="84"/>
      <c r="F16" s="84"/>
      <c r="G16" s="84"/>
      <c r="H16" s="84"/>
      <c r="I16" s="84"/>
      <c r="J16" s="84"/>
      <c r="K16" s="135"/>
    </row>
    <row r="17" s="55" customFormat="1" spans="1:11">
      <c r="A17" s="65" t="s">
        <v>52</v>
      </c>
      <c r="B17" s="66"/>
      <c r="C17" s="66"/>
      <c r="D17" s="66"/>
      <c r="E17" s="66"/>
      <c r="F17" s="66"/>
      <c r="G17" s="66"/>
      <c r="H17" s="66"/>
      <c r="I17" s="66"/>
      <c r="J17" s="66"/>
      <c r="K17" s="136"/>
    </row>
    <row r="18" s="55" customFormat="1" spans="1:11">
      <c r="A18" s="65" t="s">
        <v>53</v>
      </c>
      <c r="B18" s="66"/>
      <c r="C18" s="66"/>
      <c r="D18" s="66"/>
      <c r="E18" s="66"/>
      <c r="F18" s="66"/>
      <c r="G18" s="66"/>
      <c r="H18" s="66"/>
      <c r="I18" s="66"/>
      <c r="J18" s="66"/>
      <c r="K18" s="136"/>
    </row>
    <row r="19" s="55" customFormat="1" spans="1:11">
      <c r="A19" s="85" t="s">
        <v>54</v>
      </c>
      <c r="B19" s="76"/>
      <c r="C19" s="76"/>
      <c r="D19" s="76"/>
      <c r="E19" s="76"/>
      <c r="F19" s="76"/>
      <c r="G19" s="76"/>
      <c r="H19" s="76"/>
      <c r="I19" s="76"/>
      <c r="J19" s="76"/>
      <c r="K19" s="137"/>
    </row>
    <row r="20" s="55" customFormat="1" spans="1:11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138"/>
    </row>
    <row r="21" s="55" customFormat="1" spans="1:11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138"/>
    </row>
    <row r="22" s="55" customFormat="1" spans="1:11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138"/>
    </row>
    <row r="23" s="55" customFormat="1" spans="1:11">
      <c r="A23" s="88"/>
      <c r="B23" s="87"/>
      <c r="C23" s="87"/>
      <c r="D23" s="87"/>
      <c r="E23" s="87"/>
      <c r="F23" s="87"/>
      <c r="G23" s="87"/>
      <c r="H23" s="87"/>
      <c r="I23" s="87"/>
      <c r="J23" s="87"/>
      <c r="K23" s="138"/>
    </row>
    <row r="24" s="55" customFormat="1" spans="1:11">
      <c r="A24" s="65" t="s">
        <v>55</v>
      </c>
      <c r="B24" s="66"/>
      <c r="C24" s="75" t="s">
        <v>15</v>
      </c>
      <c r="D24" s="75" t="s">
        <v>16</v>
      </c>
      <c r="E24" s="103"/>
      <c r="F24" s="103"/>
      <c r="G24" s="103"/>
      <c r="H24" s="103"/>
      <c r="I24" s="103"/>
      <c r="J24" s="103"/>
      <c r="K24" s="128"/>
    </row>
    <row r="25" s="55" customFormat="1" ht="18.35" spans="1:11">
      <c r="A25" s="89" t="s">
        <v>56</v>
      </c>
      <c r="B25" s="90"/>
      <c r="C25" s="90"/>
      <c r="D25" s="90"/>
      <c r="E25" s="90"/>
      <c r="F25" s="90"/>
      <c r="G25" s="90"/>
      <c r="H25" s="90"/>
      <c r="I25" s="90"/>
      <c r="J25" s="90"/>
      <c r="K25" s="139"/>
    </row>
    <row r="26" s="55" customFormat="1" ht="18.35" spans="1:1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="55" customFormat="1" spans="1:11">
      <c r="A27" s="92" t="s">
        <v>57</v>
      </c>
      <c r="B27" s="93"/>
      <c r="C27" s="93"/>
      <c r="D27" s="93"/>
      <c r="E27" s="93"/>
      <c r="F27" s="93"/>
      <c r="G27" s="93"/>
      <c r="H27" s="93"/>
      <c r="I27" s="93"/>
      <c r="J27" s="93"/>
      <c r="K27" s="140"/>
    </row>
    <row r="28" s="55" customFormat="1" spans="1:11">
      <c r="A28" s="94" t="s">
        <v>58</v>
      </c>
      <c r="B28" s="95"/>
      <c r="C28" s="95"/>
      <c r="D28" s="95"/>
      <c r="E28" s="95"/>
      <c r="F28" s="95"/>
      <c r="G28" s="95"/>
      <c r="H28" s="95"/>
      <c r="I28" s="95"/>
      <c r="J28" s="95"/>
      <c r="K28" s="141"/>
    </row>
    <row r="29" s="55" customFormat="1" spans="1:11">
      <c r="A29" s="94" t="s">
        <v>59</v>
      </c>
      <c r="B29" s="95"/>
      <c r="C29" s="95"/>
      <c r="D29" s="95"/>
      <c r="E29" s="95"/>
      <c r="F29" s="95"/>
      <c r="G29" s="95"/>
      <c r="H29" s="95"/>
      <c r="I29" s="95"/>
      <c r="J29" s="95"/>
      <c r="K29" s="141"/>
    </row>
    <row r="30" s="55" customFormat="1" spans="1:11">
      <c r="A30" s="94" t="s">
        <v>60</v>
      </c>
      <c r="B30" s="95"/>
      <c r="C30" s="95"/>
      <c r="D30" s="95"/>
      <c r="E30" s="95"/>
      <c r="F30" s="95"/>
      <c r="G30" s="95"/>
      <c r="H30" s="95"/>
      <c r="I30" s="95"/>
      <c r="J30" s="95"/>
      <c r="K30" s="141"/>
    </row>
    <row r="31" s="55" customFormat="1" spans="1:11">
      <c r="A31" s="94" t="s">
        <v>61</v>
      </c>
      <c r="B31" s="95"/>
      <c r="C31" s="95"/>
      <c r="D31" s="95"/>
      <c r="E31" s="95"/>
      <c r="F31" s="95"/>
      <c r="G31" s="95"/>
      <c r="H31" s="95"/>
      <c r="I31" s="95"/>
      <c r="J31" s="95"/>
      <c r="K31" s="141"/>
    </row>
    <row r="32" s="55" customFormat="1" spans="1:11">
      <c r="A32" s="94" t="s">
        <v>62</v>
      </c>
      <c r="B32" s="95"/>
      <c r="C32" s="95"/>
      <c r="D32" s="95"/>
      <c r="E32" s="95"/>
      <c r="F32" s="95"/>
      <c r="G32" s="95"/>
      <c r="H32" s="95"/>
      <c r="I32" s="95"/>
      <c r="J32" s="95"/>
      <c r="K32" s="141"/>
    </row>
    <row r="33" s="55" customFormat="1" ht="23" customHeight="1" spans="1:11">
      <c r="A33" s="94" t="s">
        <v>63</v>
      </c>
      <c r="B33" s="95"/>
      <c r="C33" s="95"/>
      <c r="D33" s="95"/>
      <c r="E33" s="95"/>
      <c r="F33" s="95"/>
      <c r="G33" s="95"/>
      <c r="H33" s="95"/>
      <c r="I33" s="95"/>
      <c r="J33" s="95"/>
      <c r="K33" s="141"/>
    </row>
    <row r="34" s="55" customFormat="1" ht="23" customHeight="1" spans="1:11">
      <c r="A34" s="96"/>
      <c r="B34" s="97"/>
      <c r="C34" s="97"/>
      <c r="D34" s="97"/>
      <c r="E34" s="97"/>
      <c r="F34" s="97"/>
      <c r="G34" s="97"/>
      <c r="H34" s="97"/>
      <c r="I34" s="97"/>
      <c r="J34" s="97"/>
      <c r="K34" s="142"/>
    </row>
    <row r="35" s="55" customFormat="1" ht="23" customHeight="1" spans="1:11">
      <c r="A35" s="98"/>
      <c r="B35" s="97"/>
      <c r="C35" s="97"/>
      <c r="D35" s="97"/>
      <c r="E35" s="97"/>
      <c r="F35" s="97"/>
      <c r="G35" s="97"/>
      <c r="H35" s="97"/>
      <c r="I35" s="97"/>
      <c r="J35" s="97"/>
      <c r="K35" s="142"/>
    </row>
    <row r="36" s="55" customFormat="1" ht="23" customHeight="1" spans="1:11">
      <c r="A36" s="99"/>
      <c r="B36" s="100"/>
      <c r="C36" s="100"/>
      <c r="D36" s="100"/>
      <c r="E36" s="100"/>
      <c r="F36" s="100"/>
      <c r="G36" s="100"/>
      <c r="H36" s="100"/>
      <c r="I36" s="100"/>
      <c r="J36" s="100"/>
      <c r="K36" s="143"/>
    </row>
    <row r="37" s="55" customFormat="1" ht="18.75" customHeight="1" spans="1:11">
      <c r="A37" s="101" t="s">
        <v>64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44"/>
    </row>
    <row r="38" s="57" customFormat="1" ht="18.75" customHeight="1" spans="1:11">
      <c r="A38" s="65" t="s">
        <v>65</v>
      </c>
      <c r="B38" s="66"/>
      <c r="C38" s="66"/>
      <c r="D38" s="103" t="s">
        <v>66</v>
      </c>
      <c r="E38" s="103"/>
      <c r="F38" s="122" t="s">
        <v>67</v>
      </c>
      <c r="G38" s="123"/>
      <c r="H38" s="66" t="s">
        <v>68</v>
      </c>
      <c r="I38" s="66"/>
      <c r="J38" s="66" t="s">
        <v>69</v>
      </c>
      <c r="K38" s="136"/>
    </row>
    <row r="39" s="57" customFormat="1" ht="18.75" customHeight="1" spans="1:11">
      <c r="A39" s="65" t="s">
        <v>70</v>
      </c>
      <c r="B39" s="66" t="s">
        <v>71</v>
      </c>
      <c r="C39" s="66"/>
      <c r="D39" s="66"/>
      <c r="E39" s="66"/>
      <c r="F39" s="66"/>
      <c r="G39" s="66"/>
      <c r="H39" s="66"/>
      <c r="I39" s="66"/>
      <c r="J39" s="66"/>
      <c r="K39" s="136"/>
    </row>
    <row r="40" s="55" customFormat="1" ht="31" customHeight="1" spans="1:11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136"/>
    </row>
    <row r="41" s="55" customFormat="1" ht="18.75" customHeight="1" spans="1:11">
      <c r="A41" s="65"/>
      <c r="B41" s="66"/>
      <c r="C41" s="66"/>
      <c r="D41" s="66"/>
      <c r="E41" s="66"/>
      <c r="F41" s="66"/>
      <c r="G41" s="66"/>
      <c r="H41" s="66"/>
      <c r="I41" s="66"/>
      <c r="J41" s="66"/>
      <c r="K41" s="136"/>
    </row>
    <row r="42" s="55" customFormat="1" ht="32" customHeight="1" spans="1:11">
      <c r="A42" s="67" t="s">
        <v>72</v>
      </c>
      <c r="B42" s="104" t="s">
        <v>73</v>
      </c>
      <c r="C42" s="104"/>
      <c r="D42" s="69" t="s">
        <v>74</v>
      </c>
      <c r="E42" s="82"/>
      <c r="F42" s="69" t="s">
        <v>75</v>
      </c>
      <c r="G42" s="124"/>
      <c r="H42" s="125" t="s">
        <v>76</v>
      </c>
      <c r="I42" s="125"/>
      <c r="J42" s="104"/>
      <c r="K42" s="145"/>
    </row>
    <row r="43" s="55" customFormat="1" ht="16.5" customHeight="1"/>
    <row r="44" s="55" customFormat="1" ht="16.5" customHeight="1"/>
    <row r="45" s="55" customFormat="1" ht="16.5" customHeight="1"/>
    <row r="46" s="55" customFormat="1" ht="16.5" customHeight="1"/>
  </sheetData>
  <mergeCells count="51">
    <mergeCell ref="A1:K1"/>
    <mergeCell ref="B2:C2"/>
    <mergeCell ref="E2:F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4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113665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5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6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7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8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9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0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1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2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4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5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16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17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18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19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0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1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2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3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4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25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26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2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2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29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0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1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2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3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34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3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113665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3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3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3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3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4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4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4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4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4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4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4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4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4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4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5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5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5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5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5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55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5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57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58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59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60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61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62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63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64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65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63500</xdr:colOff>
                    <xdr:row>7</xdr:row>
                    <xdr:rowOff>283845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name="Check Box 151" r:id="rId66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name="Check Box 152" r:id="rId67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name="Check Box 155" r:id="rId68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23495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name="Check Box 156" r:id="rId69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name="Check Box 157" r:id="rId70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name="Check Box 158" r:id="rId71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name="Check Box 159" r:id="rId72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name="Check Box 160" r:id="rId7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23495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name="Check Box 161" r:id="rId74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name="Check Box 162" r:id="rId75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name="Check Box 163" r:id="rId76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name="Check Box 164" r:id="rId77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name="Check Box 166" r:id="rId78">
              <controlPr defaultSize="0">
                <anchor moveWithCells="1">
                  <from>
                    <xdr:col>2</xdr:col>
                    <xdr:colOff>284480</xdr:colOff>
                    <xdr:row>23</xdr:row>
                    <xdr:rowOff>0</xdr:rowOff>
                  </from>
                  <to>
                    <xdr:col>3</xdr:col>
                    <xdr:colOff>0</xdr:colOff>
                    <xdr:row>24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32"/>
  <sheetViews>
    <sheetView tabSelected="1" topLeftCell="A10" workbookViewId="0">
      <selection activeCell="O20" sqref="O20"/>
    </sheetView>
  </sheetViews>
  <sheetFormatPr defaultColWidth="9" defaultRowHeight="26" customHeight="1"/>
  <cols>
    <col min="1" max="1" width="17.1634615384615" style="1" customWidth="1"/>
    <col min="2" max="7" width="9.33653846153846" style="1" customWidth="1"/>
    <col min="8" max="8" width="9.25" style="1" customWidth="1"/>
    <col min="9" max="9" width="3.375" style="1" customWidth="1"/>
    <col min="10" max="10" width="12.25" style="1" customWidth="1"/>
    <col min="11" max="11" width="8.25" style="1" customWidth="1"/>
    <col min="12" max="12" width="9" style="1" customWidth="1"/>
    <col min="13" max="14" width="9.25" style="1" customWidth="1"/>
    <col min="15" max="15" width="10.625" style="1" customWidth="1"/>
    <col min="16" max="16" width="9.25" style="1" customWidth="1"/>
    <col min="17" max="16384" width="9" style="1"/>
  </cols>
  <sheetData>
    <row r="1" s="1" customFormat="1" ht="30" customHeight="1" spans="1:16">
      <c r="A1" s="3" t="s">
        <v>77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9" customHeight="1" spans="1:16">
      <c r="A2" s="5" t="s">
        <v>78</v>
      </c>
      <c r="B2" s="5"/>
      <c r="C2" s="5"/>
      <c r="D2" s="5"/>
      <c r="E2" s="5"/>
      <c r="F2" s="5"/>
      <c r="G2" s="5"/>
      <c r="H2" s="25"/>
      <c r="I2" s="25"/>
      <c r="J2" s="31" t="s">
        <v>6</v>
      </c>
      <c r="K2" s="32" t="s">
        <v>79</v>
      </c>
      <c r="L2" s="32"/>
      <c r="M2" s="32"/>
      <c r="N2" s="32"/>
      <c r="O2" s="32"/>
      <c r="P2" s="52"/>
    </row>
    <row r="3" s="1" customFormat="1" ht="29" customHeight="1" spans="1:16">
      <c r="A3" s="6" t="s">
        <v>80</v>
      </c>
      <c r="B3" s="6"/>
      <c r="C3" s="6"/>
      <c r="D3" s="6"/>
      <c r="E3" s="6"/>
      <c r="F3" s="6" t="s">
        <v>81</v>
      </c>
      <c r="G3" s="26">
        <v>44702</v>
      </c>
      <c r="H3" s="27"/>
      <c r="I3" s="27"/>
      <c r="J3" s="33" t="s">
        <v>82</v>
      </c>
      <c r="K3" s="33"/>
      <c r="L3" s="33"/>
      <c r="M3" s="33"/>
      <c r="N3" s="33"/>
      <c r="O3" s="33"/>
      <c r="P3" s="53"/>
    </row>
    <row r="4" s="1" customFormat="1" ht="29" customHeight="1" spans="1:16">
      <c r="A4" s="7" t="s">
        <v>83</v>
      </c>
      <c r="B4" s="8" t="s">
        <v>2</v>
      </c>
      <c r="C4" s="9"/>
      <c r="D4" s="9"/>
      <c r="E4" s="28"/>
      <c r="F4" s="7" t="s">
        <v>84</v>
      </c>
      <c r="G4" s="29" t="s">
        <v>4</v>
      </c>
      <c r="H4" s="30"/>
      <c r="I4" s="34"/>
      <c r="J4" s="35" t="s">
        <v>85</v>
      </c>
      <c r="K4" s="35" t="s">
        <v>86</v>
      </c>
      <c r="L4" s="35" t="s">
        <v>87</v>
      </c>
      <c r="M4" s="35" t="s">
        <v>88</v>
      </c>
      <c r="N4" s="35" t="s">
        <v>86</v>
      </c>
      <c r="O4" s="35" t="s">
        <v>85</v>
      </c>
      <c r="P4" s="35"/>
    </row>
    <row r="5" s="1" customFormat="1" ht="29" customHeight="1" spans="1:16">
      <c r="A5" s="7" t="s">
        <v>89</v>
      </c>
      <c r="B5" s="7"/>
      <c r="C5" s="7"/>
      <c r="D5" s="7"/>
      <c r="E5" s="7"/>
      <c r="F5" s="7"/>
      <c r="G5" s="8"/>
      <c r="H5" s="7"/>
      <c r="I5" s="7"/>
      <c r="J5" s="36" t="s">
        <v>90</v>
      </c>
      <c r="K5" s="36" t="s">
        <v>91</v>
      </c>
      <c r="L5" s="37" t="s">
        <v>92</v>
      </c>
      <c r="M5" s="36" t="s">
        <v>93</v>
      </c>
      <c r="N5" s="36" t="s">
        <v>94</v>
      </c>
      <c r="O5" s="36" t="s">
        <v>95</v>
      </c>
      <c r="P5" s="54" t="s">
        <v>96</v>
      </c>
    </row>
    <row r="6" s="1" customFormat="1" ht="29" customHeight="1" spans="1:16">
      <c r="A6" s="10" t="s">
        <v>97</v>
      </c>
      <c r="B6" s="11" t="s">
        <v>90</v>
      </c>
      <c r="C6" s="11" t="s">
        <v>91</v>
      </c>
      <c r="D6" s="11" t="s">
        <v>92</v>
      </c>
      <c r="E6" s="11" t="s">
        <v>93</v>
      </c>
      <c r="F6" s="11" t="s">
        <v>94</v>
      </c>
      <c r="G6" s="11" t="s">
        <v>95</v>
      </c>
      <c r="H6" s="11" t="s">
        <v>98</v>
      </c>
      <c r="I6" s="7"/>
      <c r="J6" s="36" t="s">
        <v>99</v>
      </c>
      <c r="K6" s="36" t="s">
        <v>100</v>
      </c>
      <c r="L6" s="37" t="s">
        <v>101</v>
      </c>
      <c r="M6" s="36" t="s">
        <v>102</v>
      </c>
      <c r="N6" s="36" t="s">
        <v>103</v>
      </c>
      <c r="O6" s="36" t="s">
        <v>104</v>
      </c>
      <c r="P6" s="54" t="s">
        <v>105</v>
      </c>
    </row>
    <row r="7" s="2" customFormat="1" ht="29" customHeight="1" spans="1:18">
      <c r="A7" s="10" t="s">
        <v>106</v>
      </c>
      <c r="B7" s="12">
        <f t="shared" ref="B7:B9" si="0">C7-1</f>
        <v>68</v>
      </c>
      <c r="C7" s="12">
        <f t="shared" ref="C7:C9" si="1">D7-2</f>
        <v>69</v>
      </c>
      <c r="D7" s="12">
        <v>71</v>
      </c>
      <c r="E7" s="12">
        <f t="shared" ref="E7:E9" si="2">D7+2</f>
        <v>73</v>
      </c>
      <c r="F7" s="12">
        <f t="shared" ref="F7:F9" si="3">E7+2</f>
        <v>75</v>
      </c>
      <c r="G7" s="12">
        <f t="shared" ref="G7:G9" si="4">F7+1</f>
        <v>76</v>
      </c>
      <c r="H7" s="12">
        <f t="shared" ref="H7:H9" si="5">G7+1</f>
        <v>77</v>
      </c>
      <c r="I7" s="7"/>
      <c r="J7" s="38" t="s">
        <v>107</v>
      </c>
      <c r="K7" s="39">
        <v>0.5</v>
      </c>
      <c r="L7" s="39">
        <v>1</v>
      </c>
      <c r="M7" s="39">
        <v>0.5</v>
      </c>
      <c r="N7" s="39">
        <v>0.5</v>
      </c>
      <c r="O7" s="39" t="s">
        <v>107</v>
      </c>
      <c r="P7" s="39"/>
      <c r="Q7" s="1"/>
      <c r="R7" s="1"/>
    </row>
    <row r="8" s="1" customFormat="1" ht="29" customHeight="1" spans="1:16">
      <c r="A8" s="10" t="s">
        <v>108</v>
      </c>
      <c r="B8" s="12">
        <f t="shared" si="0"/>
        <v>65</v>
      </c>
      <c r="C8" s="12">
        <f t="shared" si="1"/>
        <v>66</v>
      </c>
      <c r="D8" s="12">
        <v>68</v>
      </c>
      <c r="E8" s="12">
        <f t="shared" si="2"/>
        <v>70</v>
      </c>
      <c r="F8" s="12">
        <f t="shared" si="3"/>
        <v>72</v>
      </c>
      <c r="G8" s="12">
        <f t="shared" si="4"/>
        <v>73</v>
      </c>
      <c r="H8" s="12">
        <f t="shared" si="5"/>
        <v>74</v>
      </c>
      <c r="I8" s="40"/>
      <c r="J8" s="41" t="s">
        <v>107</v>
      </c>
      <c r="K8" s="38" t="s">
        <v>107</v>
      </c>
      <c r="L8" s="38" t="s">
        <v>107</v>
      </c>
      <c r="M8" s="38" t="s">
        <v>107</v>
      </c>
      <c r="N8" s="38" t="s">
        <v>107</v>
      </c>
      <c r="O8" s="38" t="s">
        <v>109</v>
      </c>
      <c r="P8" s="38"/>
    </row>
    <row r="9" s="1" customFormat="1" ht="29" customHeight="1" spans="1:16">
      <c r="A9" s="13" t="s">
        <v>110</v>
      </c>
      <c r="B9" s="12">
        <f t="shared" si="0"/>
        <v>65</v>
      </c>
      <c r="C9" s="12">
        <f t="shared" si="1"/>
        <v>66</v>
      </c>
      <c r="D9" s="12">
        <v>68</v>
      </c>
      <c r="E9" s="12">
        <f t="shared" si="2"/>
        <v>70</v>
      </c>
      <c r="F9" s="12">
        <f t="shared" si="3"/>
        <v>72</v>
      </c>
      <c r="G9" s="12">
        <f t="shared" si="4"/>
        <v>73</v>
      </c>
      <c r="H9" s="12">
        <f t="shared" si="5"/>
        <v>74</v>
      </c>
      <c r="I9" s="40"/>
      <c r="J9" s="41" t="s">
        <v>107</v>
      </c>
      <c r="K9" s="41" t="s">
        <v>107</v>
      </c>
      <c r="L9" s="41" t="s">
        <v>107</v>
      </c>
      <c r="M9" s="41" t="s">
        <v>107</v>
      </c>
      <c r="N9" s="41" t="s">
        <v>107</v>
      </c>
      <c r="O9" s="41" t="s">
        <v>107</v>
      </c>
      <c r="P9" s="41"/>
    </row>
    <row r="10" s="1" customFormat="1" ht="29" customHeight="1" spans="1:16">
      <c r="A10" s="10" t="s">
        <v>111</v>
      </c>
      <c r="B10" s="12">
        <f t="shared" ref="B10:B12" si="6">C10-4</f>
        <v>106</v>
      </c>
      <c r="C10" s="12">
        <f t="shared" ref="C10:C12" si="7">D10-4</f>
        <v>110</v>
      </c>
      <c r="D10" s="12">
        <v>114</v>
      </c>
      <c r="E10" s="12">
        <f t="shared" ref="E10:E12" si="8">D10+4</f>
        <v>118</v>
      </c>
      <c r="F10" s="12">
        <f>E10+4</f>
        <v>122</v>
      </c>
      <c r="G10" s="12">
        <f t="shared" ref="G10:G12" si="9">F10+6</f>
        <v>128</v>
      </c>
      <c r="H10" s="12">
        <f>G10+6</f>
        <v>134</v>
      </c>
      <c r="I10" s="42"/>
      <c r="J10" s="38" t="s">
        <v>112</v>
      </c>
      <c r="K10" s="41" t="s">
        <v>113</v>
      </c>
      <c r="L10" s="41" t="s">
        <v>114</v>
      </c>
      <c r="M10" s="41" t="s">
        <v>112</v>
      </c>
      <c r="N10" s="41" t="s">
        <v>112</v>
      </c>
      <c r="O10" s="41" t="s">
        <v>112</v>
      </c>
      <c r="P10" s="41"/>
    </row>
    <row r="11" s="1" customFormat="1" ht="29" customHeight="1" spans="1:16">
      <c r="A11" s="10" t="s">
        <v>115</v>
      </c>
      <c r="B11" s="12">
        <f t="shared" si="6"/>
        <v>100</v>
      </c>
      <c r="C11" s="12">
        <f t="shared" si="7"/>
        <v>104</v>
      </c>
      <c r="D11" s="12">
        <v>108</v>
      </c>
      <c r="E11" s="12">
        <f t="shared" si="8"/>
        <v>112</v>
      </c>
      <c r="F11" s="12">
        <f>E11+5</f>
        <v>117</v>
      </c>
      <c r="G11" s="12">
        <f t="shared" si="9"/>
        <v>123</v>
      </c>
      <c r="H11" s="12">
        <f>G11+7</f>
        <v>130</v>
      </c>
      <c r="I11" s="43"/>
      <c r="J11" s="38" t="s">
        <v>107</v>
      </c>
      <c r="K11" s="38" t="s">
        <v>107</v>
      </c>
      <c r="L11" s="38" t="s">
        <v>107</v>
      </c>
      <c r="M11" s="38" t="s">
        <v>107</v>
      </c>
      <c r="N11" s="38" t="s">
        <v>112</v>
      </c>
      <c r="O11" s="38" t="s">
        <v>107</v>
      </c>
      <c r="P11" s="38"/>
    </row>
    <row r="12" s="1" customFormat="1" ht="29" customHeight="1" spans="1:16">
      <c r="A12" s="10" t="s">
        <v>116</v>
      </c>
      <c r="B12" s="12">
        <f t="shared" si="6"/>
        <v>100</v>
      </c>
      <c r="C12" s="12">
        <f t="shared" si="7"/>
        <v>104</v>
      </c>
      <c r="D12" s="12">
        <v>108</v>
      </c>
      <c r="E12" s="12">
        <f t="shared" si="8"/>
        <v>112</v>
      </c>
      <c r="F12" s="12">
        <f>E12+5</f>
        <v>117</v>
      </c>
      <c r="G12" s="12">
        <f t="shared" si="9"/>
        <v>123</v>
      </c>
      <c r="H12" s="12">
        <f>G12+7</f>
        <v>130</v>
      </c>
      <c r="I12" s="40"/>
      <c r="J12" s="38" t="s">
        <v>107</v>
      </c>
      <c r="K12" s="38" t="s">
        <v>112</v>
      </c>
      <c r="L12" s="38" t="s">
        <v>107</v>
      </c>
      <c r="M12" s="38" t="s">
        <v>107</v>
      </c>
      <c r="N12" s="38" t="s">
        <v>107</v>
      </c>
      <c r="O12" s="38" t="s">
        <v>112</v>
      </c>
      <c r="P12" s="38"/>
    </row>
    <row r="13" s="1" customFormat="1" ht="29" customHeight="1" spans="1:16">
      <c r="A13" s="10" t="s">
        <v>117</v>
      </c>
      <c r="B13" s="12">
        <f>C13-1</f>
        <v>-2</v>
      </c>
      <c r="C13" s="12">
        <f>D13-1</f>
        <v>-1</v>
      </c>
      <c r="D13" s="12">
        <v>0</v>
      </c>
      <c r="E13" s="12">
        <f>D13+1</f>
        <v>1</v>
      </c>
      <c r="F13" s="12">
        <f>E13+1</f>
        <v>2</v>
      </c>
      <c r="G13" s="12">
        <f>F13+1.5</f>
        <v>3.5</v>
      </c>
      <c r="H13" s="12">
        <f>G13+1.5</f>
        <v>5</v>
      </c>
      <c r="I13" s="40"/>
      <c r="K13" s="38"/>
      <c r="L13" s="38"/>
      <c r="M13" s="38"/>
      <c r="N13" s="38"/>
      <c r="O13" s="38"/>
      <c r="P13" s="38"/>
    </row>
    <row r="14" s="1" customFormat="1" ht="29" customHeight="1" spans="1:16">
      <c r="A14" s="10" t="s">
        <v>118</v>
      </c>
      <c r="B14" s="12">
        <f>C14-1</f>
        <v>48</v>
      </c>
      <c r="C14" s="12">
        <f>D14-1</f>
        <v>49</v>
      </c>
      <c r="D14" s="12">
        <v>50</v>
      </c>
      <c r="E14" s="12">
        <f>D14+1</f>
        <v>51</v>
      </c>
      <c r="F14" s="12">
        <f>E14+1</f>
        <v>52</v>
      </c>
      <c r="G14" s="12">
        <f>F14+1.5</f>
        <v>53.5</v>
      </c>
      <c r="H14" s="12">
        <f>G14+1.5</f>
        <v>55</v>
      </c>
      <c r="I14" s="40"/>
      <c r="J14" s="38" t="s">
        <v>114</v>
      </c>
      <c r="K14" s="38" t="s">
        <v>119</v>
      </c>
      <c r="L14" s="38" t="s">
        <v>107</v>
      </c>
      <c r="M14" s="38" t="s">
        <v>113</v>
      </c>
      <c r="N14" s="38" t="s">
        <v>114</v>
      </c>
      <c r="O14" s="38" t="s">
        <v>114</v>
      </c>
      <c r="P14" s="38"/>
    </row>
    <row r="15" s="1" customFormat="1" ht="29" customHeight="1" spans="1:16">
      <c r="A15" s="10" t="s">
        <v>120</v>
      </c>
      <c r="B15" s="12">
        <f>C15-1.2</f>
        <v>45.6</v>
      </c>
      <c r="C15" s="12">
        <f>D15-1.2</f>
        <v>46.8</v>
      </c>
      <c r="D15" s="12">
        <v>48</v>
      </c>
      <c r="E15" s="12">
        <f>D15+1.2</f>
        <v>49.2</v>
      </c>
      <c r="F15" s="12">
        <f>E15+1.2</f>
        <v>50.4</v>
      </c>
      <c r="G15" s="12">
        <f>F15+1.4</f>
        <v>51.8</v>
      </c>
      <c r="H15" s="12">
        <f>G15+1.4</f>
        <v>53.2</v>
      </c>
      <c r="I15" s="40"/>
      <c r="J15" s="38" t="s">
        <v>121</v>
      </c>
      <c r="K15" s="38" t="s">
        <v>114</v>
      </c>
      <c r="L15" s="38" t="s">
        <v>122</v>
      </c>
      <c r="M15" s="38" t="s">
        <v>113</v>
      </c>
      <c r="N15" s="38" t="s">
        <v>107</v>
      </c>
      <c r="O15" s="38" t="s">
        <v>107</v>
      </c>
      <c r="P15" s="38"/>
    </row>
    <row r="16" s="1" customFormat="1" ht="29" customHeight="1" spans="1:16">
      <c r="A16" s="10" t="s">
        <v>123</v>
      </c>
      <c r="B16" s="12">
        <f>C16-0.6</f>
        <v>60.2</v>
      </c>
      <c r="C16" s="12">
        <f>D16-1.2</f>
        <v>60.8</v>
      </c>
      <c r="D16" s="12">
        <v>62</v>
      </c>
      <c r="E16" s="12">
        <f>D16+1.2</f>
        <v>63.2</v>
      </c>
      <c r="F16" s="12">
        <f>E16+1.2</f>
        <v>64.4</v>
      </c>
      <c r="G16" s="12">
        <f>F16+0.6</f>
        <v>65</v>
      </c>
      <c r="H16" s="12">
        <f>G16+0.6</f>
        <v>65.6</v>
      </c>
      <c r="I16" s="40"/>
      <c r="J16" s="38" t="s">
        <v>114</v>
      </c>
      <c r="K16" s="38" t="s">
        <v>107</v>
      </c>
      <c r="L16" s="38" t="s">
        <v>107</v>
      </c>
      <c r="M16" s="38" t="s">
        <v>124</v>
      </c>
      <c r="N16" s="38" t="s">
        <v>122</v>
      </c>
      <c r="O16" s="38" t="s">
        <v>107</v>
      </c>
      <c r="P16" s="38"/>
    </row>
    <row r="17" s="1" customFormat="1" ht="29" customHeight="1" spans="1:16">
      <c r="A17" s="11" t="s">
        <v>125</v>
      </c>
      <c r="B17" s="12">
        <f>C17-0.8</f>
        <v>20.4</v>
      </c>
      <c r="C17" s="12">
        <f>D17-0.8</f>
        <v>21.2</v>
      </c>
      <c r="D17" s="12">
        <v>22</v>
      </c>
      <c r="E17" s="12">
        <f>D17+0.8</f>
        <v>22.8</v>
      </c>
      <c r="F17" s="12">
        <f>E17+0.8</f>
        <v>23.6</v>
      </c>
      <c r="G17" s="12">
        <f>F17+1.3</f>
        <v>24.9</v>
      </c>
      <c r="H17" s="12">
        <f>G17+1.3</f>
        <v>26.2</v>
      </c>
      <c r="I17" s="40"/>
      <c r="J17" s="38" t="s">
        <v>107</v>
      </c>
      <c r="K17" s="38" t="s">
        <v>107</v>
      </c>
      <c r="L17" s="38" t="s">
        <v>107</v>
      </c>
      <c r="M17" s="38" t="s">
        <v>107</v>
      </c>
      <c r="N17" s="38" t="s">
        <v>119</v>
      </c>
      <c r="O17" s="38" t="s">
        <v>121</v>
      </c>
      <c r="P17" s="38"/>
    </row>
    <row r="18" s="1" customFormat="1" ht="29" customHeight="1" spans="1:16">
      <c r="A18" s="10" t="s">
        <v>126</v>
      </c>
      <c r="B18" s="12">
        <f>C18-0.7</f>
        <v>16.6</v>
      </c>
      <c r="C18" s="12">
        <f>D18-0.7</f>
        <v>17.3</v>
      </c>
      <c r="D18" s="12">
        <v>18</v>
      </c>
      <c r="E18" s="12">
        <f>D18+0.7</f>
        <v>18.7</v>
      </c>
      <c r="F18" s="12">
        <f>E18+0.7</f>
        <v>19.4</v>
      </c>
      <c r="G18" s="12">
        <f>F18+1</f>
        <v>20.4</v>
      </c>
      <c r="H18" s="12">
        <f>G18+1</f>
        <v>21.4</v>
      </c>
      <c r="I18" s="40"/>
      <c r="J18" s="38" t="s">
        <v>107</v>
      </c>
      <c r="K18" s="38" t="s">
        <v>107</v>
      </c>
      <c r="L18" s="38" t="s">
        <v>107</v>
      </c>
      <c r="M18" s="38" t="s">
        <v>107</v>
      </c>
      <c r="N18" s="38" t="s">
        <v>107</v>
      </c>
      <c r="O18" s="38" t="s">
        <v>107</v>
      </c>
      <c r="P18" s="38"/>
    </row>
    <row r="19" s="1" customFormat="1" ht="29" customHeight="1" spans="1:16">
      <c r="A19" s="10" t="s">
        <v>127</v>
      </c>
      <c r="B19" s="14">
        <f t="shared" ref="B19:B25" si="10">C19-0.5</f>
        <v>11</v>
      </c>
      <c r="C19" s="14">
        <f t="shared" ref="C19:C25" si="11">D19-0.5</f>
        <v>11.5</v>
      </c>
      <c r="D19" s="14">
        <v>12</v>
      </c>
      <c r="E19" s="14">
        <f t="shared" ref="E19:E25" si="12">D19+0.5</f>
        <v>12.5</v>
      </c>
      <c r="F19" s="14">
        <f t="shared" ref="F19:F25" si="13">E19+0.5</f>
        <v>13</v>
      </c>
      <c r="G19" s="14">
        <f>F19+0.7</f>
        <v>13.7</v>
      </c>
      <c r="H19" s="14">
        <f>G19+0.7</f>
        <v>14.4</v>
      </c>
      <c r="I19" s="40"/>
      <c r="J19" s="38" t="s">
        <v>107</v>
      </c>
      <c r="K19" s="38" t="s">
        <v>114</v>
      </c>
      <c r="L19" s="38" t="s">
        <v>119</v>
      </c>
      <c r="M19" s="38" t="s">
        <v>107</v>
      </c>
      <c r="N19" s="38" t="s">
        <v>107</v>
      </c>
      <c r="O19" s="38" t="s">
        <v>124</v>
      </c>
      <c r="P19" s="38"/>
    </row>
    <row r="20" s="1" customFormat="1" ht="29" customHeight="1" spans="1:16">
      <c r="A20" s="10" t="s">
        <v>128</v>
      </c>
      <c r="B20" s="12">
        <f t="shared" si="10"/>
        <v>-1</v>
      </c>
      <c r="C20" s="12">
        <f t="shared" si="11"/>
        <v>-0.5</v>
      </c>
      <c r="D20" s="12">
        <v>0</v>
      </c>
      <c r="E20" s="12">
        <f t="shared" si="12"/>
        <v>0.5</v>
      </c>
      <c r="F20" s="12">
        <f t="shared" si="13"/>
        <v>1</v>
      </c>
      <c r="G20" s="12">
        <f>F20+0.7</f>
        <v>1.7</v>
      </c>
      <c r="H20" s="12">
        <f>G20+0.7</f>
        <v>2.4</v>
      </c>
      <c r="I20" s="40"/>
      <c r="K20" s="38"/>
      <c r="L20" s="38"/>
      <c r="M20" s="38"/>
      <c r="N20" s="38"/>
      <c r="O20" s="38"/>
      <c r="P20" s="38"/>
    </row>
    <row r="21" s="1" customFormat="1" ht="29" customHeight="1" spans="1:16">
      <c r="A21" s="10" t="s">
        <v>129</v>
      </c>
      <c r="B21" s="12">
        <f t="shared" ref="B21:B23" si="14">C21</f>
        <v>9</v>
      </c>
      <c r="C21" s="12">
        <f>D21</f>
        <v>9</v>
      </c>
      <c r="D21" s="12">
        <v>9</v>
      </c>
      <c r="E21" s="12">
        <f t="shared" ref="E21:H21" si="15">D21</f>
        <v>9</v>
      </c>
      <c r="F21" s="12">
        <f t="shared" si="15"/>
        <v>9</v>
      </c>
      <c r="G21" s="12">
        <f t="shared" si="15"/>
        <v>9</v>
      </c>
      <c r="H21" s="12">
        <f t="shared" si="15"/>
        <v>9</v>
      </c>
      <c r="I21" s="44"/>
      <c r="J21" s="38" t="s">
        <v>107</v>
      </c>
      <c r="K21" s="38" t="s">
        <v>107</v>
      </c>
      <c r="L21" s="38" t="s">
        <v>107</v>
      </c>
      <c r="M21" s="38" t="s">
        <v>107</v>
      </c>
      <c r="N21" s="38" t="s">
        <v>107</v>
      </c>
      <c r="O21" s="38" t="s">
        <v>107</v>
      </c>
      <c r="P21" s="38"/>
    </row>
    <row r="22" s="1" customFormat="1" ht="29" customHeight="1" spans="1:16">
      <c r="A22" s="15" t="s">
        <v>130</v>
      </c>
      <c r="B22" s="12">
        <f t="shared" si="14"/>
        <v>0</v>
      </c>
      <c r="C22" s="12">
        <f>D22</f>
        <v>0</v>
      </c>
      <c r="D22" s="12">
        <v>0</v>
      </c>
      <c r="E22" s="12">
        <f t="shared" ref="E22:H22" si="16">D22</f>
        <v>0</v>
      </c>
      <c r="F22" s="12">
        <f t="shared" si="16"/>
        <v>0</v>
      </c>
      <c r="G22" s="12">
        <f t="shared" si="16"/>
        <v>0</v>
      </c>
      <c r="H22" s="12">
        <f t="shared" si="16"/>
        <v>0</v>
      </c>
      <c r="I22" s="45"/>
      <c r="J22" s="38"/>
      <c r="K22" s="38"/>
      <c r="L22" s="38"/>
      <c r="M22" s="38"/>
      <c r="N22" s="38"/>
      <c r="O22" s="38"/>
      <c r="P22" s="38"/>
    </row>
    <row r="23" s="1" customFormat="1" ht="29" customHeight="1" spans="1:16">
      <c r="A23" s="10" t="s">
        <v>131</v>
      </c>
      <c r="B23" s="16">
        <f t="shared" si="14"/>
        <v>17.5</v>
      </c>
      <c r="C23" s="16">
        <f>D23-1</f>
        <v>17.5</v>
      </c>
      <c r="D23" s="16">
        <v>18.5</v>
      </c>
      <c r="E23" s="16">
        <f t="shared" ref="E23:H23" si="17">D23</f>
        <v>18.5</v>
      </c>
      <c r="F23" s="16">
        <f>E23+1.5</f>
        <v>20</v>
      </c>
      <c r="G23" s="16">
        <f t="shared" si="17"/>
        <v>20</v>
      </c>
      <c r="H23" s="16">
        <f t="shared" si="17"/>
        <v>20</v>
      </c>
      <c r="I23" s="46"/>
      <c r="J23" s="38" t="s">
        <v>107</v>
      </c>
      <c r="K23" s="38" t="s">
        <v>107</v>
      </c>
      <c r="L23" s="38" t="s">
        <v>107</v>
      </c>
      <c r="M23" s="38" t="s">
        <v>107</v>
      </c>
      <c r="N23" s="38" t="s">
        <v>107</v>
      </c>
      <c r="O23" s="38" t="s">
        <v>107</v>
      </c>
      <c r="P23" s="38"/>
    </row>
    <row r="24" s="1" customFormat="1" ht="29" customHeight="1" spans="1:16">
      <c r="A24" s="17" t="s">
        <v>132</v>
      </c>
      <c r="B24" s="18">
        <f t="shared" si="10"/>
        <v>35.5</v>
      </c>
      <c r="C24" s="18">
        <f t="shared" si="11"/>
        <v>36</v>
      </c>
      <c r="D24" s="19">
        <v>36.5</v>
      </c>
      <c r="E24" s="18">
        <f t="shared" si="12"/>
        <v>37</v>
      </c>
      <c r="F24" s="18">
        <f t="shared" si="13"/>
        <v>37.5</v>
      </c>
      <c r="G24" s="18">
        <f>F24+0.5</f>
        <v>38</v>
      </c>
      <c r="H24" s="18">
        <f>G24</f>
        <v>38</v>
      </c>
      <c r="I24" s="47"/>
      <c r="J24" s="38" t="s">
        <v>114</v>
      </c>
      <c r="K24" s="38" t="s">
        <v>114</v>
      </c>
      <c r="L24" s="38" t="s">
        <v>114</v>
      </c>
      <c r="M24" s="38" t="s">
        <v>113</v>
      </c>
      <c r="N24" s="38" t="s">
        <v>107</v>
      </c>
      <c r="O24" s="38" t="s">
        <v>107</v>
      </c>
      <c r="P24" s="38"/>
    </row>
    <row r="25" s="1" customFormat="1" ht="17.6" spans="1:16">
      <c r="A25" s="17" t="s">
        <v>133</v>
      </c>
      <c r="B25" s="18">
        <f t="shared" si="10"/>
        <v>24.5</v>
      </c>
      <c r="C25" s="18">
        <f t="shared" si="11"/>
        <v>25</v>
      </c>
      <c r="D25" s="19" t="s">
        <v>134</v>
      </c>
      <c r="E25" s="18">
        <f t="shared" si="12"/>
        <v>26</v>
      </c>
      <c r="F25" s="18">
        <f t="shared" si="13"/>
        <v>26.5</v>
      </c>
      <c r="G25" s="18">
        <f>F25+0.75</f>
        <v>27.25</v>
      </c>
      <c r="H25" s="18">
        <f>G25</f>
        <v>27.25</v>
      </c>
      <c r="I25" s="48"/>
      <c r="J25" s="38" t="s">
        <v>114</v>
      </c>
      <c r="K25" s="38" t="s">
        <v>107</v>
      </c>
      <c r="L25" s="38" t="s">
        <v>107</v>
      </c>
      <c r="M25" s="38" t="s">
        <v>113</v>
      </c>
      <c r="N25" s="38" t="s">
        <v>107</v>
      </c>
      <c r="O25" s="38" t="s">
        <v>135</v>
      </c>
      <c r="P25" s="38"/>
    </row>
    <row r="26" s="1" customFormat="1" ht="17.6" spans="1:15">
      <c r="A26" s="20" t="s">
        <v>136</v>
      </c>
      <c r="B26" s="20"/>
      <c r="C26" s="20"/>
      <c r="D26" s="20"/>
      <c r="E26" s="20"/>
      <c r="F26" s="20"/>
      <c r="G26" s="20"/>
      <c r="H26" s="20"/>
      <c r="I26" s="49"/>
      <c r="J26" s="50" t="s">
        <v>137</v>
      </c>
      <c r="K26" s="51"/>
      <c r="L26" s="50" t="s">
        <v>138</v>
      </c>
      <c r="M26" s="50"/>
      <c r="N26" s="50"/>
      <c r="O26" s="50" t="s">
        <v>139</v>
      </c>
    </row>
    <row r="27" s="1" customFormat="1" customHeight="1" spans="1:9">
      <c r="A27" s="21" t="s">
        <v>140</v>
      </c>
      <c r="B27" s="21"/>
      <c r="C27" s="21"/>
      <c r="D27" s="21"/>
      <c r="E27" s="21"/>
      <c r="F27" s="21"/>
      <c r="G27" s="21"/>
      <c r="H27" s="21"/>
      <c r="I27" s="21"/>
    </row>
    <row r="28" s="1" customFormat="1" customHeight="1" spans="1:9">
      <c r="A28" s="21" t="s">
        <v>141</v>
      </c>
      <c r="B28" s="21"/>
      <c r="C28" s="21"/>
      <c r="D28" s="21"/>
      <c r="E28" s="21"/>
      <c r="F28" s="21"/>
      <c r="G28" s="21"/>
      <c r="H28" s="21"/>
      <c r="I28" s="21"/>
    </row>
    <row r="29" s="1" customFormat="1" customHeight="1" spans="1:9">
      <c r="A29" s="21" t="s">
        <v>142</v>
      </c>
      <c r="B29" s="21"/>
      <c r="C29" s="21"/>
      <c r="D29" s="21"/>
      <c r="E29" s="21"/>
      <c r="F29" s="21"/>
      <c r="G29" s="21"/>
      <c r="H29" s="21"/>
      <c r="I29" s="21"/>
    </row>
    <row r="30" s="1" customFormat="1" customHeight="1" spans="1:9">
      <c r="A30" s="22" t="s">
        <v>143</v>
      </c>
      <c r="B30" s="23"/>
      <c r="C30" s="23"/>
      <c r="D30" s="23"/>
      <c r="E30" s="23"/>
      <c r="F30" s="23"/>
      <c r="G30" s="23"/>
      <c r="H30" s="23"/>
      <c r="I30" s="23"/>
    </row>
    <row r="31" s="1" customFormat="1" customHeight="1" spans="1:9">
      <c r="A31" s="23"/>
      <c r="B31" s="23"/>
      <c r="C31" s="23"/>
      <c r="D31" s="23" t="s">
        <v>144</v>
      </c>
      <c r="E31" s="23"/>
      <c r="F31" s="23"/>
      <c r="G31" s="23"/>
      <c r="H31" s="23"/>
      <c r="I31" s="23"/>
    </row>
    <row r="32" s="1" customFormat="1" ht="38" customHeight="1" spans="1:9">
      <c r="A32" s="24" t="s">
        <v>145</v>
      </c>
      <c r="B32" s="24"/>
      <c r="C32" s="24"/>
      <c r="D32" s="24"/>
      <c r="E32" s="24"/>
      <c r="F32" s="24"/>
      <c r="G32" s="24"/>
      <c r="H32" s="24"/>
      <c r="I32" s="23"/>
    </row>
  </sheetData>
  <mergeCells count="13">
    <mergeCell ref="A1:P1"/>
    <mergeCell ref="A2:G2"/>
    <mergeCell ref="K2:P2"/>
    <mergeCell ref="G3:H3"/>
    <mergeCell ref="J3:P3"/>
    <mergeCell ref="B4:E4"/>
    <mergeCell ref="G4:H4"/>
    <mergeCell ref="A5:G5"/>
    <mergeCell ref="A26:H26"/>
    <mergeCell ref="A27:H27"/>
    <mergeCell ref="A28:H28"/>
    <mergeCell ref="A29:H29"/>
    <mergeCell ref="A32:H3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表2）出货报告</vt:lpstr>
      <vt:lpstr>表3）规格表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</dc:creator>
  <cp:lastModifiedBy>赵振江</cp:lastModifiedBy>
  <dcterms:created xsi:type="dcterms:W3CDTF">2021-08-20T08:53:00Z</dcterms:created>
  <dcterms:modified xsi:type="dcterms:W3CDTF">2022-07-16T17:28:30Z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5046312B10304DDAB8F864CB7FB9941E</vt:lpwstr>
  </property>
  <property fmtid="{D5CDD505-2E9C-101B-9397-08002B2CF9AE}" pid="3" name="KSOProductBuildVer">
    <vt:lpwstr>2052-4.0.0.6524</vt:lpwstr>
  </property>
</Properties>
</file>