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<sst xmlns="http://schemas.openxmlformats.org/spreadsheetml/2006/main" count="840" uniqueCount="381">
  <si>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</si>
  <si>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</si>
  <si>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</si>
  <si>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</si>
  <si>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</si>
  <si>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</si>
  <si>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</si>
  <si>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</si>
  <si>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</si>
  <si>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</si>
  <si>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</si>
  <si>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</si>
  <si>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</si>
  <si>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</si>
  <si>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</si>
  <si>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</si>
  <si>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</si>
  <si>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</si>
  <si>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</si>
  <si>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</si>
  <si>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</si>
  <si>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</si>
  <si>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</si>
  <si>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</si>
  <si>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</si>
  <si>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</si>
  <si>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</si>
  <si>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</si>
  <si>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</si>
  <si>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</si>
  <si>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</si>
  <si>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</si>
  <si>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</si>
  <si>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</si>
  <si>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</si>
  <si>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</si>
  <si>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</si>
  <si>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</si>
  <si>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</si>
  <si>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</si>
  <si>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</si>
  <si>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</si>
  <si>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</si>
  <si>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</si>
  <si>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</si>
  <si>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</si>
  <si>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</si>
  <si>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</si>
  <si>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</si>
  <si>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</si>
  <si>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</si>
  <si>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</si>
  <si>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</si>
  <si>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</si>
  <si>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</si>
  <si>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</si>
  <si>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</si>
  <si>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</si>
  <si>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</si>
  <si>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</si>
  <si>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</si>
  <si>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</si>
  <si>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</si>
  <si>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TAMMAK91550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</si>
  <si>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</si>
  <si>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</si>
  <si>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</si>
  <si>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</si>
  <si>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</si>
  <si>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</si>
  <si>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</si>
  <si>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</si>
  <si>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</si>
  <si>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</si>
  <si>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</si>
  <si>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</si>
  <si>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</si>
  <si>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</si>
  <si>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</si>
  <si>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CGDD22051200069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</si>
  <si>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</si>
  <si>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</si>
  <si>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</si>
  <si>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</si>
  <si>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</si>
  <si>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</si>
  <si>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</si>
  <si>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</si>
  <si>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</si>
  <si>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</si>
  <si>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</si>
  <si>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</si>
  <si>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</si>
  <si>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</si>
  <si>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</si>
  <si>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</si>
  <si>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</si>
  <si>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</si>
  <si>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</si>
  <si>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</si>
  <si>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</si>
  <si>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</si>
  <si>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</si>
  <si>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</si>
  <si>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</si>
  <si>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</si>
  <si>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</si>
  <si>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</si>
  <si>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</si>
  <si>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</si>
  <si>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</si>
  <si>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</si>
  <si>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</si>
  <si>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</si>
  <si>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</si>
  <si>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</si>
  <si>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</si>
  <si>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</si>
  <si>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</si>
  <si>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</si>
  <si>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</si>
  <si>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</si>
  <si>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</si>
  <si>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</si>
  <si>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</si>
  <si>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</si>
  <si>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</si>
  <si>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</si>
  <si>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</si>
  <si>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1.后兜牙松、外漏</t>
  </si>
  <si>
    <t>2.前中缝线迹不良</t>
  </si>
  <si>
    <t>3.后兜布含肉</t>
  </si>
  <si>
    <t>4.抻腰橡筋跳线</t>
  </si>
  <si>
    <t>5.码腰缝份毛漏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</si>
  <si>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</si>
  <si>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</si>
  <si>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</si>
  <si>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</si>
  <si>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</si>
  <si>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</si>
  <si>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</si>
  <si>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</si>
  <si>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</si>
  <si>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</si>
  <si>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</si>
  <si>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</si>
  <si>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</si>
  <si>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</si>
  <si>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2022.6.3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</si>
  <si>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</si>
  <si>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</si>
  <si>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</si>
  <si>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</si>
  <si>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</si>
  <si>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</si>
  <si>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</si>
  <si>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</si>
  <si>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</si>
  <si>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</si>
  <si>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</si>
  <si>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</si>
  <si>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黑色L1</t>
  </si>
  <si>
    <t>黑色L2</t>
  </si>
  <si>
    <t>裤外侧长</t>
  </si>
  <si>
    <t>0/-0.3</t>
  </si>
  <si>
    <t>+0.5/0</t>
  </si>
  <si>
    <t>腰围 平量</t>
  </si>
  <si>
    <t>0/-1</t>
  </si>
  <si>
    <t>臀围</t>
  </si>
  <si>
    <t>0/-0.5</t>
  </si>
  <si>
    <t>+1/+0.5</t>
  </si>
  <si>
    <t>腿围/2</t>
  </si>
  <si>
    <t>0/0</t>
  </si>
  <si>
    <t>-0.5/-0.5</t>
  </si>
  <si>
    <t>脚口/2 平量</t>
  </si>
  <si>
    <t>前裆长 含腰</t>
  </si>
  <si>
    <t>后裆长 含腰</t>
  </si>
  <si>
    <t xml:space="preserve">     初期请洗测2-3件，有问题的另加测量数量。</t>
  </si>
  <si>
    <t>验货时间：2022.6.4</t>
  </si>
  <si>
    <t>跟单QC:周苑</t>
  </si>
  <si>
    <t>工厂负责人：张爱萍</t>
  </si>
  <si>
    <t>QC出货报告书</t>
  </si>
  <si>
    <t>产品名称</t>
  </si>
  <si>
    <t>合同日期</t>
  </si>
  <si>
    <t>2022.8.5</t>
  </si>
  <si>
    <t>检验资料确认</t>
  </si>
  <si>
    <t>交货形式</t>
  </si>
  <si>
    <t>面料第三方合格报告</t>
  </si>
  <si>
    <t>验货次数</t>
  </si>
  <si>
    <t>非直发</t>
  </si>
  <si>
    <t>沈阳仓</t>
  </si>
  <si>
    <t>大仓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</si>
  <si>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</si>
  <si>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</si>
  <si>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</si>
  <si>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</si>
  <si>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</si>
  <si>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</si>
  <si>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</si>
  <si>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</si>
  <si>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</si>
  <si>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</si>
  <si>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</si>
  <si>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采购凭证编号：CGDD22051200069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</si>
  <si>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</si>
  <si>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</si>
  <si>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</si>
  <si>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</si>
  <si>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</si>
  <si>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</si>
  <si>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</si>
  <si>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</si>
  <si>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</si>
  <si>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</si>
  <si>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</si>
  <si>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</si>
  <si>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</si>
  <si>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</si>
  <si>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</si>
  <si>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②检验明细：黑色：1、6、11、22、43、63、75、80、</t>
  </si>
  <si>
    <t>深灰：83、87、95、103、108、110</t>
  </si>
  <si>
    <t>共抽14箱，每箱10件，共140件</t>
  </si>
  <si>
    <t>情况说明：</t>
  </si>
  <si>
    <t xml:space="preserve">【问题点描述】  </t>
  </si>
  <si>
    <t>1.脏污1件</t>
  </si>
  <si>
    <t>2.腰口漏摘线1件</t>
  </si>
  <si>
    <t>3.腰口码边毛漏1件</t>
  </si>
  <si>
    <t>4.腰口码边跳线1件</t>
  </si>
  <si>
    <t>5.侧缝断线1件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</si>
  <si>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</si>
  <si>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</si>
  <si>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</si>
  <si>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</si>
  <si>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</si>
  <si>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</si>
  <si>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</si>
  <si>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此订单2247件，发沈阳仓202件，大仓2045件，按照AQL2.5的抽验要求，抽验125件，不良数量5件，在允许范围内，可以出货</t>
  </si>
  <si>
    <t>服装QC部门</t>
  </si>
  <si>
    <t>检验人</t>
  </si>
  <si>
    <t>2022.6.10</t>
  </si>
  <si>
    <t>0+0.3</t>
  </si>
  <si>
    <t>0+0.5</t>
  </si>
  <si>
    <t>+0.7+0.5</t>
  </si>
  <si>
    <t>+0.8-0.2</t>
  </si>
  <si>
    <t>+1.3+0.7</t>
  </si>
  <si>
    <t>00</t>
  </si>
  <si>
    <t>-1-1</t>
  </si>
  <si>
    <t>-10</t>
  </si>
  <si>
    <t>-0.5-1</t>
  </si>
  <si>
    <t>0-1</t>
  </si>
  <si>
    <t>+10</t>
  </si>
  <si>
    <t>-0.40</t>
  </si>
  <si>
    <t>0+1</t>
  </si>
  <si>
    <t>+1.5+1</t>
  </si>
  <si>
    <t>-0.20</t>
  </si>
  <si>
    <t>-0.5-0.5</t>
  </si>
  <si>
    <t>-0.2-0.6</t>
  </si>
  <si>
    <t>-0.4-0.2</t>
  </si>
  <si>
    <t>+0.30</t>
  </si>
  <si>
    <t>0+0.4</t>
  </si>
  <si>
    <t>+0.2-0.2</t>
  </si>
  <si>
    <t>-0.90</t>
  </si>
  <si>
    <t>0-0.3</t>
  </si>
  <si>
    <t>-0.6-0.4</t>
  </si>
  <si>
    <t>-0.6-0.6</t>
  </si>
  <si>
    <t>-1-0.5</t>
  </si>
  <si>
    <t>-0.3-0.5</t>
  </si>
  <si>
    <t>-0.6-0.7</t>
  </si>
  <si>
    <t>-0.7-0.6</t>
  </si>
  <si>
    <t>验货时间：2022.6.10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</si>
  <si>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</si>
  <si>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</si>
  <si>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</si>
  <si>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</si>
  <si>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</si>
  <si>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</si>
  <si>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</si>
  <si>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</si>
  <si>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</si>
  <si>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</si>
  <si>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</si>
  <si>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</si>
  <si>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</si>
  <si>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</si>
  <si>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</si>
  <si>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</si>
  <si>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</si>
  <si>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1797#-8</t>
  </si>
  <si>
    <t xml:space="preserve">
面料FW09121</t>
  </si>
  <si>
    <t>TAMH92018/91550/91017</t>
  </si>
  <si>
    <t>苏州唯逸</t>
  </si>
  <si>
    <t>YES</t>
  </si>
  <si>
    <t>1802#-1</t>
  </si>
  <si>
    <t>1798#-7</t>
  </si>
  <si>
    <t>1796#-3</t>
  </si>
  <si>
    <t>2114#-12</t>
  </si>
  <si>
    <t>面料FW09121</t>
  </si>
  <si>
    <t>2115#-5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</si>
  <si>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</si>
  <si>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</si>
  <si>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</si>
  <si>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</si>
  <si>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</si>
  <si>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</si>
  <si>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</si>
  <si>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</si>
  <si>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</si>
  <si>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</si>
  <si>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</si>
  <si>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</si>
  <si>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1797#-5</t>
  </si>
  <si>
    <t>轻度色差</t>
  </si>
  <si>
    <t>1797#-7</t>
  </si>
  <si>
    <t>1802#-4</t>
  </si>
  <si>
    <t>1802#-15</t>
  </si>
  <si>
    <t>1798#-2</t>
  </si>
  <si>
    <t>1796#-4</t>
  </si>
  <si>
    <t>2114#-3</t>
  </si>
  <si>
    <t>2114#-11</t>
  </si>
  <si>
    <t>2115#-7</t>
  </si>
  <si>
    <t>2115#-17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</si>
  <si>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</si>
  <si>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</si>
  <si>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</si>
  <si>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</si>
  <si>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</si>
  <si>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</si>
  <si>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</si>
  <si>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</si>
  <si>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</si>
  <si>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</si>
  <si>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</si>
  <si>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</si>
  <si>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19SS黑色/22SS深灰</t>
  </si>
  <si>
    <t>CS00034</t>
  </si>
  <si>
    <t>探路者LOGO印花弹力抽绳</t>
  </si>
  <si>
    <t>东莞泰丰</t>
  </si>
  <si>
    <t>ZK00082</t>
  </si>
  <si>
    <t>哑光漆珠峰山行铆钉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</si>
  <si>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</si>
  <si>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</si>
  <si>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</si>
  <si>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</si>
  <si>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</si>
  <si>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</si>
  <si>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</si>
  <si>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</si>
  <si>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</si>
  <si>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</si>
  <si>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</si>
  <si>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</si>
  <si>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</si>
  <si>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</si>
  <si>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</si>
  <si>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</si>
  <si>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</si>
  <si>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</si>
  <si>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</si>
  <si>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</si>
  <si>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</si>
  <si>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</si>
  <si>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</si>
  <si>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</si>
  <si>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</si>
  <si>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FW09121</t>
  </si>
  <si>
    <t>19SS黑色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</si>
  <si>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</si>
  <si>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2SS深灰</t>
    </r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</si>
  <si>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</si>
  <si>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</si>
  <si>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</si>
  <si>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</si>
  <si>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</si>
  <si>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</si>
  <si>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</si>
  <si>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</si>
  <si>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TAMMAK92018/TAMMAK92552/TAMMAK91550</t>
  </si>
  <si>
    <t>松紧带4.5CM（加厚）</t>
  </si>
  <si>
    <t>TAMMAK91551/TAMMAK91017/TMMAK91550/TAMMAK91015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</si>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</sst>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%"/>
    <numFmt numFmtId="178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8" fillId="19" borderId="83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15" borderId="80" applyNumberFormat="0" applyFont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14" borderId="79" applyNumberFormat="0" applyAlignment="0" applyProtection="0">
      <alignment vertical="center"/>
    </xf>
    <xf numFmtId="0" fontId="59" fillId="14" borderId="83" applyNumberFormat="0" applyAlignment="0" applyProtection="0">
      <alignment vertical="center"/>
    </xf>
    <xf numFmtId="0" fontId="43" fillId="9" borderId="77" applyNumberFormat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46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Font="1" applyBorder="1"/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177" fontId="15" fillId="0" borderId="2" xfId="12" applyNumberFormat="1" applyFon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77" fontId="15" fillId="3" borderId="2" xfId="12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 applyAlignment="1">
      <alignment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3" borderId="0" xfId="51" applyFont="1" applyFill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8" fontId="23" fillId="3" borderId="2" xfId="0" applyNumberFormat="1" applyFont="1" applyFill="1" applyBorder="1" applyAlignment="1">
      <alignment horizontal="center"/>
    </xf>
    <xf numFmtId="178" fontId="24" fillId="0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178" fontId="25" fillId="0" borderId="2" xfId="0" applyNumberFormat="1" applyFont="1" applyFill="1" applyBorder="1" applyAlignment="1">
      <alignment horizontal="center"/>
    </xf>
    <xf numFmtId="178" fontId="26" fillId="0" borderId="2" xfId="0" applyNumberFormat="1" applyFont="1" applyFill="1" applyBorder="1" applyAlignment="1">
      <alignment horizontal="center"/>
    </xf>
    <xf numFmtId="178" fontId="25" fillId="3" borderId="2" xfId="0" applyNumberFormat="1" applyFont="1" applyFill="1" applyBorder="1" applyAlignment="1">
      <alignment horizontal="center"/>
    </xf>
    <xf numFmtId="0" fontId="25" fillId="3" borderId="2" xfId="0" applyFont="1" applyFill="1" applyBorder="1" applyAlignment="1">
      <alignment horizontal="left"/>
    </xf>
    <xf numFmtId="178" fontId="24" fillId="3" borderId="2" xfId="11" applyNumberFormat="1" applyFont="1" applyFill="1" applyBorder="1" applyAlignment="1">
      <alignment horizontal="center"/>
    </xf>
    <xf numFmtId="0" fontId="24" fillId="3" borderId="2" xfId="11" applyFont="1" applyFill="1" applyBorder="1" applyAlignment="1">
      <alignment horizontal="center"/>
    </xf>
    <xf numFmtId="0" fontId="21" fillId="3" borderId="12" xfId="51" applyFont="1" applyFill="1" applyBorder="1" applyAlignment="1"/>
    <xf numFmtId="49" fontId="21" fillId="3" borderId="13" xfId="52" applyNumberFormat="1" applyFont="1" applyFill="1" applyBorder="1" applyAlignment="1">
      <alignment horizontal="center" vertical="center"/>
    </xf>
    <xf numFmtId="49" fontId="21" fillId="3" borderId="13" xfId="52" applyNumberFormat="1" applyFont="1" applyFill="1" applyBorder="1" applyAlignment="1">
      <alignment horizontal="right" vertical="center"/>
    </xf>
    <xf numFmtId="49" fontId="21" fillId="3" borderId="14" xfId="52" applyNumberFormat="1" applyFont="1" applyFill="1" applyBorder="1" applyAlignment="1">
      <alignment horizontal="center" vertical="center"/>
    </xf>
    <xf numFmtId="0" fontId="21" fillId="3" borderId="15" xfId="51" applyFont="1" applyFill="1" applyBorder="1" applyAlignment="1"/>
    <xf numFmtId="49" fontId="21" fillId="3" borderId="16" xfId="51" applyNumberFormat="1" applyFont="1" applyFill="1" applyBorder="1" applyAlignment="1">
      <alignment horizontal="center"/>
    </xf>
    <xf numFmtId="49" fontId="21" fillId="3" borderId="16" xfId="51" applyNumberFormat="1" applyFont="1" applyFill="1" applyBorder="1" applyAlignment="1">
      <alignment horizontal="right"/>
    </xf>
    <xf numFmtId="49" fontId="21" fillId="3" borderId="16" xfId="51" applyNumberFormat="1" applyFont="1" applyFill="1" applyBorder="1" applyAlignment="1">
      <alignment horizontal="right" vertical="center"/>
    </xf>
    <xf numFmtId="49" fontId="21" fillId="3" borderId="17" xfId="51" applyNumberFormat="1" applyFont="1" applyFill="1" applyBorder="1" applyAlignment="1">
      <alignment horizontal="center"/>
    </xf>
    <xf numFmtId="0" fontId="21" fillId="3" borderId="18" xfId="51" applyFont="1" applyFill="1" applyBorder="1" applyAlignment="1">
      <alignment horizontal="center"/>
    </xf>
    <xf numFmtId="0" fontId="22" fillId="3" borderId="0" xfId="51" applyFont="1" applyFill="1"/>
    <xf numFmtId="0" fontId="0" fillId="3" borderId="0" xfId="52" applyFont="1" applyFill="1">
      <alignment vertical="center"/>
    </xf>
    <xf numFmtId="0" fontId="22" fillId="3" borderId="10" xfId="50" applyFont="1" applyFill="1" applyBorder="1" applyAlignment="1">
      <alignment horizontal="left" vertical="center"/>
    </xf>
    <xf numFmtId="0" fontId="21" fillId="3" borderId="19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0" xfId="51" applyFont="1" applyFill="1" applyBorder="1" applyAlignment="1" applyProtection="1">
      <alignment horizontal="center" vertical="center"/>
    </xf>
    <xf numFmtId="0" fontId="22" fillId="3" borderId="2" xfId="52" applyFont="1" applyFill="1" applyBorder="1" applyAlignment="1">
      <alignment horizontal="center" vertical="center"/>
    </xf>
    <xf numFmtId="0" fontId="22" fillId="3" borderId="21" xfId="52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2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23" xfId="52" applyNumberFormat="1" applyFont="1" applyFill="1" applyBorder="1" applyAlignment="1">
      <alignment horizontal="center" vertical="center"/>
    </xf>
    <xf numFmtId="49" fontId="21" fillId="3" borderId="24" xfId="52" applyNumberFormat="1" applyFont="1" applyFill="1" applyBorder="1" applyAlignment="1">
      <alignment horizontal="center" vertical="center"/>
    </xf>
    <xf numFmtId="49" fontId="22" fillId="3" borderId="24" xfId="52" applyNumberFormat="1" applyFont="1" applyFill="1" applyBorder="1" applyAlignment="1">
      <alignment horizontal="center" vertical="center"/>
    </xf>
    <xf numFmtId="49" fontId="21" fillId="3" borderId="25" xfId="51" applyNumberFormat="1" applyFont="1" applyFill="1" applyBorder="1" applyAlignment="1">
      <alignment horizontal="center"/>
    </xf>
    <xf numFmtId="49" fontId="21" fillId="3" borderId="26" xfId="51" applyNumberFormat="1" applyFont="1" applyFill="1" applyBorder="1" applyAlignment="1">
      <alignment horizontal="center"/>
    </xf>
    <xf numFmtId="49" fontId="21" fillId="3" borderId="26" xfId="52" applyNumberFormat="1" applyFont="1" applyFill="1" applyBorder="1" applyAlignment="1">
      <alignment horizontal="center" vertical="center"/>
    </xf>
    <xf numFmtId="49" fontId="21" fillId="3" borderId="27" xfId="51" applyNumberFormat="1" applyFont="1" applyFill="1" applyBorder="1" applyAlignment="1">
      <alignment horizontal="center"/>
    </xf>
    <xf numFmtId="14" fontId="22" fillId="3" borderId="0" xfId="51" applyNumberFormat="1" applyFont="1" applyFill="1"/>
    <xf numFmtId="0" fontId="27" fillId="0" borderId="0" xfId="50" applyFill="1" applyBorder="1" applyAlignment="1">
      <alignment horizontal="left" vertical="center"/>
    </xf>
    <xf numFmtId="0" fontId="27" fillId="0" borderId="0" xfId="50" applyFont="1" applyFill="1" applyAlignment="1">
      <alignment horizontal="left" vertical="center"/>
    </xf>
    <xf numFmtId="0" fontId="27" fillId="0" borderId="0" xfId="50" applyFill="1" applyAlignment="1">
      <alignment horizontal="left" vertical="center"/>
    </xf>
    <xf numFmtId="0" fontId="28" fillId="0" borderId="28" xfId="50" applyFont="1" applyFill="1" applyBorder="1" applyAlignment="1">
      <alignment horizontal="center" vertical="top"/>
    </xf>
    <xf numFmtId="0" fontId="29" fillId="0" borderId="29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horizontal="center" vertical="center"/>
    </xf>
    <xf numFmtId="0" fontId="30" fillId="0" borderId="30" xfId="50" applyFont="1" applyFill="1" applyBorder="1" applyAlignment="1">
      <alignment vertical="center"/>
    </xf>
    <xf numFmtId="0" fontId="29" fillId="0" borderId="30" xfId="50" applyFont="1" applyFill="1" applyBorder="1" applyAlignment="1">
      <alignment vertical="center"/>
    </xf>
    <xf numFmtId="0" fontId="30" fillId="0" borderId="30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vertical="center"/>
    </xf>
    <xf numFmtId="0" fontId="24" fillId="0" borderId="13" xfId="50" applyFont="1" applyFill="1" applyBorder="1" applyAlignment="1">
      <alignment horizontal="center" vertical="center"/>
    </xf>
    <xf numFmtId="0" fontId="29" fillId="0" borderId="13" xfId="50" applyFont="1" applyFill="1" applyBorder="1" applyAlignment="1">
      <alignment vertical="center"/>
    </xf>
    <xf numFmtId="58" fontId="30" fillId="0" borderId="13" xfId="50" applyNumberFormat="1" applyFont="1" applyFill="1" applyBorder="1" applyAlignment="1">
      <alignment horizontal="center" vertical="center"/>
    </xf>
    <xf numFmtId="0" fontId="30" fillId="0" borderId="13" xfId="50" applyFont="1" applyFill="1" applyBorder="1" applyAlignment="1">
      <alignment horizontal="center" vertical="center"/>
    </xf>
    <xf numFmtId="0" fontId="29" fillId="0" borderId="13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horizontal="right" vertical="center"/>
    </xf>
    <xf numFmtId="0" fontId="29" fillId="0" borderId="13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vertical="center"/>
    </xf>
    <xf numFmtId="0" fontId="24" fillId="0" borderId="33" xfId="50" applyFont="1" applyFill="1" applyBorder="1" applyAlignment="1">
      <alignment horizontal="right" vertical="center"/>
    </xf>
    <xf numFmtId="0" fontId="29" fillId="0" borderId="33" xfId="50" applyFont="1" applyFill="1" applyBorder="1" applyAlignment="1">
      <alignment vertical="center"/>
    </xf>
    <xf numFmtId="0" fontId="30" fillId="0" borderId="33" xfId="50" applyFont="1" applyFill="1" applyBorder="1" applyAlignment="1">
      <alignment horizontal="center" vertical="center"/>
    </xf>
    <xf numFmtId="0" fontId="29" fillId="0" borderId="33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vertical="center"/>
    </xf>
    <xf numFmtId="0" fontId="30" fillId="0" borderId="0" xfId="50" applyFont="1" applyFill="1" applyBorder="1" applyAlignment="1">
      <alignment vertical="center"/>
    </xf>
    <xf numFmtId="0" fontId="30" fillId="0" borderId="0" xfId="50" applyFont="1" applyFill="1" applyAlignment="1">
      <alignment horizontal="left" vertical="center"/>
    </xf>
    <xf numFmtId="0" fontId="29" fillId="0" borderId="29" xfId="50" applyFont="1" applyFill="1" applyBorder="1" applyAlignment="1">
      <alignment vertical="center"/>
    </xf>
    <xf numFmtId="0" fontId="29" fillId="0" borderId="34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30" fillId="0" borderId="13" xfId="50" applyFont="1" applyFill="1" applyBorder="1" applyAlignment="1">
      <alignment horizontal="left" vertical="center"/>
    </xf>
    <xf numFmtId="0" fontId="30" fillId="0" borderId="13" xfId="50" applyFont="1" applyFill="1" applyBorder="1" applyAlignment="1">
      <alignment vertical="center"/>
    </xf>
    <xf numFmtId="0" fontId="30" fillId="0" borderId="36" xfId="50" applyFont="1" applyFill="1" applyBorder="1" applyAlignment="1">
      <alignment horizontal="center" vertical="center"/>
    </xf>
    <xf numFmtId="0" fontId="30" fillId="0" borderId="37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vertical="center"/>
    </xf>
    <xf numFmtId="0" fontId="30" fillId="0" borderId="0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 wrapText="1"/>
    </xf>
    <xf numFmtId="0" fontId="30" fillId="0" borderId="13" xfId="50" applyFont="1" applyFill="1" applyBorder="1" applyAlignment="1">
      <alignment horizontal="left" vertical="center" wrapText="1"/>
    </xf>
    <xf numFmtId="0" fontId="29" fillId="0" borderId="32" xfId="50" applyFont="1" applyFill="1" applyBorder="1" applyAlignment="1">
      <alignment horizontal="left" vertical="center"/>
    </xf>
    <xf numFmtId="0" fontId="27" fillId="0" borderId="33" xfId="50" applyFill="1" applyBorder="1" applyAlignment="1">
      <alignment horizontal="center" vertical="center"/>
    </xf>
    <xf numFmtId="0" fontId="29" fillId="0" borderId="39" xfId="50" applyFont="1" applyFill="1" applyBorder="1" applyAlignment="1">
      <alignment horizontal="center" vertical="center"/>
    </xf>
    <xf numFmtId="0" fontId="29" fillId="0" borderId="40" xfId="50" applyFont="1" applyFill="1" applyBorder="1" applyAlignment="1">
      <alignment horizontal="left" vertical="center"/>
    </xf>
    <xf numFmtId="0" fontId="27" fillId="0" borderId="38" xfId="50" applyFont="1" applyFill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9" fillId="0" borderId="36" xfId="50" applyFont="1" applyFill="1" applyBorder="1" applyAlignment="1">
      <alignment horizontal="left" vertical="center"/>
    </xf>
    <xf numFmtId="0" fontId="29" fillId="0" borderId="43" xfId="50" applyFont="1" applyFill="1" applyBorder="1" applyAlignment="1">
      <alignment horizontal="left" vertical="center"/>
    </xf>
    <xf numFmtId="58" fontId="30" fillId="0" borderId="33" xfId="50" applyNumberFormat="1" applyFont="1" applyFill="1" applyBorder="1" applyAlignment="1">
      <alignment vertical="center"/>
    </xf>
    <xf numFmtId="0" fontId="29" fillId="0" borderId="33" xfId="50" applyFont="1" applyFill="1" applyBorder="1" applyAlignment="1">
      <alignment horizontal="center" vertical="center"/>
    </xf>
    <xf numFmtId="0" fontId="30" fillId="0" borderId="44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center" vertical="center"/>
    </xf>
    <xf numFmtId="0" fontId="30" fillId="0" borderId="45" xfId="50" applyFont="1" applyFill="1" applyBorder="1" applyAlignment="1">
      <alignment horizontal="left" vertical="center"/>
    </xf>
    <xf numFmtId="0" fontId="30" fillId="0" borderId="46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center" vertical="center"/>
    </xf>
    <xf numFmtId="0" fontId="23" fillId="0" borderId="48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 wrapText="1"/>
    </xf>
    <xf numFmtId="0" fontId="27" fillId="0" borderId="46" xfId="50" applyFill="1" applyBorder="1" applyAlignment="1">
      <alignment horizontal="center" vertical="center"/>
    </xf>
    <xf numFmtId="0" fontId="27" fillId="0" borderId="48" xfId="50" applyFont="1" applyFill="1" applyBorder="1" applyAlignment="1">
      <alignment horizontal="left" vertical="center"/>
    </xf>
    <xf numFmtId="0" fontId="30" fillId="0" borderId="49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30" fillId="0" borderId="46" xfId="50" applyFont="1" applyFill="1" applyBorder="1" applyAlignment="1">
      <alignment horizontal="center" vertical="center"/>
    </xf>
    <xf numFmtId="0" fontId="21" fillId="3" borderId="2" xfId="51" applyFont="1" applyFill="1" applyBorder="1" applyAlignment="1" applyProtection="1">
      <alignment horizontal="center" vertical="center"/>
    </xf>
    <xf numFmtId="0" fontId="21" fillId="3" borderId="7" xfId="51" applyFont="1" applyFill="1" applyBorder="1" applyAlignment="1" applyProtection="1">
      <alignment horizontal="center" vertical="center"/>
    </xf>
    <xf numFmtId="0" fontId="27" fillId="0" borderId="0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32" fillId="0" borderId="28" xfId="50" applyFont="1" applyBorder="1" applyAlignment="1">
      <alignment horizontal="center" vertical="top"/>
    </xf>
    <xf numFmtId="0" fontId="31" fillId="0" borderId="50" xfId="50" applyFont="1" applyBorder="1" applyAlignment="1">
      <alignment horizontal="left" vertical="center"/>
    </xf>
    <xf numFmtId="0" fontId="24" fillId="0" borderId="51" xfId="50" applyFont="1" applyBorder="1" applyAlignment="1">
      <alignment horizontal="center" vertical="center"/>
    </xf>
    <xf numFmtId="0" fontId="31" fillId="0" borderId="51" xfId="50" applyFont="1" applyBorder="1" applyAlignment="1">
      <alignment horizontal="center" vertical="center"/>
    </xf>
    <xf numFmtId="0" fontId="23" fillId="0" borderId="51" xfId="50" applyFont="1" applyBorder="1" applyAlignment="1">
      <alignment horizontal="left" vertical="center"/>
    </xf>
    <xf numFmtId="0" fontId="23" fillId="0" borderId="29" xfId="50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23" fillId="0" borderId="44" xfId="50" applyFont="1" applyBorder="1" applyAlignment="1">
      <alignment horizontal="center" vertical="center"/>
    </xf>
    <xf numFmtId="0" fontId="31" fillId="0" borderId="29" xfId="50" applyFont="1" applyBorder="1" applyAlignment="1">
      <alignment horizontal="center" vertical="center"/>
    </xf>
    <xf numFmtId="0" fontId="31" fillId="0" borderId="30" xfId="50" applyFont="1" applyBorder="1" applyAlignment="1">
      <alignment horizontal="center" vertical="center"/>
    </xf>
    <xf numFmtId="0" fontId="31" fillId="0" borderId="44" xfId="50" applyFont="1" applyBorder="1" applyAlignment="1">
      <alignment horizontal="center" vertical="center"/>
    </xf>
    <xf numFmtId="0" fontId="23" fillId="0" borderId="31" xfId="50" applyFont="1" applyBorder="1" applyAlignment="1">
      <alignment horizontal="left" vertical="center"/>
    </xf>
    <xf numFmtId="0" fontId="24" fillId="0" borderId="13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23" fillId="0" borderId="13" xfId="50" applyFont="1" applyBorder="1" applyAlignment="1">
      <alignment horizontal="left" vertical="center"/>
    </xf>
    <xf numFmtId="14" fontId="24" fillId="0" borderId="13" xfId="50" applyNumberFormat="1" applyFont="1" applyBorder="1" applyAlignment="1">
      <alignment horizontal="center" vertical="center"/>
    </xf>
    <xf numFmtId="14" fontId="24" fillId="0" borderId="45" xfId="50" applyNumberFormat="1" applyFont="1" applyBorder="1" applyAlignment="1">
      <alignment horizontal="center" vertical="center"/>
    </xf>
    <xf numFmtId="0" fontId="23" fillId="0" borderId="31" xfId="50" applyFont="1" applyBorder="1" applyAlignment="1">
      <alignment vertical="center"/>
    </xf>
    <xf numFmtId="0" fontId="24" fillId="0" borderId="13" xfId="50" applyFont="1" applyBorder="1" applyAlignment="1">
      <alignment vertical="center"/>
    </xf>
    <xf numFmtId="0" fontId="24" fillId="0" borderId="45" xfId="50" applyFont="1" applyBorder="1" applyAlignment="1">
      <alignment vertical="center"/>
    </xf>
    <xf numFmtId="0" fontId="23" fillId="0" borderId="13" xfId="50" applyFont="1" applyBorder="1" applyAlignment="1">
      <alignment vertical="center"/>
    </xf>
    <xf numFmtId="0" fontId="24" fillId="0" borderId="36" xfId="50" applyFont="1" applyBorder="1" applyAlignment="1">
      <alignment horizontal="left" vertical="center"/>
    </xf>
    <xf numFmtId="0" fontId="24" fillId="0" borderId="48" xfId="50" applyFont="1" applyBorder="1" applyAlignment="1">
      <alignment horizontal="left" vertical="center"/>
    </xf>
    <xf numFmtId="0" fontId="27" fillId="0" borderId="13" xfId="50" applyFont="1" applyBorder="1" applyAlignment="1">
      <alignment vertical="center"/>
    </xf>
    <xf numFmtId="0" fontId="33" fillId="0" borderId="32" xfId="50" applyFont="1" applyBorder="1" applyAlignment="1">
      <alignment vertical="center"/>
    </xf>
    <xf numFmtId="0" fontId="24" fillId="0" borderId="33" xfId="50" applyFont="1" applyBorder="1" applyAlignment="1">
      <alignment horizontal="center" vertical="center"/>
    </xf>
    <xf numFmtId="0" fontId="24" fillId="0" borderId="46" xfId="50" applyFont="1" applyBorder="1" applyAlignment="1">
      <alignment horizontal="center" vertical="center"/>
    </xf>
    <xf numFmtId="0" fontId="23" fillId="0" borderId="32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14" fontId="24" fillId="0" borderId="33" xfId="50" applyNumberFormat="1" applyFont="1" applyBorder="1" applyAlignment="1">
      <alignment horizontal="center" vertical="center"/>
    </xf>
    <xf numFmtId="14" fontId="24" fillId="0" borderId="46" xfId="50" applyNumberFormat="1" applyFont="1" applyBorder="1" applyAlignment="1">
      <alignment horizontal="center" vertical="center"/>
    </xf>
    <xf numFmtId="0" fontId="23" fillId="0" borderId="52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31" fillId="0" borderId="53" xfId="50" applyFont="1" applyBorder="1" applyAlignment="1">
      <alignment horizontal="left" vertical="center"/>
    </xf>
    <xf numFmtId="0" fontId="31" fillId="0" borderId="54" xfId="50" applyFont="1" applyBorder="1" applyAlignment="1">
      <alignment horizontal="left" vertical="center"/>
    </xf>
    <xf numFmtId="0" fontId="23" fillId="0" borderId="55" xfId="50" applyFont="1" applyBorder="1" applyAlignment="1">
      <alignment vertical="center"/>
    </xf>
    <xf numFmtId="0" fontId="27" fillId="0" borderId="56" xfId="50" applyFont="1" applyBorder="1" applyAlignment="1">
      <alignment horizontal="left" vertical="center"/>
    </xf>
    <xf numFmtId="0" fontId="24" fillId="0" borderId="56" xfId="50" applyFont="1" applyBorder="1" applyAlignment="1">
      <alignment horizontal="left" vertical="center"/>
    </xf>
    <xf numFmtId="0" fontId="27" fillId="0" borderId="56" xfId="50" applyFont="1" applyBorder="1" applyAlignment="1">
      <alignment vertical="center"/>
    </xf>
    <xf numFmtId="0" fontId="23" fillId="0" borderId="56" xfId="50" applyFont="1" applyBorder="1" applyAlignment="1">
      <alignment vertical="center"/>
    </xf>
    <xf numFmtId="0" fontId="27" fillId="0" borderId="13" xfId="50" applyFont="1" applyBorder="1" applyAlignment="1">
      <alignment horizontal="left" vertical="center"/>
    </xf>
    <xf numFmtId="0" fontId="23" fillId="0" borderId="55" xfId="50" applyFont="1" applyBorder="1" applyAlignment="1">
      <alignment horizontal="center" vertical="center"/>
    </xf>
    <xf numFmtId="0" fontId="24" fillId="0" borderId="56" xfId="50" applyFont="1" applyBorder="1" applyAlignment="1">
      <alignment horizontal="center" vertical="center"/>
    </xf>
    <xf numFmtId="0" fontId="23" fillId="0" borderId="56" xfId="50" applyFont="1" applyBorder="1" applyAlignment="1">
      <alignment horizontal="center" vertical="center"/>
    </xf>
    <xf numFmtId="0" fontId="27" fillId="0" borderId="56" xfId="50" applyFont="1" applyBorder="1" applyAlignment="1">
      <alignment horizontal="center" vertical="center"/>
    </xf>
    <xf numFmtId="0" fontId="23" fillId="0" borderId="31" xfId="50" applyFont="1" applyBorder="1" applyAlignment="1">
      <alignment horizontal="center" vertical="center"/>
    </xf>
    <xf numFmtId="0" fontId="24" fillId="0" borderId="13" xfId="50" applyFont="1" applyBorder="1" applyAlignment="1">
      <alignment horizontal="center" vertical="center"/>
    </xf>
    <xf numFmtId="0" fontId="23" fillId="0" borderId="13" xfId="50" applyFont="1" applyBorder="1" applyAlignment="1">
      <alignment horizontal="center" vertical="center"/>
    </xf>
    <xf numFmtId="0" fontId="27" fillId="0" borderId="13" xfId="50" applyFont="1" applyBorder="1" applyAlignment="1">
      <alignment horizontal="center" vertical="center"/>
    </xf>
    <xf numFmtId="0" fontId="23" fillId="0" borderId="41" xfId="50" applyFont="1" applyBorder="1" applyAlignment="1">
      <alignment horizontal="left" vertical="center" wrapText="1"/>
    </xf>
    <xf numFmtId="0" fontId="23" fillId="0" borderId="42" xfId="50" applyFont="1" applyBorder="1" applyAlignment="1">
      <alignment horizontal="left" vertical="center" wrapText="1"/>
    </xf>
    <xf numFmtId="0" fontId="23" fillId="0" borderId="55" xfId="50" applyFont="1" applyBorder="1" applyAlignment="1">
      <alignment horizontal="left" vertical="center"/>
    </xf>
    <xf numFmtId="0" fontId="23" fillId="0" borderId="56" xfId="50" applyFont="1" applyBorder="1" applyAlignment="1">
      <alignment horizontal="left" vertical="center"/>
    </xf>
    <xf numFmtId="0" fontId="34" fillId="0" borderId="57" xfId="50" applyFont="1" applyBorder="1" applyAlignment="1">
      <alignment horizontal="left" vertical="center" wrapText="1"/>
    </xf>
    <xf numFmtId="0" fontId="24" fillId="0" borderId="31" xfId="50" applyFont="1" applyBorder="1" applyAlignment="1">
      <alignment horizontal="left" vertical="center"/>
    </xf>
    <xf numFmtId="9" fontId="24" fillId="0" borderId="13" xfId="50" applyNumberFormat="1" applyFont="1" applyBorder="1" applyAlignment="1">
      <alignment horizontal="center" vertical="center"/>
    </xf>
    <xf numFmtId="0" fontId="31" fillId="0" borderId="53" xfId="0" applyFont="1" applyBorder="1" applyAlignment="1">
      <alignment horizontal="left" vertical="center"/>
    </xf>
    <xf numFmtId="0" fontId="31" fillId="0" borderId="54" xfId="0" applyFont="1" applyBorder="1" applyAlignment="1">
      <alignment horizontal="left" vertical="center"/>
    </xf>
    <xf numFmtId="9" fontId="24" fillId="0" borderId="40" xfId="50" applyNumberFormat="1" applyFont="1" applyBorder="1" applyAlignment="1">
      <alignment horizontal="left" vertical="center"/>
    </xf>
    <xf numFmtId="9" fontId="24" fillId="0" borderId="35" xfId="50" applyNumberFormat="1" applyFont="1" applyBorder="1" applyAlignment="1">
      <alignment horizontal="left" vertical="center"/>
    </xf>
    <xf numFmtId="9" fontId="24" fillId="0" borderId="41" xfId="50" applyNumberFormat="1" applyFont="1" applyBorder="1" applyAlignment="1">
      <alignment horizontal="left" vertical="center"/>
    </xf>
    <xf numFmtId="9" fontId="24" fillId="0" borderId="42" xfId="50" applyNumberFormat="1" applyFont="1" applyBorder="1" applyAlignment="1">
      <alignment horizontal="left" vertical="center"/>
    </xf>
    <xf numFmtId="0" fontId="29" fillId="0" borderId="55" xfId="50" applyFont="1" applyFill="1" applyBorder="1" applyAlignment="1">
      <alignment horizontal="left" vertical="center"/>
    </xf>
    <xf numFmtId="0" fontId="29" fillId="0" borderId="56" xfId="50" applyFont="1" applyFill="1" applyBorder="1" applyAlignment="1">
      <alignment horizontal="left" vertical="center"/>
    </xf>
    <xf numFmtId="0" fontId="29" fillId="0" borderId="58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24" fillId="0" borderId="59" xfId="50" applyFont="1" applyFill="1" applyBorder="1" applyAlignment="1">
      <alignment horizontal="left" vertical="center"/>
    </xf>
    <xf numFmtId="0" fontId="24" fillId="0" borderId="60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31" fillId="0" borderId="50" xfId="50" applyFont="1" applyBorder="1" applyAlignment="1">
      <alignment vertical="center"/>
    </xf>
    <xf numFmtId="0" fontId="35" fillId="0" borderId="54" xfId="50" applyFont="1" applyBorder="1" applyAlignment="1">
      <alignment horizontal="center" vertical="center"/>
    </xf>
    <xf numFmtId="0" fontId="31" fillId="0" borderId="51" xfId="50" applyFont="1" applyBorder="1" applyAlignment="1">
      <alignment vertical="center"/>
    </xf>
    <xf numFmtId="0" fontId="24" fillId="0" borderId="61" xfId="50" applyFont="1" applyBorder="1" applyAlignment="1">
      <alignment vertical="center"/>
    </xf>
    <xf numFmtId="0" fontId="31" fillId="0" borderId="61" xfId="50" applyFont="1" applyBorder="1" applyAlignment="1">
      <alignment vertical="center"/>
    </xf>
    <xf numFmtId="58" fontId="27" fillId="0" borderId="51" xfId="50" applyNumberFormat="1" applyFont="1" applyBorder="1" applyAlignment="1">
      <alignment vertical="center"/>
    </xf>
    <xf numFmtId="0" fontId="31" fillId="0" borderId="39" xfId="50" applyFont="1" applyBorder="1" applyAlignment="1">
      <alignment horizontal="center" vertical="center"/>
    </xf>
    <xf numFmtId="0" fontId="24" fillId="0" borderId="52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27" fillId="0" borderId="61" xfId="50" applyFont="1" applyBorder="1" applyAlignment="1">
      <alignment vertical="center"/>
    </xf>
    <xf numFmtId="0" fontId="27" fillId="0" borderId="51" xfId="50" applyFont="1" applyBorder="1" applyAlignment="1">
      <alignment horizontal="center" vertical="center"/>
    </xf>
    <xf numFmtId="0" fontId="27" fillId="0" borderId="62" xfId="50" applyFont="1" applyBorder="1" applyAlignment="1">
      <alignment horizontal="center" vertical="center"/>
    </xf>
    <xf numFmtId="0" fontId="24" fillId="0" borderId="33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/>
    </xf>
    <xf numFmtId="0" fontId="31" fillId="0" borderId="64" xfId="50" applyFont="1" applyBorder="1" applyAlignment="1">
      <alignment horizontal="left" vertical="center"/>
    </xf>
    <xf numFmtId="0" fontId="24" fillId="0" borderId="65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23" fillId="0" borderId="49" xfId="50" applyFont="1" applyBorder="1" applyAlignment="1">
      <alignment horizontal="left" vertical="center" wrapText="1"/>
    </xf>
    <xf numFmtId="0" fontId="23" fillId="0" borderId="65" xfId="50" applyFont="1" applyBorder="1" applyAlignment="1">
      <alignment horizontal="left" vertical="center"/>
    </xf>
    <xf numFmtId="0" fontId="29" fillId="0" borderId="45" xfId="50" applyFont="1" applyBorder="1" applyAlignment="1">
      <alignment horizontal="left" vertical="center"/>
    </xf>
    <xf numFmtId="0" fontId="36" fillId="0" borderId="45" xfId="50" applyFont="1" applyBorder="1" applyAlignment="1">
      <alignment horizontal="left" vertical="center" wrapText="1"/>
    </xf>
    <xf numFmtId="0" fontId="36" fillId="0" borderId="45" xfId="50" applyFont="1" applyBorder="1" applyAlignment="1">
      <alignment horizontal="left" vertical="center"/>
    </xf>
    <xf numFmtId="0" fontId="30" fillId="0" borderId="45" xfId="50" applyFont="1" applyBorder="1" applyAlignment="1">
      <alignment horizontal="left" vertical="center"/>
    </xf>
    <xf numFmtId="0" fontId="31" fillId="0" borderId="64" xfId="0" applyFont="1" applyBorder="1" applyAlignment="1">
      <alignment horizontal="left" vertical="center"/>
    </xf>
    <xf numFmtId="9" fontId="24" fillId="0" borderId="47" xfId="50" applyNumberFormat="1" applyFont="1" applyBorder="1" applyAlignment="1">
      <alignment horizontal="left" vertical="center"/>
    </xf>
    <xf numFmtId="9" fontId="24" fillId="0" borderId="49" xfId="50" applyNumberFormat="1" applyFont="1" applyBorder="1" applyAlignment="1">
      <alignment horizontal="left" vertical="center"/>
    </xf>
    <xf numFmtId="0" fontId="29" fillId="0" borderId="65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left" vertical="center"/>
    </xf>
    <xf numFmtId="0" fontId="24" fillId="0" borderId="66" xfId="50" applyFont="1" applyFill="1" applyBorder="1" applyAlignment="1">
      <alignment horizontal="left" vertical="center"/>
    </xf>
    <xf numFmtId="0" fontId="24" fillId="0" borderId="48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/>
    </xf>
    <xf numFmtId="0" fontId="31" fillId="0" borderId="67" xfId="50" applyFont="1" applyBorder="1" applyAlignment="1">
      <alignment horizontal="center" vertical="center"/>
    </xf>
    <xf numFmtId="0" fontId="24" fillId="0" borderId="61" xfId="50" applyFont="1" applyBorder="1" applyAlignment="1">
      <alignment horizontal="center" vertical="center"/>
    </xf>
    <xf numFmtId="0" fontId="24" fillId="0" borderId="63" xfId="50" applyFont="1" applyBorder="1" applyAlignment="1">
      <alignment horizontal="center" vertical="center"/>
    </xf>
    <xf numFmtId="0" fontId="24" fillId="0" borderId="63" xfId="50" applyFont="1" applyFill="1" applyBorder="1" applyAlignment="1">
      <alignment horizontal="left" vertical="center"/>
    </xf>
    <xf numFmtId="0" fontId="37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38" fillId="0" borderId="70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37" fillId="0" borderId="7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/>
    </xf>
    <xf numFmtId="0" fontId="38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58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33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529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254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254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529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254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099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099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422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099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277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28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28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468630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0817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422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422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287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27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27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672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62" customWidth="1"/>
    <col min="3" max="3" width="10.125" customWidth="1"/>
  </cols>
  <sheetData>
    <row r="1" ht="21" customHeight="1" spans="1:2">
      <c r="A1" s="363"/>
      <c r="B1" s="364" t="s">
        <v>0</v>
      </c>
    </row>
    <row r="2" spans="1:2">
      <c r="A2" s="14">
        <v>1</v>
      </c>
      <c r="B2" s="365" t="s">
        <v>1</v>
      </c>
    </row>
    <row r="3" spans="1:2">
      <c r="A3" s="14">
        <v>2</v>
      </c>
      <c r="B3" s="365" t="s">
        <v>2</v>
      </c>
    </row>
    <row r="4" spans="1:2">
      <c r="A4" s="14">
        <v>3</v>
      </c>
      <c r="B4" s="365" t="s">
        <v>3</v>
      </c>
    </row>
    <row r="5" spans="1:2">
      <c r="A5" s="14">
        <v>4</v>
      </c>
      <c r="B5" s="365" t="s">
        <v>4</v>
      </c>
    </row>
    <row r="6" spans="1:2">
      <c r="A6" s="14">
        <v>5</v>
      </c>
      <c r="B6" s="365" t="s">
        <v>5</v>
      </c>
    </row>
    <row r="7" spans="1:2">
      <c r="A7" s="14">
        <v>6</v>
      </c>
      <c r="B7" s="365" t="s">
        <v>6</v>
      </c>
    </row>
    <row r="8" s="361" customFormat="1" ht="15" customHeight="1" spans="1:2">
      <c r="A8" s="366">
        <v>7</v>
      </c>
      <c r="B8" s="367" t="s">
        <v>7</v>
      </c>
    </row>
    <row r="9" ht="18.95" customHeight="1" spans="1:2">
      <c r="A9" s="363"/>
      <c r="B9" s="368" t="s">
        <v>8</v>
      </c>
    </row>
    <row r="10" ht="15.95" customHeight="1" spans="1:2">
      <c r="A10" s="14">
        <v>1</v>
      </c>
      <c r="B10" s="369" t="s">
        <v>9</v>
      </c>
    </row>
    <row r="11" spans="1:2">
      <c r="A11" s="14">
        <v>2</v>
      </c>
      <c r="B11" s="365" t="s">
        <v>10</v>
      </c>
    </row>
    <row r="12" spans="1:2">
      <c r="A12" s="14">
        <v>3</v>
      </c>
      <c r="B12" s="367" t="s">
        <v>11</v>
      </c>
    </row>
    <row r="13" spans="1:2">
      <c r="A13" s="14">
        <v>4</v>
      </c>
      <c r="B13" s="365" t="s">
        <v>12</v>
      </c>
    </row>
    <row r="14" spans="1:2">
      <c r="A14" s="14">
        <v>5</v>
      </c>
      <c r="B14" s="365" t="s">
        <v>13</v>
      </c>
    </row>
    <row r="15" spans="1:2">
      <c r="A15" s="14">
        <v>6</v>
      </c>
      <c r="B15" s="365" t="s">
        <v>14</v>
      </c>
    </row>
    <row r="16" spans="1:2">
      <c r="A16" s="14">
        <v>7</v>
      </c>
      <c r="B16" s="365" t="s">
        <v>15</v>
      </c>
    </row>
    <row r="17" spans="1:2">
      <c r="A17" s="14">
        <v>8</v>
      </c>
      <c r="B17" s="365" t="s">
        <v>16</v>
      </c>
    </row>
    <row r="18" spans="1:2">
      <c r="A18" s="14">
        <v>9</v>
      </c>
      <c r="B18" s="365" t="s">
        <v>17</v>
      </c>
    </row>
    <row r="19" spans="1:2">
      <c r="A19" s="14"/>
      <c r="B19" s="365"/>
    </row>
    <row r="20" ht="20.25" spans="1:2">
      <c r="A20" s="363"/>
      <c r="B20" s="364" t="s">
        <v>18</v>
      </c>
    </row>
    <row r="21" spans="1:2">
      <c r="A21" s="14">
        <v>1</v>
      </c>
      <c r="B21" s="370" t="s">
        <v>19</v>
      </c>
    </row>
    <row r="22" spans="1:2">
      <c r="A22" s="14">
        <v>2</v>
      </c>
      <c r="B22" s="365" t="s">
        <v>20</v>
      </c>
    </row>
    <row r="23" spans="1:2">
      <c r="A23" s="14">
        <v>3</v>
      </c>
      <c r="B23" s="365" t="s">
        <v>21</v>
      </c>
    </row>
    <row r="24" spans="1:2">
      <c r="A24" s="14">
        <v>4</v>
      </c>
      <c r="B24" s="365" t="s">
        <v>22</v>
      </c>
    </row>
    <row r="25" spans="1:2">
      <c r="A25" s="14">
        <v>5</v>
      </c>
      <c r="B25" s="365" t="s">
        <v>23</v>
      </c>
    </row>
    <row r="26" spans="1:2">
      <c r="A26" s="14">
        <v>6</v>
      </c>
      <c r="B26" s="365" t="s">
        <v>24</v>
      </c>
    </row>
    <row r="27" spans="1:2">
      <c r="A27" s="14">
        <v>7</v>
      </c>
      <c r="B27" s="365" t="s">
        <v>25</v>
      </c>
    </row>
    <row r="28" spans="1:2">
      <c r="A28" s="14"/>
      <c r="B28" s="365"/>
    </row>
    <row r="29" ht="20.25" spans="1:2">
      <c r="A29" s="363"/>
      <c r="B29" s="364" t="s">
        <v>26</v>
      </c>
    </row>
    <row r="30" spans="1:2">
      <c r="A30" s="14">
        <v>1</v>
      </c>
      <c r="B30" s="370" t="s">
        <v>27</v>
      </c>
    </row>
    <row r="31" spans="1:2">
      <c r="A31" s="14">
        <v>2</v>
      </c>
      <c r="B31" s="365" t="s">
        <v>28</v>
      </c>
    </row>
    <row r="32" spans="1:2">
      <c r="A32" s="14">
        <v>3</v>
      </c>
      <c r="B32" s="365" t="s">
        <v>29</v>
      </c>
    </row>
    <row r="33" ht="28.5" spans="1:2">
      <c r="A33" s="14">
        <v>4</v>
      </c>
      <c r="B33" s="365" t="s">
        <v>30</v>
      </c>
    </row>
    <row r="34" spans="1:2">
      <c r="A34" s="14">
        <v>5</v>
      </c>
      <c r="B34" s="365" t="s">
        <v>31</v>
      </c>
    </row>
    <row r="35" spans="1:2">
      <c r="A35" s="14">
        <v>6</v>
      </c>
      <c r="B35" s="365" t="s">
        <v>32</v>
      </c>
    </row>
    <row r="36" spans="1:2">
      <c r="A36" s="14">
        <v>7</v>
      </c>
      <c r="B36" s="365" t="s">
        <v>33</v>
      </c>
    </row>
    <row r="37" spans="1:2">
      <c r="A37" s="14"/>
      <c r="B37" s="365"/>
    </row>
    <row r="39" spans="1:2">
      <c r="A39" s="371" t="s">
        <v>34</v>
      </c>
      <c r="B39" s="37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352</v>
      </c>
      <c r="B2" s="30" t="s">
        <v>272</v>
      </c>
      <c r="C2" s="30" t="s">
        <v>273</v>
      </c>
      <c r="D2" s="30" t="s">
        <v>274</v>
      </c>
      <c r="E2" s="30" t="s">
        <v>275</v>
      </c>
      <c r="F2" s="30" t="s">
        <v>276</v>
      </c>
      <c r="G2" s="29" t="s">
        <v>353</v>
      </c>
      <c r="H2" s="29" t="s">
        <v>354</v>
      </c>
      <c r="I2" s="29" t="s">
        <v>355</v>
      </c>
      <c r="J2" s="29" t="s">
        <v>354</v>
      </c>
      <c r="K2" s="29" t="s">
        <v>356</v>
      </c>
      <c r="L2" s="29" t="s">
        <v>354</v>
      </c>
      <c r="M2" s="30" t="s">
        <v>330</v>
      </c>
      <c r="N2" s="30" t="s">
        <v>285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1" t="s">
        <v>352</v>
      </c>
      <c r="B4" s="32" t="s">
        <v>357</v>
      </c>
      <c r="C4" s="32" t="s">
        <v>331</v>
      </c>
      <c r="D4" s="32" t="s">
        <v>274</v>
      </c>
      <c r="E4" s="30" t="s">
        <v>275</v>
      </c>
      <c r="F4" s="30" t="s">
        <v>276</v>
      </c>
      <c r="G4" s="29" t="s">
        <v>353</v>
      </c>
      <c r="H4" s="29" t="s">
        <v>354</v>
      </c>
      <c r="I4" s="29" t="s">
        <v>355</v>
      </c>
      <c r="J4" s="29" t="s">
        <v>354</v>
      </c>
      <c r="K4" s="29" t="s">
        <v>356</v>
      </c>
      <c r="L4" s="29" t="s">
        <v>354</v>
      </c>
      <c r="M4" s="30" t="s">
        <v>330</v>
      </c>
      <c r="N4" s="30" t="s">
        <v>285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298</v>
      </c>
      <c r="B11" s="16"/>
      <c r="C11" s="16"/>
      <c r="D11" s="17"/>
      <c r="E11" s="18"/>
      <c r="F11" s="33"/>
      <c r="G11" s="28"/>
      <c r="H11" s="33"/>
      <c r="I11" s="15" t="s">
        <v>349</v>
      </c>
      <c r="J11" s="16"/>
      <c r="K11" s="16"/>
      <c r="L11" s="16"/>
      <c r="M11" s="16"/>
      <c r="N11" s="24"/>
    </row>
    <row r="12" ht="16.5" spans="1:14">
      <c r="A12" s="19" t="s">
        <v>358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25" zoomScaleNormal="125" workbookViewId="0">
      <selection activeCell="I21" sqref="I2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360</v>
      </c>
      <c r="H2" s="4" t="s">
        <v>361</v>
      </c>
      <c r="I2" s="4" t="s">
        <v>362</v>
      </c>
      <c r="J2" s="4" t="s">
        <v>363</v>
      </c>
      <c r="K2" s="5" t="s">
        <v>330</v>
      </c>
      <c r="L2" s="5" t="s">
        <v>285</v>
      </c>
    </row>
    <row r="3" spans="1:12">
      <c r="A3" s="14" t="s">
        <v>332</v>
      </c>
      <c r="B3" s="14" t="s">
        <v>290</v>
      </c>
      <c r="C3" s="13"/>
      <c r="D3" s="13" t="s">
        <v>364</v>
      </c>
      <c r="E3" s="25" t="s">
        <v>365</v>
      </c>
      <c r="F3" s="26"/>
      <c r="G3" s="13"/>
      <c r="H3" s="13"/>
      <c r="I3" s="13"/>
      <c r="J3" s="13"/>
      <c r="K3" s="25" t="s">
        <v>366</v>
      </c>
      <c r="L3" s="13"/>
    </row>
    <row r="4" spans="1:12">
      <c r="A4" s="14" t="s">
        <v>345</v>
      </c>
      <c r="B4" s="14" t="s">
        <v>290</v>
      </c>
      <c r="C4" s="13"/>
      <c r="D4" s="13" t="s">
        <v>364</v>
      </c>
      <c r="E4" s="13" t="s">
        <v>365</v>
      </c>
      <c r="F4" s="26"/>
      <c r="G4" s="13"/>
      <c r="H4" s="13"/>
      <c r="I4" s="13"/>
      <c r="J4" s="13"/>
      <c r="K4" s="25" t="s">
        <v>366</v>
      </c>
      <c r="L4" s="13"/>
    </row>
    <row r="5" spans="1:12">
      <c r="A5" s="14" t="s">
        <v>346</v>
      </c>
      <c r="B5" s="14" t="s">
        <v>290</v>
      </c>
      <c r="C5" s="13"/>
      <c r="D5" s="13" t="s">
        <v>364</v>
      </c>
      <c r="E5" s="13" t="s">
        <v>365</v>
      </c>
      <c r="F5" s="26"/>
      <c r="G5" s="13"/>
      <c r="H5" s="13"/>
      <c r="I5" s="13"/>
      <c r="J5" s="13"/>
      <c r="K5" s="25" t="s">
        <v>366</v>
      </c>
      <c r="L5" s="13"/>
    </row>
    <row r="6" spans="1:12">
      <c r="A6" s="14" t="s">
        <v>347</v>
      </c>
      <c r="B6" s="14" t="s">
        <v>290</v>
      </c>
      <c r="C6" s="13"/>
      <c r="D6" s="13" t="s">
        <v>364</v>
      </c>
      <c r="E6" s="13" t="s">
        <v>365</v>
      </c>
      <c r="F6" s="26"/>
      <c r="G6" s="13"/>
      <c r="H6" s="13"/>
      <c r="I6" s="13"/>
      <c r="J6" s="13"/>
      <c r="K6" s="25" t="s">
        <v>366</v>
      </c>
      <c r="L6" s="13"/>
    </row>
    <row r="7" spans="1:12">
      <c r="A7" s="14" t="s">
        <v>348</v>
      </c>
      <c r="B7" s="14" t="s">
        <v>290</v>
      </c>
      <c r="C7" s="14"/>
      <c r="D7" s="13" t="s">
        <v>364</v>
      </c>
      <c r="E7" s="13" t="s">
        <v>365</v>
      </c>
      <c r="F7" s="26"/>
      <c r="G7" s="13"/>
      <c r="H7" s="13"/>
      <c r="I7" s="13"/>
      <c r="J7" s="14"/>
      <c r="K7" s="25" t="s">
        <v>366</v>
      </c>
      <c r="L7" s="14"/>
    </row>
    <row r="8" spans="1:12">
      <c r="A8" s="14" t="s">
        <v>332</v>
      </c>
      <c r="B8" s="14" t="s">
        <v>290</v>
      </c>
      <c r="C8" s="14"/>
      <c r="D8" s="13" t="s">
        <v>364</v>
      </c>
      <c r="E8" s="27" t="s">
        <v>367</v>
      </c>
      <c r="F8" s="26"/>
      <c r="G8" s="13"/>
      <c r="H8" s="13"/>
      <c r="I8" s="14"/>
      <c r="J8" s="14"/>
      <c r="K8" s="25" t="s">
        <v>366</v>
      </c>
      <c r="L8" s="14"/>
    </row>
    <row r="9" spans="1:12">
      <c r="A9" s="14" t="s">
        <v>345</v>
      </c>
      <c r="B9" s="14" t="s">
        <v>290</v>
      </c>
      <c r="C9" s="14"/>
      <c r="D9" s="13" t="s">
        <v>364</v>
      </c>
      <c r="E9" s="27" t="s">
        <v>367</v>
      </c>
      <c r="F9" s="26"/>
      <c r="G9" s="13"/>
      <c r="H9" s="13"/>
      <c r="I9" s="14"/>
      <c r="J9" s="14"/>
      <c r="K9" s="25" t="s">
        <v>366</v>
      </c>
      <c r="L9" s="14"/>
    </row>
    <row r="10" spans="1:12">
      <c r="A10" s="14" t="s">
        <v>346</v>
      </c>
      <c r="B10" s="14" t="s">
        <v>290</v>
      </c>
      <c r="C10" s="14"/>
      <c r="D10" s="13" t="s">
        <v>364</v>
      </c>
      <c r="E10" s="27" t="s">
        <v>367</v>
      </c>
      <c r="F10" s="26"/>
      <c r="G10" s="13"/>
      <c r="H10" s="13"/>
      <c r="I10" s="14"/>
      <c r="J10" s="14"/>
      <c r="K10" s="25" t="s">
        <v>366</v>
      </c>
      <c r="L10" s="14"/>
    </row>
    <row r="11" spans="1:12">
      <c r="A11" s="14" t="s">
        <v>347</v>
      </c>
      <c r="B11" s="14" t="s">
        <v>290</v>
      </c>
      <c r="C11" s="14"/>
      <c r="D11" s="13" t="s">
        <v>364</v>
      </c>
      <c r="E11" s="27" t="s">
        <v>367</v>
      </c>
      <c r="F11" s="26"/>
      <c r="G11" s="13"/>
      <c r="H11" s="13"/>
      <c r="I11" s="14"/>
      <c r="J11" s="14"/>
      <c r="K11" s="25" t="s">
        <v>366</v>
      </c>
      <c r="L11" s="14"/>
    </row>
    <row r="12" spans="1:1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="2" customFormat="1" ht="18.75" spans="1:12">
      <c r="A15" s="15" t="s">
        <v>298</v>
      </c>
      <c r="B15" s="16"/>
      <c r="C15" s="16"/>
      <c r="D15" s="16"/>
      <c r="E15" s="17"/>
      <c r="F15" s="18"/>
      <c r="G15" s="28"/>
      <c r="H15" s="15" t="s">
        <v>368</v>
      </c>
      <c r="I15" s="16"/>
      <c r="J15" s="16"/>
      <c r="K15" s="16"/>
      <c r="L15" s="24"/>
    </row>
    <row r="16" ht="16.5" spans="1:12">
      <c r="A16" s="19" t="s">
        <v>369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6" sqref="L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271</v>
      </c>
      <c r="B2" s="5" t="s">
        <v>276</v>
      </c>
      <c r="C2" s="5" t="s">
        <v>331</v>
      </c>
      <c r="D2" s="5" t="s">
        <v>274</v>
      </c>
      <c r="E2" s="5" t="s">
        <v>275</v>
      </c>
      <c r="F2" s="4" t="s">
        <v>371</v>
      </c>
      <c r="G2" s="4" t="s">
        <v>304</v>
      </c>
      <c r="H2" s="6" t="s">
        <v>305</v>
      </c>
      <c r="I2" s="21" t="s">
        <v>307</v>
      </c>
    </row>
    <row r="3" s="1" customFormat="1" ht="16.5" spans="1:9">
      <c r="A3" s="4"/>
      <c r="B3" s="7"/>
      <c r="C3" s="7"/>
      <c r="D3" s="7"/>
      <c r="E3" s="7"/>
      <c r="F3" s="4" t="s">
        <v>372</v>
      </c>
      <c r="G3" s="4" t="s">
        <v>308</v>
      </c>
      <c r="H3" s="8"/>
      <c r="I3" s="22"/>
    </row>
    <row r="4" ht="48.95" customHeight="1" spans="1:9">
      <c r="A4" s="9">
        <v>1</v>
      </c>
      <c r="B4" s="9" t="s">
        <v>373</v>
      </c>
      <c r="C4" s="10" t="s">
        <v>374</v>
      </c>
      <c r="D4" s="10" t="s">
        <v>375</v>
      </c>
      <c r="E4" s="10" t="s">
        <v>376</v>
      </c>
      <c r="F4" s="11">
        <v>0.01</v>
      </c>
      <c r="G4" s="12">
        <v>0.01</v>
      </c>
      <c r="H4" s="13"/>
      <c r="I4" s="23"/>
    </row>
    <row r="5" ht="48.95" customHeight="1" spans="1:9">
      <c r="A5" s="9">
        <v>2</v>
      </c>
      <c r="B5" s="9" t="s">
        <v>373</v>
      </c>
      <c r="C5" s="10" t="s">
        <v>377</v>
      </c>
      <c r="D5" s="10" t="s">
        <v>375</v>
      </c>
      <c r="E5" s="10" t="s">
        <v>378</v>
      </c>
      <c r="F5" s="11">
        <v>0.01</v>
      </c>
      <c r="G5" s="12">
        <v>0.01</v>
      </c>
      <c r="H5" s="13"/>
      <c r="I5" s="2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298</v>
      </c>
      <c r="B12" s="16"/>
      <c r="C12" s="16"/>
      <c r="D12" s="17"/>
      <c r="E12" s="18"/>
      <c r="F12" s="15" t="s">
        <v>379</v>
      </c>
      <c r="G12" s="16"/>
      <c r="H12" s="17"/>
      <c r="I12" s="24"/>
    </row>
    <row r="13" ht="16.5" spans="1:9">
      <c r="A13" s="19" t="s">
        <v>380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1" t="s">
        <v>35</v>
      </c>
      <c r="C2" s="342"/>
      <c r="D2" s="342"/>
      <c r="E2" s="342"/>
      <c r="F2" s="342"/>
      <c r="G2" s="342"/>
      <c r="H2" s="342"/>
      <c r="I2" s="356"/>
    </row>
    <row r="3" ht="27.95" customHeight="1" spans="2:9">
      <c r="B3" s="343"/>
      <c r="C3" s="344"/>
      <c r="D3" s="345" t="s">
        <v>36</v>
      </c>
      <c r="E3" s="346"/>
      <c r="F3" s="347" t="s">
        <v>37</v>
      </c>
      <c r="G3" s="348"/>
      <c r="H3" s="345" t="s">
        <v>38</v>
      </c>
      <c r="I3" s="357"/>
    </row>
    <row r="4" ht="27.95" customHeight="1" spans="2:9">
      <c r="B4" s="343" t="s">
        <v>39</v>
      </c>
      <c r="C4" s="344" t="s">
        <v>40</v>
      </c>
      <c r="D4" s="344" t="s">
        <v>41</v>
      </c>
      <c r="E4" s="344" t="s">
        <v>42</v>
      </c>
      <c r="F4" s="349" t="s">
        <v>41</v>
      </c>
      <c r="G4" s="349" t="s">
        <v>42</v>
      </c>
      <c r="H4" s="344" t="s">
        <v>41</v>
      </c>
      <c r="I4" s="358" t="s">
        <v>42</v>
      </c>
    </row>
    <row r="5" ht="27.95" customHeight="1" spans="2:9">
      <c r="B5" s="350" t="s">
        <v>43</v>
      </c>
      <c r="C5" s="14">
        <v>13</v>
      </c>
      <c r="D5" s="14">
        <v>0</v>
      </c>
      <c r="E5" s="14">
        <v>1</v>
      </c>
      <c r="F5" s="351">
        <v>0</v>
      </c>
      <c r="G5" s="351">
        <v>1</v>
      </c>
      <c r="H5" s="14">
        <v>1</v>
      </c>
      <c r="I5" s="359">
        <v>2</v>
      </c>
    </row>
    <row r="6" ht="27.95" customHeight="1" spans="2:9">
      <c r="B6" s="350" t="s">
        <v>44</v>
      </c>
      <c r="C6" s="14">
        <v>20</v>
      </c>
      <c r="D6" s="14">
        <v>0</v>
      </c>
      <c r="E6" s="14">
        <v>1</v>
      </c>
      <c r="F6" s="351">
        <v>1</v>
      </c>
      <c r="G6" s="351">
        <v>2</v>
      </c>
      <c r="H6" s="14">
        <v>2</v>
      </c>
      <c r="I6" s="359">
        <v>3</v>
      </c>
    </row>
    <row r="7" ht="27.95" customHeight="1" spans="2:9">
      <c r="B7" s="350" t="s">
        <v>45</v>
      </c>
      <c r="C7" s="14">
        <v>32</v>
      </c>
      <c r="D7" s="14">
        <v>0</v>
      </c>
      <c r="E7" s="14">
        <v>1</v>
      </c>
      <c r="F7" s="351">
        <v>2</v>
      </c>
      <c r="G7" s="351">
        <v>3</v>
      </c>
      <c r="H7" s="14">
        <v>3</v>
      </c>
      <c r="I7" s="359">
        <v>4</v>
      </c>
    </row>
    <row r="8" ht="27.95" customHeight="1" spans="2:9">
      <c r="B8" s="350" t="s">
        <v>46</v>
      </c>
      <c r="C8" s="14">
        <v>50</v>
      </c>
      <c r="D8" s="14">
        <v>1</v>
      </c>
      <c r="E8" s="14">
        <v>2</v>
      </c>
      <c r="F8" s="351">
        <v>3</v>
      </c>
      <c r="G8" s="351">
        <v>4</v>
      </c>
      <c r="H8" s="14">
        <v>5</v>
      </c>
      <c r="I8" s="359">
        <v>6</v>
      </c>
    </row>
    <row r="9" ht="27.95" customHeight="1" spans="2:9">
      <c r="B9" s="350" t="s">
        <v>47</v>
      </c>
      <c r="C9" s="14">
        <v>80</v>
      </c>
      <c r="D9" s="14">
        <v>2</v>
      </c>
      <c r="E9" s="14">
        <v>3</v>
      </c>
      <c r="F9" s="351">
        <v>5</v>
      </c>
      <c r="G9" s="351">
        <v>6</v>
      </c>
      <c r="H9" s="14">
        <v>7</v>
      </c>
      <c r="I9" s="359">
        <v>8</v>
      </c>
    </row>
    <row r="10" ht="27.95" customHeight="1" spans="2:9">
      <c r="B10" s="350" t="s">
        <v>48</v>
      </c>
      <c r="C10" s="14">
        <v>125</v>
      </c>
      <c r="D10" s="14">
        <v>3</v>
      </c>
      <c r="E10" s="14">
        <v>4</v>
      </c>
      <c r="F10" s="351">
        <v>7</v>
      </c>
      <c r="G10" s="351">
        <v>8</v>
      </c>
      <c r="H10" s="14">
        <v>10</v>
      </c>
      <c r="I10" s="359">
        <v>11</v>
      </c>
    </row>
    <row r="11" ht="27.95" customHeight="1" spans="2:9">
      <c r="B11" s="350" t="s">
        <v>49</v>
      </c>
      <c r="C11" s="14">
        <v>200</v>
      </c>
      <c r="D11" s="14">
        <v>5</v>
      </c>
      <c r="E11" s="14">
        <v>6</v>
      </c>
      <c r="F11" s="351">
        <v>10</v>
      </c>
      <c r="G11" s="351">
        <v>11</v>
      </c>
      <c r="H11" s="14">
        <v>14</v>
      </c>
      <c r="I11" s="359">
        <v>15</v>
      </c>
    </row>
    <row r="12" ht="27.95" customHeight="1" spans="2:9">
      <c r="B12" s="352" t="s">
        <v>50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spans="2:4">
      <c r="B14" s="355" t="s">
        <v>51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L14" sqref="L14"/>
    </sheetView>
  </sheetViews>
  <sheetFormatPr defaultColWidth="10.375" defaultRowHeight="16.5" customHeight="1"/>
  <cols>
    <col min="1" max="1" width="11.125" style="230" customWidth="1"/>
    <col min="2" max="9" width="10.375" style="230"/>
    <col min="10" max="10" width="8.875" style="230" customWidth="1"/>
    <col min="11" max="11" width="12" style="230" customWidth="1"/>
    <col min="12" max="16384" width="10.375" style="230"/>
  </cols>
  <sheetData>
    <row r="1" ht="21" spans="1:11">
      <c r="A1" s="231" t="s">
        <v>52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ht="15" spans="1:11">
      <c r="A2" s="232" t="s">
        <v>53</v>
      </c>
      <c r="B2" s="233" t="s">
        <v>54</v>
      </c>
      <c r="C2" s="233"/>
      <c r="D2" s="234" t="s">
        <v>55</v>
      </c>
      <c r="E2" s="234"/>
      <c r="F2" s="233" t="s">
        <v>56</v>
      </c>
      <c r="G2" s="233"/>
      <c r="H2" s="235" t="s">
        <v>57</v>
      </c>
      <c r="I2" s="314" t="s">
        <v>58</v>
      </c>
      <c r="J2" s="314"/>
      <c r="K2" s="315"/>
    </row>
    <row r="3" ht="14.25" spans="1:11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ht="14.25" spans="1:11">
      <c r="A4" s="242" t="s">
        <v>62</v>
      </c>
      <c r="B4" s="243" t="s">
        <v>63</v>
      </c>
      <c r="C4" s="244"/>
      <c r="D4" s="242" t="s">
        <v>64</v>
      </c>
      <c r="E4" s="245"/>
      <c r="F4" s="246">
        <v>44778</v>
      </c>
      <c r="G4" s="247"/>
      <c r="H4" s="242" t="s">
        <v>65</v>
      </c>
      <c r="I4" s="245"/>
      <c r="J4" s="243" t="s">
        <v>66</v>
      </c>
      <c r="K4" s="244" t="s">
        <v>67</v>
      </c>
    </row>
    <row r="5" ht="14.25" spans="1:11">
      <c r="A5" s="248" t="s">
        <v>68</v>
      </c>
      <c r="B5" s="243" t="s">
        <v>69</v>
      </c>
      <c r="C5" s="244"/>
      <c r="D5" s="242" t="s">
        <v>70</v>
      </c>
      <c r="E5" s="245"/>
      <c r="F5" s="246">
        <v>44709</v>
      </c>
      <c r="G5" s="247"/>
      <c r="H5" s="242" t="s">
        <v>71</v>
      </c>
      <c r="I5" s="245"/>
      <c r="J5" s="243" t="s">
        <v>66</v>
      </c>
      <c r="K5" s="244" t="s">
        <v>67</v>
      </c>
    </row>
    <row r="6" ht="14.25" spans="1:11">
      <c r="A6" s="242" t="s">
        <v>72</v>
      </c>
      <c r="B6" s="249">
        <v>2</v>
      </c>
      <c r="C6" s="250">
        <v>6</v>
      </c>
      <c r="D6" s="248" t="s">
        <v>73</v>
      </c>
      <c r="E6" s="251"/>
      <c r="F6" s="246">
        <v>44721</v>
      </c>
      <c r="G6" s="247"/>
      <c r="H6" s="242" t="s">
        <v>74</v>
      </c>
      <c r="I6" s="245"/>
      <c r="J6" s="243" t="s">
        <v>66</v>
      </c>
      <c r="K6" s="244" t="s">
        <v>67</v>
      </c>
    </row>
    <row r="7" ht="14.25" spans="1:11">
      <c r="A7" s="242" t="s">
        <v>75</v>
      </c>
      <c r="B7" s="252">
        <v>2247</v>
      </c>
      <c r="C7" s="253"/>
      <c r="D7" s="248" t="s">
        <v>76</v>
      </c>
      <c r="E7" s="254"/>
      <c r="F7" s="246">
        <v>44724</v>
      </c>
      <c r="G7" s="247"/>
      <c r="H7" s="242" t="s">
        <v>77</v>
      </c>
      <c r="I7" s="245"/>
      <c r="J7" s="243" t="s">
        <v>66</v>
      </c>
      <c r="K7" s="244" t="s">
        <v>67</v>
      </c>
    </row>
    <row r="8" ht="15" spans="1:11">
      <c r="A8" s="255" t="s">
        <v>78</v>
      </c>
      <c r="B8" s="256" t="s">
        <v>79</v>
      </c>
      <c r="C8" s="257"/>
      <c r="D8" s="258" t="s">
        <v>80</v>
      </c>
      <c r="E8" s="259"/>
      <c r="F8" s="260">
        <v>44772</v>
      </c>
      <c r="G8" s="261"/>
      <c r="H8" s="258" t="s">
        <v>81</v>
      </c>
      <c r="I8" s="259"/>
      <c r="J8" s="316" t="s">
        <v>66</v>
      </c>
      <c r="K8" s="317" t="s">
        <v>67</v>
      </c>
    </row>
    <row r="9" ht="15" spans="1:11">
      <c r="A9" s="262" t="s">
        <v>82</v>
      </c>
      <c r="B9" s="263"/>
      <c r="C9" s="263"/>
      <c r="D9" s="263"/>
      <c r="E9" s="263"/>
      <c r="F9" s="263"/>
      <c r="G9" s="263"/>
      <c r="H9" s="263"/>
      <c r="I9" s="263"/>
      <c r="J9" s="263"/>
      <c r="K9" s="318"/>
    </row>
    <row r="10" ht="15" spans="1:11">
      <c r="A10" s="264" t="s">
        <v>83</v>
      </c>
      <c r="B10" s="265"/>
      <c r="C10" s="265"/>
      <c r="D10" s="265"/>
      <c r="E10" s="265"/>
      <c r="F10" s="265"/>
      <c r="G10" s="265"/>
      <c r="H10" s="265"/>
      <c r="I10" s="265"/>
      <c r="J10" s="265"/>
      <c r="K10" s="319"/>
    </row>
    <row r="11" ht="14.25" spans="1:11">
      <c r="A11" s="266" t="s">
        <v>84</v>
      </c>
      <c r="B11" s="267" t="s">
        <v>85</v>
      </c>
      <c r="C11" s="268" t="s">
        <v>86</v>
      </c>
      <c r="D11" s="269"/>
      <c r="E11" s="270" t="s">
        <v>87</v>
      </c>
      <c r="F11" s="267" t="s">
        <v>85</v>
      </c>
      <c r="G11" s="268" t="s">
        <v>86</v>
      </c>
      <c r="H11" s="268" t="s">
        <v>88</v>
      </c>
      <c r="I11" s="270" t="s">
        <v>89</v>
      </c>
      <c r="J11" s="267" t="s">
        <v>85</v>
      </c>
      <c r="K11" s="320" t="s">
        <v>86</v>
      </c>
    </row>
    <row r="12" ht="14.25" spans="1:11">
      <c r="A12" s="248" t="s">
        <v>90</v>
      </c>
      <c r="B12" s="271" t="s">
        <v>85</v>
      </c>
      <c r="C12" s="243" t="s">
        <v>86</v>
      </c>
      <c r="D12" s="254"/>
      <c r="E12" s="251" t="s">
        <v>91</v>
      </c>
      <c r="F12" s="271" t="s">
        <v>85</v>
      </c>
      <c r="G12" s="243" t="s">
        <v>86</v>
      </c>
      <c r="H12" s="243" t="s">
        <v>88</v>
      </c>
      <c r="I12" s="251" t="s">
        <v>92</v>
      </c>
      <c r="J12" s="271" t="s">
        <v>85</v>
      </c>
      <c r="K12" s="244" t="s">
        <v>86</v>
      </c>
    </row>
    <row r="13" ht="14.25" spans="1:11">
      <c r="A13" s="248" t="s">
        <v>93</v>
      </c>
      <c r="B13" s="271" t="s">
        <v>85</v>
      </c>
      <c r="C13" s="243" t="s">
        <v>86</v>
      </c>
      <c r="D13" s="254"/>
      <c r="E13" s="251" t="s">
        <v>94</v>
      </c>
      <c r="F13" s="243" t="s">
        <v>95</v>
      </c>
      <c r="G13" s="243" t="s">
        <v>96</v>
      </c>
      <c r="H13" s="243" t="s">
        <v>88</v>
      </c>
      <c r="I13" s="251" t="s">
        <v>97</v>
      </c>
      <c r="J13" s="271" t="s">
        <v>85</v>
      </c>
      <c r="K13" s="244" t="s">
        <v>86</v>
      </c>
    </row>
    <row r="14" ht="15" spans="1:11">
      <c r="A14" s="258" t="s">
        <v>98</v>
      </c>
      <c r="B14" s="259"/>
      <c r="C14" s="259"/>
      <c r="D14" s="259"/>
      <c r="E14" s="259"/>
      <c r="F14" s="259"/>
      <c r="G14" s="259"/>
      <c r="H14" s="259"/>
      <c r="I14" s="259"/>
      <c r="J14" s="259"/>
      <c r="K14" s="321"/>
    </row>
    <row r="15" ht="15" spans="1:11">
      <c r="A15" s="264" t="s">
        <v>99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19"/>
    </row>
    <row r="16" ht="14.25" spans="1:11">
      <c r="A16" s="272" t="s">
        <v>100</v>
      </c>
      <c r="B16" s="268" t="s">
        <v>95</v>
      </c>
      <c r="C16" s="268" t="s">
        <v>96</v>
      </c>
      <c r="D16" s="273"/>
      <c r="E16" s="274" t="s">
        <v>101</v>
      </c>
      <c r="F16" s="268" t="s">
        <v>95</v>
      </c>
      <c r="G16" s="268" t="s">
        <v>96</v>
      </c>
      <c r="H16" s="275"/>
      <c r="I16" s="274" t="s">
        <v>102</v>
      </c>
      <c r="J16" s="268" t="s">
        <v>95</v>
      </c>
      <c r="K16" s="320" t="s">
        <v>96</v>
      </c>
    </row>
    <row r="17" customHeight="1" spans="1:22">
      <c r="A17" s="276" t="s">
        <v>103</v>
      </c>
      <c r="B17" s="243" t="s">
        <v>95</v>
      </c>
      <c r="C17" s="243" t="s">
        <v>96</v>
      </c>
      <c r="D17" s="277"/>
      <c r="E17" s="278" t="s">
        <v>104</v>
      </c>
      <c r="F17" s="243" t="s">
        <v>95</v>
      </c>
      <c r="G17" s="243" t="s">
        <v>96</v>
      </c>
      <c r="H17" s="279"/>
      <c r="I17" s="278" t="s">
        <v>105</v>
      </c>
      <c r="J17" s="243" t="s">
        <v>95</v>
      </c>
      <c r="K17" s="244" t="s">
        <v>96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23"/>
    </row>
    <row r="19" s="229" customFormat="1" ht="18" customHeight="1" spans="1:11">
      <c r="A19" s="264" t="s">
        <v>107</v>
      </c>
      <c r="B19" s="265"/>
      <c r="C19" s="265"/>
      <c r="D19" s="265"/>
      <c r="E19" s="265"/>
      <c r="F19" s="265"/>
      <c r="G19" s="265"/>
      <c r="H19" s="265"/>
      <c r="I19" s="265"/>
      <c r="J19" s="265"/>
      <c r="K19" s="319"/>
    </row>
    <row r="20" customHeight="1" spans="1:11">
      <c r="A20" s="282" t="s">
        <v>108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24"/>
    </row>
    <row r="21" ht="21.75" customHeight="1" spans="1:11">
      <c r="A21" s="284" t="s">
        <v>109</v>
      </c>
      <c r="B21" s="278" t="s">
        <v>110</v>
      </c>
      <c r="C21" s="278" t="s">
        <v>111</v>
      </c>
      <c r="D21" s="278" t="s">
        <v>112</v>
      </c>
      <c r="E21" s="278" t="s">
        <v>113</v>
      </c>
      <c r="F21" s="278" t="s">
        <v>114</v>
      </c>
      <c r="G21" s="278" t="s">
        <v>115</v>
      </c>
      <c r="H21" s="278" t="s">
        <v>116</v>
      </c>
      <c r="I21" s="278" t="s">
        <v>117</v>
      </c>
      <c r="J21" s="278" t="s">
        <v>118</v>
      </c>
      <c r="K21" s="325" t="s">
        <v>119</v>
      </c>
    </row>
    <row r="22" customHeight="1" spans="1:11">
      <c r="A22" s="285" t="s">
        <v>120</v>
      </c>
      <c r="B22" s="286"/>
      <c r="C22" s="286"/>
      <c r="D22" s="286">
        <v>1</v>
      </c>
      <c r="E22" s="286">
        <v>1</v>
      </c>
      <c r="F22" s="286">
        <v>1</v>
      </c>
      <c r="G22" s="286">
        <v>1</v>
      </c>
      <c r="H22" s="286">
        <v>1</v>
      </c>
      <c r="I22" s="286">
        <v>1</v>
      </c>
      <c r="J22" s="286"/>
      <c r="K22" s="326"/>
    </row>
    <row r="23" customHeight="1" spans="1:11">
      <c r="A23" s="285" t="s">
        <v>121</v>
      </c>
      <c r="B23" s="286"/>
      <c r="C23" s="286"/>
      <c r="D23" s="286">
        <v>1</v>
      </c>
      <c r="E23" s="286">
        <v>1</v>
      </c>
      <c r="F23" s="286">
        <v>1</v>
      </c>
      <c r="G23" s="286">
        <v>1</v>
      </c>
      <c r="H23" s="286">
        <v>1</v>
      </c>
      <c r="I23" s="286">
        <v>1</v>
      </c>
      <c r="J23" s="286"/>
      <c r="K23" s="327"/>
    </row>
    <row r="24" customHeight="1" spans="1:11">
      <c r="A24" s="285"/>
      <c r="B24" s="286"/>
      <c r="C24" s="286"/>
      <c r="D24" s="286"/>
      <c r="E24" s="286"/>
      <c r="F24" s="286"/>
      <c r="G24" s="286"/>
      <c r="H24" s="286"/>
      <c r="I24" s="286"/>
      <c r="J24" s="286"/>
      <c r="K24" s="327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28"/>
    </row>
    <row r="26" customHeight="1" spans="1:11">
      <c r="A26" s="285"/>
      <c r="B26" s="286"/>
      <c r="C26" s="286"/>
      <c r="D26" s="286"/>
      <c r="E26" s="286"/>
      <c r="F26" s="286"/>
      <c r="G26" s="286"/>
      <c r="H26" s="286"/>
      <c r="I26" s="286"/>
      <c r="J26" s="286"/>
      <c r="K26" s="328"/>
    </row>
    <row r="27" customHeight="1" spans="1:11">
      <c r="A27" s="285"/>
      <c r="B27" s="286"/>
      <c r="C27" s="286"/>
      <c r="D27" s="286"/>
      <c r="E27" s="286"/>
      <c r="F27" s="286"/>
      <c r="G27" s="286"/>
      <c r="H27" s="286"/>
      <c r="I27" s="286"/>
      <c r="J27" s="286"/>
      <c r="K27" s="328"/>
    </row>
    <row r="28" customHeight="1" spans="1:11">
      <c r="A28" s="285"/>
      <c r="B28" s="286"/>
      <c r="C28" s="286"/>
      <c r="D28" s="286"/>
      <c r="E28" s="286"/>
      <c r="F28" s="286"/>
      <c r="G28" s="286"/>
      <c r="H28" s="286"/>
      <c r="I28" s="286"/>
      <c r="J28" s="286"/>
      <c r="K28" s="328"/>
    </row>
    <row r="29" ht="18" customHeight="1" spans="1:11">
      <c r="A29" s="287" t="s">
        <v>122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9"/>
    </row>
    <row r="30" ht="18.75" customHeight="1" spans="1:11">
      <c r="A30" s="289" t="s">
        <v>123</v>
      </c>
      <c r="B30" s="290"/>
      <c r="C30" s="290"/>
      <c r="D30" s="290"/>
      <c r="E30" s="290"/>
      <c r="F30" s="290"/>
      <c r="G30" s="290"/>
      <c r="H30" s="290"/>
      <c r="I30" s="290"/>
      <c r="J30" s="290"/>
      <c r="K30" s="330"/>
    </row>
    <row r="31" ht="18.75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31"/>
    </row>
    <row r="32" ht="18" customHeight="1" spans="1:11">
      <c r="A32" s="287" t="s">
        <v>124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29"/>
    </row>
    <row r="33" ht="14.25" spans="1:11">
      <c r="A33" s="293" t="s">
        <v>125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32"/>
    </row>
    <row r="34" ht="15" spans="1:11">
      <c r="A34" s="167" t="s">
        <v>126</v>
      </c>
      <c r="B34" s="169"/>
      <c r="C34" s="243" t="s">
        <v>66</v>
      </c>
      <c r="D34" s="243" t="s">
        <v>67</v>
      </c>
      <c r="E34" s="295" t="s">
        <v>127</v>
      </c>
      <c r="F34" s="296"/>
      <c r="G34" s="296"/>
      <c r="H34" s="296"/>
      <c r="I34" s="296"/>
      <c r="J34" s="296"/>
      <c r="K34" s="333"/>
    </row>
    <row r="35" ht="15" spans="1:11">
      <c r="A35" s="297" t="s">
        <v>128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4.25" spans="1:11">
      <c r="A36" s="298" t="s">
        <v>129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34"/>
    </row>
    <row r="37" ht="14.25" spans="1:11">
      <c r="A37" s="300" t="s">
        <v>130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35"/>
    </row>
    <row r="38" ht="14.25" spans="1:11">
      <c r="A38" s="300" t="s">
        <v>131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35"/>
    </row>
    <row r="39" ht="14.25" spans="1:11">
      <c r="A39" s="300" t="s">
        <v>132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35"/>
    </row>
    <row r="40" ht="14.25" spans="1:11">
      <c r="A40" s="300" t="s">
        <v>133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35"/>
    </row>
    <row r="41" ht="14.25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5"/>
    </row>
    <row r="42" ht="14.25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5"/>
    </row>
    <row r="43" ht="15" spans="1:11">
      <c r="A43" s="302" t="s">
        <v>134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6"/>
    </row>
    <row r="44" ht="15" spans="1:11">
      <c r="A44" s="264" t="s">
        <v>135</v>
      </c>
      <c r="B44" s="265"/>
      <c r="C44" s="265"/>
      <c r="D44" s="265"/>
      <c r="E44" s="265"/>
      <c r="F44" s="265"/>
      <c r="G44" s="265"/>
      <c r="H44" s="265"/>
      <c r="I44" s="265"/>
      <c r="J44" s="265"/>
      <c r="K44" s="319"/>
    </row>
    <row r="45" ht="14.25" spans="1:11">
      <c r="A45" s="272" t="s">
        <v>136</v>
      </c>
      <c r="B45" s="268" t="s">
        <v>95</v>
      </c>
      <c r="C45" s="268" t="s">
        <v>96</v>
      </c>
      <c r="D45" s="268" t="s">
        <v>88</v>
      </c>
      <c r="E45" s="274" t="s">
        <v>137</v>
      </c>
      <c r="F45" s="268" t="s">
        <v>95</v>
      </c>
      <c r="G45" s="268" t="s">
        <v>96</v>
      </c>
      <c r="H45" s="268" t="s">
        <v>88</v>
      </c>
      <c r="I45" s="274" t="s">
        <v>138</v>
      </c>
      <c r="J45" s="268" t="s">
        <v>95</v>
      </c>
      <c r="K45" s="320" t="s">
        <v>96</v>
      </c>
    </row>
    <row r="46" ht="14.25" spans="1:11">
      <c r="A46" s="276" t="s">
        <v>87</v>
      </c>
      <c r="B46" s="243" t="s">
        <v>95</v>
      </c>
      <c r="C46" s="243" t="s">
        <v>96</v>
      </c>
      <c r="D46" s="243" t="s">
        <v>88</v>
      </c>
      <c r="E46" s="278" t="s">
        <v>94</v>
      </c>
      <c r="F46" s="243" t="s">
        <v>95</v>
      </c>
      <c r="G46" s="243" t="s">
        <v>96</v>
      </c>
      <c r="H46" s="243" t="s">
        <v>88</v>
      </c>
      <c r="I46" s="278" t="s">
        <v>105</v>
      </c>
      <c r="J46" s="243" t="s">
        <v>95</v>
      </c>
      <c r="K46" s="244" t="s">
        <v>96</v>
      </c>
    </row>
    <row r="47" ht="15" spans="1:11">
      <c r="A47" s="258" t="s">
        <v>98</v>
      </c>
      <c r="B47" s="259"/>
      <c r="C47" s="259"/>
      <c r="D47" s="259"/>
      <c r="E47" s="259"/>
      <c r="F47" s="259"/>
      <c r="G47" s="259"/>
      <c r="H47" s="259"/>
      <c r="I47" s="259"/>
      <c r="J47" s="259"/>
      <c r="K47" s="321"/>
    </row>
    <row r="48" ht="15" spans="1:11">
      <c r="A48" s="297" t="s">
        <v>139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5" spans="1:11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34"/>
    </row>
    <row r="50" ht="15" spans="1:11">
      <c r="A50" s="304" t="s">
        <v>140</v>
      </c>
      <c r="B50" s="305" t="s">
        <v>141</v>
      </c>
      <c r="C50" s="305"/>
      <c r="D50" s="306" t="s">
        <v>142</v>
      </c>
      <c r="E50" s="307"/>
      <c r="F50" s="308" t="s">
        <v>143</v>
      </c>
      <c r="G50" s="309"/>
      <c r="H50" s="310" t="s">
        <v>144</v>
      </c>
      <c r="I50" s="337"/>
      <c r="J50" s="338"/>
      <c r="K50" s="339"/>
    </row>
    <row r="51" ht="15" spans="1:11">
      <c r="A51" s="297" t="s">
        <v>145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ht="1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40"/>
    </row>
    <row r="53" ht="15" spans="1:11">
      <c r="A53" s="304" t="s">
        <v>140</v>
      </c>
      <c r="B53" s="305" t="s">
        <v>141</v>
      </c>
      <c r="C53" s="305"/>
      <c r="D53" s="306" t="s">
        <v>142</v>
      </c>
      <c r="E53" s="313" t="s">
        <v>146</v>
      </c>
      <c r="F53" s="308" t="s">
        <v>147</v>
      </c>
      <c r="G53" s="309" t="s">
        <v>148</v>
      </c>
      <c r="H53" s="310" t="s">
        <v>144</v>
      </c>
      <c r="I53" s="337"/>
      <c r="J53" s="338" t="s">
        <v>149</v>
      </c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2" customWidth="1"/>
    <col min="2" max="7" width="9.375" style="102" customWidth="1"/>
    <col min="8" max="8" width="1.375" style="102" customWidth="1"/>
    <col min="9" max="9" width="16.5" style="102" customWidth="1"/>
    <col min="10" max="10" width="17" style="102" customWidth="1"/>
    <col min="11" max="11" width="18.5" style="102" customWidth="1"/>
    <col min="12" max="12" width="16.625" style="102" customWidth="1"/>
    <col min="13" max="13" width="14.125" style="102" customWidth="1"/>
    <col min="14" max="14" width="16.375" style="102" customWidth="1"/>
    <col min="15" max="16384" width="9" style="102"/>
  </cols>
  <sheetData>
    <row r="1" ht="30" customHeight="1" spans="1:14">
      <c r="A1" s="103" t="s">
        <v>150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29.1" customHeight="1" spans="1:14">
      <c r="A2" s="105" t="s">
        <v>62</v>
      </c>
      <c r="B2" s="106" t="s">
        <v>63</v>
      </c>
      <c r="C2" s="106"/>
      <c r="D2" s="107" t="s">
        <v>68</v>
      </c>
      <c r="E2" s="106" t="s">
        <v>69</v>
      </c>
      <c r="F2" s="106"/>
      <c r="G2" s="106"/>
      <c r="H2" s="108"/>
      <c r="I2" s="134" t="s">
        <v>57</v>
      </c>
      <c r="J2" s="106" t="s">
        <v>58</v>
      </c>
      <c r="K2" s="106"/>
      <c r="L2" s="106"/>
      <c r="M2" s="106"/>
      <c r="N2" s="135"/>
    </row>
    <row r="3" ht="29.1" customHeight="1" spans="1:14">
      <c r="A3" s="109" t="s">
        <v>151</v>
      </c>
      <c r="B3" s="110" t="s">
        <v>152</v>
      </c>
      <c r="C3" s="110"/>
      <c r="D3" s="110"/>
      <c r="E3" s="110"/>
      <c r="F3" s="110"/>
      <c r="G3" s="110"/>
      <c r="H3" s="111"/>
      <c r="I3" s="136" t="s">
        <v>153</v>
      </c>
      <c r="J3" s="136"/>
      <c r="K3" s="136"/>
      <c r="L3" s="136"/>
      <c r="M3" s="136"/>
      <c r="N3" s="137"/>
    </row>
    <row r="4" ht="29.1" customHeight="1" spans="1:14">
      <c r="A4" s="109"/>
      <c r="B4" s="112" t="s">
        <v>112</v>
      </c>
      <c r="C4" s="112" t="s">
        <v>113</v>
      </c>
      <c r="D4" s="113" t="s">
        <v>114</v>
      </c>
      <c r="E4" s="112" t="s">
        <v>115</v>
      </c>
      <c r="F4" s="112" t="s">
        <v>116</v>
      </c>
      <c r="G4" s="112" t="s">
        <v>117</v>
      </c>
      <c r="H4" s="111"/>
      <c r="I4" s="227" t="s">
        <v>154</v>
      </c>
      <c r="J4" s="227" t="s">
        <v>154</v>
      </c>
      <c r="K4" s="227"/>
      <c r="L4" s="227"/>
      <c r="M4" s="227"/>
      <c r="N4" s="228"/>
    </row>
    <row r="5" ht="29.1" customHeight="1" spans="1:14">
      <c r="A5" s="109"/>
      <c r="B5" s="114" t="s">
        <v>155</v>
      </c>
      <c r="C5" s="114" t="s">
        <v>156</v>
      </c>
      <c r="D5" s="114" t="s">
        <v>157</v>
      </c>
      <c r="E5" s="114" t="s">
        <v>158</v>
      </c>
      <c r="F5" s="114" t="s">
        <v>159</v>
      </c>
      <c r="G5" s="114" t="s">
        <v>160</v>
      </c>
      <c r="H5" s="111"/>
      <c r="I5" s="138" t="s">
        <v>161</v>
      </c>
      <c r="J5" s="138" t="s">
        <v>162</v>
      </c>
      <c r="K5" s="138"/>
      <c r="L5" s="138"/>
      <c r="M5" s="138"/>
      <c r="N5" s="139"/>
    </row>
    <row r="6" ht="29.1" customHeight="1" spans="1:14">
      <c r="A6" s="115" t="s">
        <v>163</v>
      </c>
      <c r="B6" s="116">
        <f>C6-2.1</f>
        <v>95.8</v>
      </c>
      <c r="C6" s="116">
        <f>D6-2.1</f>
        <v>97.9</v>
      </c>
      <c r="D6" s="116">
        <v>100</v>
      </c>
      <c r="E6" s="116">
        <f t="shared" ref="E6:G6" si="0">D6+2.1</f>
        <v>102.1</v>
      </c>
      <c r="F6" s="116">
        <f t="shared" si="0"/>
        <v>104.2</v>
      </c>
      <c r="G6" s="116">
        <f t="shared" si="0"/>
        <v>106.3</v>
      </c>
      <c r="H6" s="111"/>
      <c r="I6" s="140" t="s">
        <v>164</v>
      </c>
      <c r="J6" s="140" t="s">
        <v>165</v>
      </c>
      <c r="K6" s="140"/>
      <c r="L6" s="140"/>
      <c r="M6" s="140"/>
      <c r="N6" s="141"/>
    </row>
    <row r="7" ht="29.1" customHeight="1" spans="1:14">
      <c r="A7" s="115" t="s">
        <v>166</v>
      </c>
      <c r="B7" s="116">
        <f>C7-4</f>
        <v>76</v>
      </c>
      <c r="C7" s="116">
        <f>D7-4</f>
        <v>80</v>
      </c>
      <c r="D7" s="116">
        <v>84</v>
      </c>
      <c r="E7" s="116">
        <f>D7+4</f>
        <v>88</v>
      </c>
      <c r="F7" s="116">
        <f>E7+5</f>
        <v>93</v>
      </c>
      <c r="G7" s="116">
        <f>F7+6</f>
        <v>99</v>
      </c>
      <c r="H7" s="111"/>
      <c r="I7" s="142" t="s">
        <v>167</v>
      </c>
      <c r="J7" s="142" t="s">
        <v>167</v>
      </c>
      <c r="K7" s="142"/>
      <c r="L7" s="142"/>
      <c r="M7" s="142"/>
      <c r="N7" s="143"/>
    </row>
    <row r="8" ht="29.1" customHeight="1" spans="1:14">
      <c r="A8" s="115" t="s">
        <v>168</v>
      </c>
      <c r="B8" s="117">
        <f>C8-3.6</f>
        <v>100.8</v>
      </c>
      <c r="C8" s="117">
        <f>D8-3.6</f>
        <v>104.4</v>
      </c>
      <c r="D8" s="117">
        <v>108</v>
      </c>
      <c r="E8" s="117">
        <f t="shared" ref="E8:G8" si="1">D8+4</f>
        <v>112</v>
      </c>
      <c r="F8" s="117">
        <f t="shared" si="1"/>
        <v>116</v>
      </c>
      <c r="G8" s="117">
        <f t="shared" si="1"/>
        <v>120</v>
      </c>
      <c r="H8" s="111"/>
      <c r="I8" s="142" t="s">
        <v>169</v>
      </c>
      <c r="J8" s="142" t="s">
        <v>170</v>
      </c>
      <c r="K8" s="142"/>
      <c r="L8" s="142"/>
      <c r="M8" s="142"/>
      <c r="N8" s="144"/>
    </row>
    <row r="9" ht="29.1" customHeight="1" spans="1:14">
      <c r="A9" s="115" t="s">
        <v>171</v>
      </c>
      <c r="B9" s="116">
        <f>C9-2.3/2</f>
        <v>30.7</v>
      </c>
      <c r="C9" s="116">
        <f>D9-2.3/2</f>
        <v>31.85</v>
      </c>
      <c r="D9" s="116">
        <v>33</v>
      </c>
      <c r="E9" s="116">
        <f t="shared" ref="E9:G9" si="2">D9+2.6/2</f>
        <v>34.3</v>
      </c>
      <c r="F9" s="116">
        <f t="shared" si="2"/>
        <v>35.6</v>
      </c>
      <c r="G9" s="116">
        <f t="shared" si="2"/>
        <v>36.9</v>
      </c>
      <c r="H9" s="111"/>
      <c r="I9" s="140" t="s">
        <v>172</v>
      </c>
      <c r="J9" s="140" t="s">
        <v>173</v>
      </c>
      <c r="K9" s="140"/>
      <c r="L9" s="140"/>
      <c r="M9" s="140"/>
      <c r="N9" s="145"/>
    </row>
    <row r="10" ht="29.1" customHeight="1" spans="1:14">
      <c r="A10" s="115" t="s">
        <v>174</v>
      </c>
      <c r="B10" s="116">
        <f>C10-0.5</f>
        <v>14</v>
      </c>
      <c r="C10" s="116">
        <f>D10-0.5</f>
        <v>14.5</v>
      </c>
      <c r="D10" s="118">
        <v>15</v>
      </c>
      <c r="E10" s="116">
        <f>D10+0.5</f>
        <v>15.5</v>
      </c>
      <c r="F10" s="116">
        <f>E10+0.5</f>
        <v>16</v>
      </c>
      <c r="G10" s="116">
        <f>F10+0.7</f>
        <v>16.7</v>
      </c>
      <c r="H10" s="111"/>
      <c r="I10" s="142" t="s">
        <v>172</v>
      </c>
      <c r="J10" s="142" t="s">
        <v>172</v>
      </c>
      <c r="K10" s="142"/>
      <c r="L10" s="142"/>
      <c r="M10" s="142"/>
      <c r="N10" s="144"/>
    </row>
    <row r="11" ht="29.1" customHeight="1" spans="1:14">
      <c r="A11" s="115" t="s">
        <v>175</v>
      </c>
      <c r="B11" s="116">
        <f>C11-0.7</f>
        <v>28.2</v>
      </c>
      <c r="C11" s="116">
        <f>D11-0.6</f>
        <v>28.9</v>
      </c>
      <c r="D11" s="116">
        <v>29.5</v>
      </c>
      <c r="E11" s="116">
        <f>D11+0.6</f>
        <v>30.1</v>
      </c>
      <c r="F11" s="116">
        <f>E11+0.7</f>
        <v>30.8</v>
      </c>
      <c r="G11" s="116">
        <f>F11+0.6</f>
        <v>31.4</v>
      </c>
      <c r="H11" s="111"/>
      <c r="I11" s="142" t="s">
        <v>164</v>
      </c>
      <c r="J11" s="142" t="s">
        <v>169</v>
      </c>
      <c r="K11" s="142"/>
      <c r="L11" s="142"/>
      <c r="M11" s="142"/>
      <c r="N11" s="144"/>
    </row>
    <row r="12" ht="29.1" customHeight="1" spans="1:14">
      <c r="A12" s="115" t="s">
        <v>176</v>
      </c>
      <c r="B12" s="116">
        <f>C12-0.9</f>
        <v>40.2</v>
      </c>
      <c r="C12" s="116">
        <f>D12-0.9</f>
        <v>41.1</v>
      </c>
      <c r="D12" s="116">
        <v>42</v>
      </c>
      <c r="E12" s="116">
        <f t="shared" ref="E12:G12" si="3">D12+1.1</f>
        <v>43.1</v>
      </c>
      <c r="F12" s="116">
        <f t="shared" si="3"/>
        <v>44.2</v>
      </c>
      <c r="G12" s="116">
        <f t="shared" si="3"/>
        <v>45.3</v>
      </c>
      <c r="H12" s="111"/>
      <c r="I12" s="142" t="s">
        <v>173</v>
      </c>
      <c r="J12" s="142" t="s">
        <v>173</v>
      </c>
      <c r="K12" s="142"/>
      <c r="L12" s="142"/>
      <c r="M12" s="142"/>
      <c r="N12" s="144"/>
    </row>
    <row r="13" ht="29.1" customHeight="1" spans="1:14">
      <c r="A13" s="119"/>
      <c r="B13" s="120"/>
      <c r="C13" s="118"/>
      <c r="D13" s="121"/>
      <c r="E13" s="118"/>
      <c r="F13" s="118"/>
      <c r="G13" s="118"/>
      <c r="H13" s="111"/>
      <c r="I13" s="142"/>
      <c r="J13" s="142"/>
      <c r="K13" s="142"/>
      <c r="L13" s="142"/>
      <c r="M13" s="142"/>
      <c r="N13" s="144"/>
    </row>
    <row r="14" ht="29.1" customHeight="1" spans="1:14">
      <c r="A14" s="122"/>
      <c r="B14" s="123"/>
      <c r="C14" s="124"/>
      <c r="D14" s="124"/>
      <c r="E14" s="124"/>
      <c r="F14" s="124"/>
      <c r="G14" s="125"/>
      <c r="H14" s="111"/>
      <c r="I14" s="142"/>
      <c r="J14" s="142"/>
      <c r="K14" s="142"/>
      <c r="L14" s="142"/>
      <c r="M14" s="142"/>
      <c r="N14" s="144"/>
    </row>
    <row r="15" ht="29.1" customHeight="1" spans="1:14">
      <c r="A15" s="126"/>
      <c r="B15" s="127"/>
      <c r="C15" s="128"/>
      <c r="D15" s="128"/>
      <c r="E15" s="129"/>
      <c r="F15" s="129"/>
      <c r="G15" s="130"/>
      <c r="H15" s="131"/>
      <c r="I15" s="146"/>
      <c r="J15" s="147"/>
      <c r="K15" s="148"/>
      <c r="L15" s="147"/>
      <c r="M15" s="147"/>
      <c r="N15" s="149"/>
    </row>
    <row r="16" ht="15" spans="1:14">
      <c r="A16" s="132" t="s">
        <v>127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ht="14.25" spans="1:14">
      <c r="A17" s="102" t="s">
        <v>177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ht="14.25" spans="1:13">
      <c r="A18" s="133"/>
      <c r="B18" s="133"/>
      <c r="C18" s="133"/>
      <c r="D18" s="133"/>
      <c r="E18" s="133"/>
      <c r="F18" s="133"/>
      <c r="G18" s="133"/>
      <c r="H18" s="133"/>
      <c r="I18" s="132" t="s">
        <v>178</v>
      </c>
      <c r="J18" s="150"/>
      <c r="K18" s="132" t="s">
        <v>179</v>
      </c>
      <c r="L18" s="132"/>
      <c r="M18" s="132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B6" sqref="B6:C6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0.6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6.25" spans="1:11">
      <c r="A1" s="154" t="s">
        <v>181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>
      <c r="A2" s="155" t="s">
        <v>53</v>
      </c>
      <c r="B2" s="156" t="s">
        <v>54</v>
      </c>
      <c r="C2" s="156"/>
      <c r="D2" s="157" t="s">
        <v>62</v>
      </c>
      <c r="E2" s="158" t="s">
        <v>63</v>
      </c>
      <c r="F2" s="159" t="s">
        <v>182</v>
      </c>
      <c r="G2" s="160" t="s">
        <v>69</v>
      </c>
      <c r="H2" s="160"/>
      <c r="I2" s="190" t="s">
        <v>57</v>
      </c>
      <c r="J2" s="160" t="s">
        <v>58</v>
      </c>
      <c r="K2" s="211"/>
    </row>
    <row r="3" spans="1:11">
      <c r="A3" s="161" t="s">
        <v>75</v>
      </c>
      <c r="B3" s="162">
        <v>2247</v>
      </c>
      <c r="C3" s="162"/>
      <c r="D3" s="163" t="s">
        <v>183</v>
      </c>
      <c r="E3" s="164" t="s">
        <v>184</v>
      </c>
      <c r="F3" s="165"/>
      <c r="G3" s="165"/>
      <c r="H3" s="166" t="s">
        <v>185</v>
      </c>
      <c r="I3" s="166"/>
      <c r="J3" s="166"/>
      <c r="K3" s="212"/>
    </row>
    <row r="4" spans="1:11">
      <c r="A4" s="167" t="s">
        <v>72</v>
      </c>
      <c r="B4" s="168">
        <v>2</v>
      </c>
      <c r="C4" s="168">
        <v>6</v>
      </c>
      <c r="D4" s="169" t="s">
        <v>186</v>
      </c>
      <c r="E4" s="165"/>
      <c r="F4" s="165"/>
      <c r="G4" s="165"/>
      <c r="H4" s="169" t="s">
        <v>187</v>
      </c>
      <c r="I4" s="169"/>
      <c r="J4" s="181" t="s">
        <v>66</v>
      </c>
      <c r="K4" s="213" t="s">
        <v>67</v>
      </c>
    </row>
    <row r="5" spans="1:11">
      <c r="A5" s="167" t="s">
        <v>188</v>
      </c>
      <c r="B5" s="162">
        <v>1</v>
      </c>
      <c r="C5" s="162"/>
      <c r="D5" s="163" t="s">
        <v>189</v>
      </c>
      <c r="E5" s="166" t="s">
        <v>190</v>
      </c>
      <c r="F5" s="166" t="s">
        <v>191</v>
      </c>
      <c r="G5" s="166" t="s">
        <v>192</v>
      </c>
      <c r="H5" s="169" t="s">
        <v>193</v>
      </c>
      <c r="I5" s="169"/>
      <c r="J5" s="181" t="s">
        <v>66</v>
      </c>
      <c r="K5" s="213" t="s">
        <v>67</v>
      </c>
    </row>
    <row r="6" ht="15" spans="1:11">
      <c r="A6" s="170" t="s">
        <v>194</v>
      </c>
      <c r="B6" s="171">
        <v>140</v>
      </c>
      <c r="C6" s="171"/>
      <c r="D6" s="172" t="s">
        <v>195</v>
      </c>
      <c r="E6" s="173">
        <v>202</v>
      </c>
      <c r="F6" s="173">
        <v>2045</v>
      </c>
      <c r="G6" s="172"/>
      <c r="H6" s="174" t="s">
        <v>196</v>
      </c>
      <c r="I6" s="174"/>
      <c r="J6" s="187" t="s">
        <v>66</v>
      </c>
      <c r="K6" s="214" t="s">
        <v>67</v>
      </c>
    </row>
    <row r="7" ht="15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spans="1:11">
      <c r="A8" s="178" t="s">
        <v>197</v>
      </c>
      <c r="B8" s="159" t="s">
        <v>198</v>
      </c>
      <c r="C8" s="159" t="s">
        <v>199</v>
      </c>
      <c r="D8" s="159" t="s">
        <v>200</v>
      </c>
      <c r="E8" s="159" t="s">
        <v>201</v>
      </c>
      <c r="F8" s="159" t="s">
        <v>202</v>
      </c>
      <c r="G8" s="179" t="s">
        <v>203</v>
      </c>
      <c r="H8" s="180"/>
      <c r="I8" s="180"/>
      <c r="J8" s="180"/>
      <c r="K8" s="215"/>
    </row>
    <row r="9" spans="1:11">
      <c r="A9" s="167" t="s">
        <v>204</v>
      </c>
      <c r="B9" s="169"/>
      <c r="C9" s="181" t="s">
        <v>66</v>
      </c>
      <c r="D9" s="181" t="s">
        <v>67</v>
      </c>
      <c r="E9" s="163" t="s">
        <v>205</v>
      </c>
      <c r="F9" s="182" t="s">
        <v>206</v>
      </c>
      <c r="G9" s="183"/>
      <c r="H9" s="184"/>
      <c r="I9" s="184"/>
      <c r="J9" s="184"/>
      <c r="K9" s="216"/>
    </row>
    <row r="10" spans="1:11">
      <c r="A10" s="167" t="s">
        <v>207</v>
      </c>
      <c r="B10" s="169"/>
      <c r="C10" s="181" t="s">
        <v>66</v>
      </c>
      <c r="D10" s="181" t="s">
        <v>67</v>
      </c>
      <c r="E10" s="163" t="s">
        <v>208</v>
      </c>
      <c r="F10" s="182" t="s">
        <v>209</v>
      </c>
      <c r="G10" s="183" t="s">
        <v>210</v>
      </c>
      <c r="H10" s="184"/>
      <c r="I10" s="184"/>
      <c r="J10" s="184"/>
      <c r="K10" s="216"/>
    </row>
    <row r="11" spans="1:11">
      <c r="A11" s="185" t="s">
        <v>211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7"/>
    </row>
    <row r="12" spans="1:11">
      <c r="A12" s="161" t="s">
        <v>89</v>
      </c>
      <c r="B12" s="181" t="s">
        <v>85</v>
      </c>
      <c r="C12" s="181" t="s">
        <v>86</v>
      </c>
      <c r="D12" s="182"/>
      <c r="E12" s="163" t="s">
        <v>87</v>
      </c>
      <c r="F12" s="181" t="s">
        <v>85</v>
      </c>
      <c r="G12" s="181" t="s">
        <v>86</v>
      </c>
      <c r="H12" s="181"/>
      <c r="I12" s="163" t="s">
        <v>212</v>
      </c>
      <c r="J12" s="181" t="s">
        <v>85</v>
      </c>
      <c r="K12" s="213" t="s">
        <v>86</v>
      </c>
    </row>
    <row r="13" spans="1:11">
      <c r="A13" s="161" t="s">
        <v>92</v>
      </c>
      <c r="B13" s="181" t="s">
        <v>85</v>
      </c>
      <c r="C13" s="181" t="s">
        <v>86</v>
      </c>
      <c r="D13" s="182"/>
      <c r="E13" s="163" t="s">
        <v>97</v>
      </c>
      <c r="F13" s="181" t="s">
        <v>85</v>
      </c>
      <c r="G13" s="181" t="s">
        <v>86</v>
      </c>
      <c r="H13" s="181"/>
      <c r="I13" s="163" t="s">
        <v>213</v>
      </c>
      <c r="J13" s="181" t="s">
        <v>85</v>
      </c>
      <c r="K13" s="213" t="s">
        <v>86</v>
      </c>
    </row>
    <row r="14" ht="15" spans="1:11">
      <c r="A14" s="170" t="s">
        <v>214</v>
      </c>
      <c r="B14" s="187" t="s">
        <v>85</v>
      </c>
      <c r="C14" s="187" t="s">
        <v>86</v>
      </c>
      <c r="D14" s="188"/>
      <c r="E14" s="172" t="s">
        <v>215</v>
      </c>
      <c r="F14" s="187" t="s">
        <v>85</v>
      </c>
      <c r="G14" s="187" t="s">
        <v>86</v>
      </c>
      <c r="H14" s="187"/>
      <c r="I14" s="172" t="s">
        <v>216</v>
      </c>
      <c r="J14" s="187" t="s">
        <v>85</v>
      </c>
      <c r="K14" s="214" t="s">
        <v>86</v>
      </c>
    </row>
    <row r="15" ht="15" spans="1:11">
      <c r="A15" s="175"/>
      <c r="B15" s="189"/>
      <c r="C15" s="189"/>
      <c r="D15" s="176"/>
      <c r="E15" s="175"/>
      <c r="F15" s="189"/>
      <c r="G15" s="189"/>
      <c r="H15" s="189"/>
      <c r="I15" s="175"/>
      <c r="J15" s="189"/>
      <c r="K15" s="189"/>
    </row>
    <row r="16" s="151" customFormat="1" spans="1:11">
      <c r="A16" s="155" t="s">
        <v>217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8"/>
    </row>
    <row r="17" spans="1:11">
      <c r="A17" s="167" t="s">
        <v>218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9"/>
    </row>
    <row r="18" spans="1:11">
      <c r="A18" s="167" t="s">
        <v>219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9"/>
    </row>
    <row r="19" spans="1:11">
      <c r="A19" s="191" t="s">
        <v>220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13"/>
    </row>
    <row r="20" spans="1:11">
      <c r="A20" s="192" t="s">
        <v>221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0"/>
    </row>
    <row r="2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220"/>
    </row>
    <row r="22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0"/>
    </row>
    <row r="23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1"/>
    </row>
    <row r="24" spans="1:11">
      <c r="A24" s="167" t="s">
        <v>126</v>
      </c>
      <c r="B24" s="169"/>
      <c r="C24" s="181" t="s">
        <v>66</v>
      </c>
      <c r="D24" s="181" t="s">
        <v>67</v>
      </c>
      <c r="E24" s="166"/>
      <c r="F24" s="166"/>
      <c r="G24" s="166"/>
      <c r="H24" s="166"/>
      <c r="I24" s="166"/>
      <c r="J24" s="166"/>
      <c r="K24" s="212"/>
    </row>
    <row r="25" ht="15" spans="1:11">
      <c r="A25" s="196" t="s">
        <v>222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2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9" t="s">
        <v>223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15"/>
    </row>
    <row r="28" spans="1:11">
      <c r="A28" s="200" t="s">
        <v>224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23"/>
    </row>
    <row r="29" spans="1:11">
      <c r="A29" s="200" t="s">
        <v>225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23"/>
    </row>
    <row r="30" spans="1:11">
      <c r="A30" s="200" t="s">
        <v>226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23"/>
    </row>
    <row r="31" spans="1:11">
      <c r="A31" s="200" t="s">
        <v>227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23"/>
    </row>
    <row r="32" spans="1:11">
      <c r="A32" s="200" t="s">
        <v>228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23"/>
    </row>
    <row r="33" ht="23.1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23"/>
    </row>
    <row r="34" ht="23.1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20"/>
    </row>
    <row r="35" ht="23.1" customHeight="1" spans="1:11">
      <c r="A35" s="202"/>
      <c r="B35" s="193"/>
      <c r="C35" s="193"/>
      <c r="D35" s="193"/>
      <c r="E35" s="193"/>
      <c r="F35" s="193"/>
      <c r="G35" s="193"/>
      <c r="H35" s="193"/>
      <c r="I35" s="193"/>
      <c r="J35" s="193"/>
      <c r="K35" s="220"/>
    </row>
    <row r="36" ht="23.1" customHeight="1" spans="1:11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24"/>
    </row>
    <row r="37" ht="18.75" customHeight="1" spans="1:11">
      <c r="A37" s="205" t="s">
        <v>229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25"/>
    </row>
    <row r="38" s="152" customFormat="1" ht="18.75" customHeight="1" spans="1:11">
      <c r="A38" s="167" t="s">
        <v>230</v>
      </c>
      <c r="B38" s="169"/>
      <c r="C38" s="169"/>
      <c r="D38" s="166" t="s">
        <v>231</v>
      </c>
      <c r="E38" s="166"/>
      <c r="F38" s="207" t="s">
        <v>232</v>
      </c>
      <c r="G38" s="208"/>
      <c r="H38" s="169" t="s">
        <v>233</v>
      </c>
      <c r="I38" s="169"/>
      <c r="J38" s="169" t="s">
        <v>234</v>
      </c>
      <c r="K38" s="219"/>
    </row>
    <row r="39" ht="18.75" customHeight="1" spans="1:13">
      <c r="A39" s="167" t="s">
        <v>127</v>
      </c>
      <c r="B39" s="169" t="s">
        <v>235</v>
      </c>
      <c r="C39" s="169"/>
      <c r="D39" s="169"/>
      <c r="E39" s="169"/>
      <c r="F39" s="169"/>
      <c r="G39" s="169"/>
      <c r="H39" s="169"/>
      <c r="I39" s="169"/>
      <c r="J39" s="169"/>
      <c r="K39" s="219"/>
      <c r="M39" s="152"/>
    </row>
    <row r="40" ht="30.95" customHeight="1" spans="1:11">
      <c r="A40" s="167" t="s">
        <v>236</v>
      </c>
      <c r="B40" s="169"/>
      <c r="C40" s="169"/>
      <c r="D40" s="169"/>
      <c r="E40" s="169"/>
      <c r="F40" s="169"/>
      <c r="G40" s="169"/>
      <c r="H40" s="169"/>
      <c r="I40" s="169"/>
      <c r="J40" s="169"/>
      <c r="K40" s="219"/>
    </row>
    <row r="41" ht="18.75" customHeight="1" spans="1:11">
      <c r="A41" s="167"/>
      <c r="B41" s="169"/>
      <c r="C41" s="169"/>
      <c r="D41" s="169"/>
      <c r="E41" s="169"/>
      <c r="F41" s="169"/>
      <c r="G41" s="169"/>
      <c r="H41" s="169"/>
      <c r="I41" s="169"/>
      <c r="J41" s="169"/>
      <c r="K41" s="219"/>
    </row>
    <row r="42" ht="32.1" customHeight="1" spans="1:11">
      <c r="A42" s="170" t="s">
        <v>140</v>
      </c>
      <c r="B42" s="173" t="s">
        <v>237</v>
      </c>
      <c r="C42" s="173"/>
      <c r="D42" s="172" t="s">
        <v>238</v>
      </c>
      <c r="E42" s="188" t="s">
        <v>146</v>
      </c>
      <c r="F42" s="172" t="s">
        <v>143</v>
      </c>
      <c r="G42" s="209" t="s">
        <v>239</v>
      </c>
      <c r="H42" s="210" t="s">
        <v>144</v>
      </c>
      <c r="I42" s="210"/>
      <c r="J42" s="173" t="s">
        <v>149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468630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G20" sqref="G20"/>
    </sheetView>
  </sheetViews>
  <sheetFormatPr defaultColWidth="9" defaultRowHeight="26.1" customHeight="1"/>
  <cols>
    <col min="1" max="1" width="17.125" style="102" customWidth="1"/>
    <col min="2" max="7" width="9.375" style="102" customWidth="1"/>
    <col min="8" max="8" width="1.375" style="102" customWidth="1"/>
    <col min="9" max="9" width="16.5" style="102" customWidth="1"/>
    <col min="10" max="10" width="17" style="102" customWidth="1"/>
    <col min="11" max="11" width="18.5" style="102" customWidth="1"/>
    <col min="12" max="12" width="16.625" style="102" customWidth="1"/>
    <col min="13" max="13" width="14.125" style="102" customWidth="1"/>
    <col min="14" max="14" width="16.375" style="102" customWidth="1"/>
    <col min="15" max="16384" width="9" style="102"/>
  </cols>
  <sheetData>
    <row r="1" s="102" customFormat="1" ht="30" customHeight="1" spans="1:14">
      <c r="A1" s="103" t="s">
        <v>150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="102" customFormat="1" ht="29.1" customHeight="1" spans="1:14">
      <c r="A2" s="105" t="s">
        <v>62</v>
      </c>
      <c r="B2" s="106" t="s">
        <v>63</v>
      </c>
      <c r="C2" s="106"/>
      <c r="D2" s="107" t="s">
        <v>68</v>
      </c>
      <c r="E2" s="106" t="s">
        <v>69</v>
      </c>
      <c r="F2" s="106"/>
      <c r="G2" s="106"/>
      <c r="H2" s="108"/>
      <c r="I2" s="134" t="s">
        <v>57</v>
      </c>
      <c r="J2" s="106" t="s">
        <v>58</v>
      </c>
      <c r="K2" s="106"/>
      <c r="L2" s="106"/>
      <c r="M2" s="106"/>
      <c r="N2" s="135"/>
    </row>
    <row r="3" s="102" customFormat="1" ht="29.1" customHeight="1" spans="1:14">
      <c r="A3" s="109" t="s">
        <v>151</v>
      </c>
      <c r="B3" s="110" t="s">
        <v>152</v>
      </c>
      <c r="C3" s="110"/>
      <c r="D3" s="110"/>
      <c r="E3" s="110"/>
      <c r="F3" s="110"/>
      <c r="G3" s="110"/>
      <c r="H3" s="111"/>
      <c r="I3" s="136" t="s">
        <v>153</v>
      </c>
      <c r="J3" s="136"/>
      <c r="K3" s="136"/>
      <c r="L3" s="136"/>
      <c r="M3" s="136"/>
      <c r="N3" s="137"/>
    </row>
    <row r="4" s="102" customFormat="1" ht="29.1" customHeight="1" spans="1:14">
      <c r="A4" s="109"/>
      <c r="B4" s="112" t="s">
        <v>112</v>
      </c>
      <c r="C4" s="112" t="s">
        <v>113</v>
      </c>
      <c r="D4" s="113" t="s">
        <v>114</v>
      </c>
      <c r="E4" s="112" t="s">
        <v>115</v>
      </c>
      <c r="F4" s="112" t="s">
        <v>116</v>
      </c>
      <c r="G4" s="112" t="s">
        <v>117</v>
      </c>
      <c r="H4" s="111"/>
      <c r="I4" s="112" t="s">
        <v>112</v>
      </c>
      <c r="J4" s="112" t="s">
        <v>113</v>
      </c>
      <c r="K4" s="113" t="s">
        <v>114</v>
      </c>
      <c r="L4" s="112" t="s">
        <v>115</v>
      </c>
      <c r="M4" s="112" t="s">
        <v>116</v>
      </c>
      <c r="N4" s="112" t="s">
        <v>117</v>
      </c>
    </row>
    <row r="5" s="102" customFormat="1" ht="29.1" customHeight="1" spans="1:14">
      <c r="A5" s="109"/>
      <c r="B5" s="114" t="s">
        <v>155</v>
      </c>
      <c r="C5" s="114" t="s">
        <v>156</v>
      </c>
      <c r="D5" s="114" t="s">
        <v>157</v>
      </c>
      <c r="E5" s="114" t="s">
        <v>158</v>
      </c>
      <c r="F5" s="114" t="s">
        <v>159</v>
      </c>
      <c r="G5" s="114" t="s">
        <v>160</v>
      </c>
      <c r="H5" s="111"/>
      <c r="I5" s="138" t="s">
        <v>120</v>
      </c>
      <c r="J5" s="138" t="s">
        <v>120</v>
      </c>
      <c r="K5" s="138" t="s">
        <v>121</v>
      </c>
      <c r="L5" s="138" t="s">
        <v>121</v>
      </c>
      <c r="M5" s="138" t="s">
        <v>120</v>
      </c>
      <c r="N5" s="139" t="s">
        <v>121</v>
      </c>
    </row>
    <row r="6" s="102" customFormat="1" ht="29.1" customHeight="1" spans="1:14">
      <c r="A6" s="115" t="s">
        <v>163</v>
      </c>
      <c r="B6" s="116">
        <f>C6-2.1</f>
        <v>95.8</v>
      </c>
      <c r="C6" s="116">
        <f>D6-2.1</f>
        <v>97.9</v>
      </c>
      <c r="D6" s="116">
        <v>100</v>
      </c>
      <c r="E6" s="116">
        <f t="shared" ref="E6:G6" si="0">D6+2.1</f>
        <v>102.1</v>
      </c>
      <c r="F6" s="116">
        <f t="shared" si="0"/>
        <v>104.2</v>
      </c>
      <c r="G6" s="116">
        <f t="shared" si="0"/>
        <v>106.3</v>
      </c>
      <c r="H6" s="111"/>
      <c r="I6" s="140" t="s">
        <v>240</v>
      </c>
      <c r="J6" s="140" t="s">
        <v>240</v>
      </c>
      <c r="K6" s="140" t="s">
        <v>241</v>
      </c>
      <c r="L6" s="140" t="s">
        <v>242</v>
      </c>
      <c r="M6" s="140" t="s">
        <v>243</v>
      </c>
      <c r="N6" s="141" t="s">
        <v>244</v>
      </c>
    </row>
    <row r="7" s="102" customFormat="1" ht="29.1" customHeight="1" spans="1:14">
      <c r="A7" s="115" t="s">
        <v>166</v>
      </c>
      <c r="B7" s="116">
        <f>C7-4</f>
        <v>76</v>
      </c>
      <c r="C7" s="116">
        <f>D7-4</f>
        <v>80</v>
      </c>
      <c r="D7" s="116">
        <v>84</v>
      </c>
      <c r="E7" s="116">
        <f>D7+4</f>
        <v>88</v>
      </c>
      <c r="F7" s="116">
        <f>E7+5</f>
        <v>93</v>
      </c>
      <c r="G7" s="116">
        <f>F7+6</f>
        <v>99</v>
      </c>
      <c r="H7" s="111"/>
      <c r="I7" s="142" t="s">
        <v>245</v>
      </c>
      <c r="J7" s="142" t="s">
        <v>246</v>
      </c>
      <c r="K7" s="142" t="s">
        <v>247</v>
      </c>
      <c r="L7" s="142" t="s">
        <v>248</v>
      </c>
      <c r="M7" s="142" t="s">
        <v>249</v>
      </c>
      <c r="N7" s="143" t="s">
        <v>246</v>
      </c>
    </row>
    <row r="8" s="102" customFormat="1" ht="29.1" customHeight="1" spans="1:14">
      <c r="A8" s="115" t="s">
        <v>168</v>
      </c>
      <c r="B8" s="117">
        <f>C8-3.6</f>
        <v>100.8</v>
      </c>
      <c r="C8" s="117">
        <f>D8-3.6</f>
        <v>104.4</v>
      </c>
      <c r="D8" s="117">
        <v>108</v>
      </c>
      <c r="E8" s="117">
        <f t="shared" ref="E8:G8" si="1">D8+4</f>
        <v>112</v>
      </c>
      <c r="F8" s="117">
        <f t="shared" si="1"/>
        <v>116</v>
      </c>
      <c r="G8" s="117">
        <f t="shared" si="1"/>
        <v>120</v>
      </c>
      <c r="H8" s="111"/>
      <c r="I8" s="142" t="s">
        <v>250</v>
      </c>
      <c r="J8" s="142" t="s">
        <v>251</v>
      </c>
      <c r="K8" s="142" t="s">
        <v>252</v>
      </c>
      <c r="L8" s="142" t="s">
        <v>249</v>
      </c>
      <c r="M8" s="142" t="s">
        <v>250</v>
      </c>
      <c r="N8" s="144" t="s">
        <v>253</v>
      </c>
    </row>
    <row r="9" s="102" customFormat="1" ht="29.1" customHeight="1" spans="1:14">
      <c r="A9" s="115" t="s">
        <v>171</v>
      </c>
      <c r="B9" s="116">
        <f>C9-2.3/2</f>
        <v>30.7</v>
      </c>
      <c r="C9" s="116">
        <f>D9-2.3/2</f>
        <v>31.85</v>
      </c>
      <c r="D9" s="116">
        <v>33</v>
      </c>
      <c r="E9" s="116">
        <f t="shared" ref="E9:G9" si="2">D9+2.6/2</f>
        <v>34.3</v>
      </c>
      <c r="F9" s="116">
        <f t="shared" si="2"/>
        <v>35.6</v>
      </c>
      <c r="G9" s="116">
        <f t="shared" si="2"/>
        <v>36.9</v>
      </c>
      <c r="H9" s="111"/>
      <c r="I9" s="140" t="s">
        <v>254</v>
      </c>
      <c r="J9" s="140" t="s">
        <v>251</v>
      </c>
      <c r="K9" s="140" t="s">
        <v>255</v>
      </c>
      <c r="L9" s="140" t="s">
        <v>245</v>
      </c>
      <c r="M9" s="140" t="s">
        <v>256</v>
      </c>
      <c r="N9" s="145" t="s">
        <v>257</v>
      </c>
    </row>
    <row r="10" s="102" customFormat="1" ht="29.1" customHeight="1" spans="1:14">
      <c r="A10" s="115" t="s">
        <v>174</v>
      </c>
      <c r="B10" s="116">
        <f>C10-0.5</f>
        <v>14</v>
      </c>
      <c r="C10" s="116">
        <f>D10-0.5</f>
        <v>14.5</v>
      </c>
      <c r="D10" s="118">
        <v>15</v>
      </c>
      <c r="E10" s="116">
        <f>D10+0.5</f>
        <v>15.5</v>
      </c>
      <c r="F10" s="116">
        <f>E10+0.5</f>
        <v>16</v>
      </c>
      <c r="G10" s="116">
        <f>F10+0.7</f>
        <v>16.7</v>
      </c>
      <c r="H10" s="111"/>
      <c r="I10" s="142" t="s">
        <v>245</v>
      </c>
      <c r="J10" s="142" t="s">
        <v>258</v>
      </c>
      <c r="K10" s="142" t="s">
        <v>245</v>
      </c>
      <c r="L10" s="142" t="s">
        <v>245</v>
      </c>
      <c r="M10" s="142" t="s">
        <v>259</v>
      </c>
      <c r="N10" s="144" t="s">
        <v>260</v>
      </c>
    </row>
    <row r="11" s="102" customFormat="1" ht="29.1" customHeight="1" spans="1:14">
      <c r="A11" s="115" t="s">
        <v>175</v>
      </c>
      <c r="B11" s="116">
        <f>C11-0.7</f>
        <v>28.2</v>
      </c>
      <c r="C11" s="116">
        <f>D11-0.6</f>
        <v>28.9</v>
      </c>
      <c r="D11" s="116">
        <v>29.5</v>
      </c>
      <c r="E11" s="116">
        <f>D11+0.6</f>
        <v>30.1</v>
      </c>
      <c r="F11" s="116">
        <f>E11+0.7</f>
        <v>30.8</v>
      </c>
      <c r="G11" s="116">
        <f>F11+0.6</f>
        <v>31.4</v>
      </c>
      <c r="H11" s="111"/>
      <c r="I11" s="142" t="s">
        <v>254</v>
      </c>
      <c r="J11" s="142" t="s">
        <v>261</v>
      </c>
      <c r="K11" s="142" t="s">
        <v>245</v>
      </c>
      <c r="L11" s="142" t="s">
        <v>245</v>
      </c>
      <c r="M11" s="142" t="s">
        <v>262</v>
      </c>
      <c r="N11" s="144" t="s">
        <v>263</v>
      </c>
    </row>
    <row r="12" s="102" customFormat="1" ht="29.1" customHeight="1" spans="1:14">
      <c r="A12" s="115" t="s">
        <v>176</v>
      </c>
      <c r="B12" s="116">
        <f>C12-0.9</f>
        <v>40.2</v>
      </c>
      <c r="C12" s="116">
        <f>D12-0.9</f>
        <v>41.1</v>
      </c>
      <c r="D12" s="116">
        <v>42</v>
      </c>
      <c r="E12" s="116">
        <f t="shared" ref="E12:G12" si="3">D12+1.1</f>
        <v>43.1</v>
      </c>
      <c r="F12" s="116">
        <f t="shared" si="3"/>
        <v>44.2</v>
      </c>
      <c r="G12" s="116">
        <f t="shared" si="3"/>
        <v>45.3</v>
      </c>
      <c r="H12" s="111"/>
      <c r="I12" s="142" t="s">
        <v>262</v>
      </c>
      <c r="J12" s="142" t="s">
        <v>264</v>
      </c>
      <c r="K12" s="142" t="s">
        <v>265</v>
      </c>
      <c r="L12" s="142" t="s">
        <v>266</v>
      </c>
      <c r="M12" s="142" t="s">
        <v>267</v>
      </c>
      <c r="N12" s="144" t="s">
        <v>268</v>
      </c>
    </row>
    <row r="13" s="102" customFormat="1" ht="29.1" customHeight="1" spans="1:14">
      <c r="A13" s="119"/>
      <c r="B13" s="120"/>
      <c r="C13" s="118"/>
      <c r="D13" s="121"/>
      <c r="E13" s="118"/>
      <c r="F13" s="118"/>
      <c r="G13" s="118"/>
      <c r="H13" s="111"/>
      <c r="I13" s="142"/>
      <c r="J13" s="142"/>
      <c r="K13" s="142"/>
      <c r="L13" s="142"/>
      <c r="M13" s="142"/>
      <c r="N13" s="144"/>
    </row>
    <row r="14" s="102" customFormat="1" ht="29.1" customHeight="1" spans="1:14">
      <c r="A14" s="122"/>
      <c r="B14" s="123"/>
      <c r="C14" s="124"/>
      <c r="D14" s="124"/>
      <c r="E14" s="124"/>
      <c r="F14" s="124"/>
      <c r="G14" s="125"/>
      <c r="H14" s="111"/>
      <c r="I14" s="142"/>
      <c r="J14" s="142"/>
      <c r="K14" s="142"/>
      <c r="L14" s="142"/>
      <c r="M14" s="142"/>
      <c r="N14" s="144"/>
    </row>
    <row r="15" s="102" customFormat="1" ht="29.1" customHeight="1" spans="1:14">
      <c r="A15" s="126"/>
      <c r="B15" s="127"/>
      <c r="C15" s="128"/>
      <c r="D15" s="128"/>
      <c r="E15" s="129"/>
      <c r="F15" s="129"/>
      <c r="G15" s="130"/>
      <c r="H15" s="131"/>
      <c r="I15" s="146"/>
      <c r="J15" s="147"/>
      <c r="K15" s="148"/>
      <c r="L15" s="147"/>
      <c r="M15" s="147"/>
      <c r="N15" s="149"/>
    </row>
    <row r="16" s="102" customFormat="1" ht="15" spans="1:14">
      <c r="A16" s="132" t="s">
        <v>127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="102" customFormat="1" ht="14.25" spans="1:14">
      <c r="A17" s="102" t="s">
        <v>177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="102" customFormat="1" ht="14.25" spans="1:13">
      <c r="A18" s="133"/>
      <c r="B18" s="133"/>
      <c r="C18" s="133"/>
      <c r="D18" s="133"/>
      <c r="E18" s="133"/>
      <c r="F18" s="133"/>
      <c r="G18" s="133"/>
      <c r="H18" s="133"/>
      <c r="I18" s="132" t="s">
        <v>269</v>
      </c>
      <c r="J18" s="150"/>
      <c r="K18" s="132" t="s">
        <v>179</v>
      </c>
      <c r="L18" s="132"/>
      <c r="M18" s="132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6" sqref="A6:A9"/>
    </sheetView>
  </sheetViews>
  <sheetFormatPr defaultColWidth="9" defaultRowHeight="14.25"/>
  <cols>
    <col min="1" max="1" width="5.75" customWidth="1"/>
    <col min="2" max="2" width="12.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271</v>
      </c>
      <c r="B2" s="5" t="s">
        <v>272</v>
      </c>
      <c r="C2" s="5" t="s">
        <v>273</v>
      </c>
      <c r="D2" s="5" t="s">
        <v>274</v>
      </c>
      <c r="E2" s="5" t="s">
        <v>275</v>
      </c>
      <c r="F2" s="5" t="s">
        <v>276</v>
      </c>
      <c r="G2" s="5" t="s">
        <v>277</v>
      </c>
      <c r="H2" s="21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5" t="s">
        <v>284</v>
      </c>
      <c r="O2" s="5" t="s">
        <v>285</v>
      </c>
    </row>
    <row r="3" s="1" customFormat="1" ht="16.5" spans="1:15">
      <c r="A3" s="4"/>
      <c r="B3" s="7"/>
      <c r="C3" s="7"/>
      <c r="D3" s="7"/>
      <c r="E3" s="7"/>
      <c r="F3" s="7"/>
      <c r="G3" s="7"/>
      <c r="H3" s="22"/>
      <c r="I3" s="4" t="s">
        <v>286</v>
      </c>
      <c r="J3" s="4" t="s">
        <v>286</v>
      </c>
      <c r="K3" s="4" t="s">
        <v>286</v>
      </c>
      <c r="L3" s="4" t="s">
        <v>286</v>
      </c>
      <c r="M3" s="4" t="s">
        <v>286</v>
      </c>
      <c r="N3" s="7"/>
      <c r="O3" s="7"/>
    </row>
    <row r="4" s="92" customFormat="1" ht="30.75" customHeight="1" spans="1:15">
      <c r="A4" s="93">
        <v>1</v>
      </c>
      <c r="B4" s="62" t="s">
        <v>287</v>
      </c>
      <c r="C4" s="63" t="s">
        <v>288</v>
      </c>
      <c r="D4" s="61" t="s">
        <v>120</v>
      </c>
      <c r="E4" s="65" t="s">
        <v>289</v>
      </c>
      <c r="F4" s="61" t="s">
        <v>290</v>
      </c>
      <c r="G4" s="94"/>
      <c r="H4" s="95"/>
      <c r="I4" s="93"/>
      <c r="J4" s="93"/>
      <c r="K4" s="93"/>
      <c r="L4" s="101"/>
      <c r="M4" s="93"/>
      <c r="N4" s="94"/>
      <c r="O4" s="94" t="s">
        <v>291</v>
      </c>
    </row>
    <row r="5" ht="30.75" customHeight="1" spans="1:15">
      <c r="A5" s="50">
        <v>2</v>
      </c>
      <c r="B5" s="62" t="s">
        <v>292</v>
      </c>
      <c r="C5" s="63" t="s">
        <v>288</v>
      </c>
      <c r="D5" s="61" t="s">
        <v>120</v>
      </c>
      <c r="E5" s="65" t="s">
        <v>289</v>
      </c>
      <c r="F5" s="61" t="s">
        <v>290</v>
      </c>
      <c r="G5" s="96"/>
      <c r="H5" s="97"/>
      <c r="I5" s="50"/>
      <c r="J5" s="97"/>
      <c r="K5" s="97"/>
      <c r="L5" s="101"/>
      <c r="M5" s="97"/>
      <c r="N5" s="97"/>
      <c r="O5" s="94" t="s">
        <v>291</v>
      </c>
    </row>
    <row r="6" ht="30.75" customHeight="1" spans="1:15">
      <c r="A6" s="50">
        <v>3</v>
      </c>
      <c r="B6" s="62" t="s">
        <v>293</v>
      </c>
      <c r="C6" s="63" t="s">
        <v>288</v>
      </c>
      <c r="D6" s="61" t="s">
        <v>120</v>
      </c>
      <c r="E6" s="65" t="s">
        <v>289</v>
      </c>
      <c r="F6" s="61" t="s">
        <v>290</v>
      </c>
      <c r="G6" s="96"/>
      <c r="H6" s="97"/>
      <c r="I6" s="50"/>
      <c r="J6" s="97"/>
      <c r="K6" s="97"/>
      <c r="L6" s="101"/>
      <c r="M6" s="97"/>
      <c r="N6" s="97"/>
      <c r="O6" s="94" t="s">
        <v>291</v>
      </c>
    </row>
    <row r="7" ht="22.5" customHeight="1" spans="1:15">
      <c r="A7" s="50">
        <v>4</v>
      </c>
      <c r="B7" s="62" t="s">
        <v>294</v>
      </c>
      <c r="C7" s="63" t="s">
        <v>288</v>
      </c>
      <c r="D7" s="61" t="s">
        <v>120</v>
      </c>
      <c r="E7" s="65" t="s">
        <v>289</v>
      </c>
      <c r="F7" s="61" t="s">
        <v>290</v>
      </c>
      <c r="G7" s="98"/>
      <c r="H7" s="97"/>
      <c r="I7" s="50"/>
      <c r="J7" s="50"/>
      <c r="K7" s="50"/>
      <c r="L7" s="50"/>
      <c r="M7" s="50"/>
      <c r="N7" s="50"/>
      <c r="O7" s="94" t="s">
        <v>291</v>
      </c>
    </row>
    <row r="8" ht="30" customHeight="1" spans="1:15">
      <c r="A8" s="50">
        <v>5</v>
      </c>
      <c r="B8" s="62" t="s">
        <v>295</v>
      </c>
      <c r="C8" s="99" t="s">
        <v>296</v>
      </c>
      <c r="D8" s="69" t="s">
        <v>121</v>
      </c>
      <c r="E8" s="65" t="s">
        <v>289</v>
      </c>
      <c r="F8" s="61" t="s">
        <v>290</v>
      </c>
      <c r="G8" s="100"/>
      <c r="H8" s="14"/>
      <c r="I8" s="88"/>
      <c r="J8" s="88"/>
      <c r="K8" s="88"/>
      <c r="L8" s="88"/>
      <c r="M8" s="88"/>
      <c r="N8" s="88"/>
      <c r="O8" s="94" t="s">
        <v>291</v>
      </c>
    </row>
    <row r="9" ht="25.5" customHeight="1" spans="1:15">
      <c r="A9" s="50">
        <v>6</v>
      </c>
      <c r="B9" s="70" t="s">
        <v>297</v>
      </c>
      <c r="C9" s="99" t="s">
        <v>296</v>
      </c>
      <c r="D9" s="69" t="s">
        <v>121</v>
      </c>
      <c r="E9" s="65" t="s">
        <v>289</v>
      </c>
      <c r="F9" s="61" t="s">
        <v>290</v>
      </c>
      <c r="G9" s="43"/>
      <c r="H9" s="14"/>
      <c r="I9" s="14"/>
      <c r="J9" s="14"/>
      <c r="K9" s="14"/>
      <c r="L9" s="14"/>
      <c r="M9" s="14"/>
      <c r="N9" s="88"/>
      <c r="O9" s="94" t="s">
        <v>291</v>
      </c>
    </row>
    <row r="10" ht="15.75" customHeight="1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94" t="s">
        <v>291</v>
      </c>
    </row>
    <row r="11" s="2" customFormat="1" ht="18.75" spans="1:15">
      <c r="A11" s="15" t="s">
        <v>298</v>
      </c>
      <c r="B11" s="16"/>
      <c r="C11" s="16"/>
      <c r="D11" s="17"/>
      <c r="E11" s="18"/>
      <c r="F11" s="33"/>
      <c r="G11" s="33"/>
      <c r="H11" s="33"/>
      <c r="I11" s="28"/>
      <c r="J11" s="15" t="s">
        <v>299</v>
      </c>
      <c r="K11" s="16"/>
      <c r="L11" s="16"/>
      <c r="M11" s="17"/>
      <c r="N11" s="16"/>
      <c r="O11" s="24"/>
    </row>
    <row r="12" ht="49.5" customHeight="1" spans="1:15">
      <c r="A12" s="19" t="s">
        <v>300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"/>
  <sheetViews>
    <sheetView zoomScale="125" zoomScaleNormal="125" topLeftCell="A10" workbookViewId="0">
      <selection activeCell="A14" sqref="$A14:$XFD15"/>
    </sheetView>
  </sheetViews>
  <sheetFormatPr defaultColWidth="9" defaultRowHeight="14.25"/>
  <cols>
    <col min="1" max="1" width="7" customWidth="1"/>
    <col min="2" max="2" width="8" customWidth="1"/>
    <col min="3" max="3" width="12.125" customWidth="1"/>
    <col min="4" max="4" width="9.375" customWidth="1"/>
    <col min="5" max="5" width="7.125" customWidth="1"/>
    <col min="6" max="6" width="20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4" t="s">
        <v>301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51" customFormat="1" ht="16.5" customHeight="1" spans="1:13">
      <c r="A2" s="55" t="s">
        <v>271</v>
      </c>
      <c r="B2" s="56" t="s">
        <v>276</v>
      </c>
      <c r="C2" s="56" t="s">
        <v>272</v>
      </c>
      <c r="D2" s="57" t="s">
        <v>302</v>
      </c>
      <c r="E2" s="56" t="s">
        <v>274</v>
      </c>
      <c r="F2" s="56" t="s">
        <v>275</v>
      </c>
      <c r="G2" s="55" t="s">
        <v>303</v>
      </c>
      <c r="H2" s="55"/>
      <c r="I2" s="55" t="s">
        <v>304</v>
      </c>
      <c r="J2" s="55"/>
      <c r="K2" s="82" t="s">
        <v>305</v>
      </c>
      <c r="L2" s="83" t="s">
        <v>306</v>
      </c>
      <c r="M2" s="57" t="s">
        <v>307</v>
      </c>
    </row>
    <row r="3" s="51" customFormat="1" ht="16.5" customHeight="1" spans="1:13">
      <c r="A3" s="55"/>
      <c r="B3" s="58"/>
      <c r="C3" s="58"/>
      <c r="D3" s="59"/>
      <c r="E3" s="58"/>
      <c r="F3" s="58"/>
      <c r="G3" s="55" t="s">
        <v>308</v>
      </c>
      <c r="H3" s="55" t="s">
        <v>309</v>
      </c>
      <c r="I3" s="55" t="s">
        <v>308</v>
      </c>
      <c r="J3" s="55" t="s">
        <v>309</v>
      </c>
      <c r="K3" s="84"/>
      <c r="L3" s="85"/>
      <c r="M3" s="59"/>
    </row>
    <row r="4" s="52" customFormat="1" ht="22.5" spans="1:31">
      <c r="A4" s="60">
        <v>1</v>
      </c>
      <c r="B4" s="61" t="s">
        <v>290</v>
      </c>
      <c r="C4" s="62" t="s">
        <v>310</v>
      </c>
      <c r="D4" s="63" t="s">
        <v>288</v>
      </c>
      <c r="E4" s="64" t="s">
        <v>120</v>
      </c>
      <c r="F4" s="65" t="s">
        <v>289</v>
      </c>
      <c r="G4" s="66">
        <v>0.016</v>
      </c>
      <c r="H4" s="66">
        <v>0.012</v>
      </c>
      <c r="I4" s="86"/>
      <c r="J4" s="86"/>
      <c r="K4" s="87"/>
      <c r="L4" s="88" t="s">
        <v>311</v>
      </c>
      <c r="M4" s="60" t="s">
        <v>291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="52" customFormat="1" ht="22.5" spans="1:31">
      <c r="A5" s="60">
        <v>2</v>
      </c>
      <c r="B5" s="61" t="s">
        <v>290</v>
      </c>
      <c r="C5" s="62" t="s">
        <v>312</v>
      </c>
      <c r="D5" s="63" t="s">
        <v>288</v>
      </c>
      <c r="E5" s="64" t="s">
        <v>120</v>
      </c>
      <c r="F5" s="65" t="s">
        <v>289</v>
      </c>
      <c r="G5" s="66">
        <v>0.015</v>
      </c>
      <c r="H5" s="66">
        <v>0.016</v>
      </c>
      <c r="I5" s="60"/>
      <c r="J5" s="60"/>
      <c r="K5" s="60"/>
      <c r="L5" s="88" t="s">
        <v>311</v>
      </c>
      <c r="M5" s="60" t="s">
        <v>291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="53" customFormat="1" ht="22.5" spans="1:31">
      <c r="A6" s="60">
        <v>3</v>
      </c>
      <c r="B6" s="61" t="s">
        <v>290</v>
      </c>
      <c r="C6" s="62" t="s">
        <v>287</v>
      </c>
      <c r="D6" s="63" t="s">
        <v>288</v>
      </c>
      <c r="E6" s="64" t="s">
        <v>120</v>
      </c>
      <c r="F6" s="65" t="s">
        <v>289</v>
      </c>
      <c r="G6" s="66">
        <v>0.017</v>
      </c>
      <c r="H6" s="66">
        <v>0.012</v>
      </c>
      <c r="I6" s="60"/>
      <c r="J6" s="60"/>
      <c r="K6" s="60"/>
      <c r="L6" s="88" t="s">
        <v>311</v>
      </c>
      <c r="M6" s="60" t="s">
        <v>291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="53" customFormat="1" ht="22.5" spans="1:31">
      <c r="A7" s="60">
        <v>4</v>
      </c>
      <c r="B7" s="61" t="s">
        <v>290</v>
      </c>
      <c r="C7" s="62" t="s">
        <v>292</v>
      </c>
      <c r="D7" s="63" t="s">
        <v>288</v>
      </c>
      <c r="E7" s="64" t="s">
        <v>120</v>
      </c>
      <c r="F7" s="65" t="s">
        <v>289</v>
      </c>
      <c r="G7" s="66">
        <v>0.02</v>
      </c>
      <c r="H7" s="66">
        <v>0.013</v>
      </c>
      <c r="I7" s="89"/>
      <c r="J7" s="89"/>
      <c r="K7" s="90"/>
      <c r="L7" s="88" t="s">
        <v>311</v>
      </c>
      <c r="M7" s="60" t="s">
        <v>291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</row>
    <row r="8" s="53" customFormat="1" ht="22.5" spans="1:31">
      <c r="A8" s="60">
        <v>5</v>
      </c>
      <c r="B8" s="61" t="s">
        <v>290</v>
      </c>
      <c r="C8" s="62" t="s">
        <v>313</v>
      </c>
      <c r="D8" s="63" t="s">
        <v>288</v>
      </c>
      <c r="E8" s="64" t="s">
        <v>120</v>
      </c>
      <c r="F8" s="65" t="s">
        <v>289</v>
      </c>
      <c r="G8" s="66">
        <v>0.014</v>
      </c>
      <c r="H8" s="66">
        <v>0.012</v>
      </c>
      <c r="I8" s="89"/>
      <c r="J8" s="89"/>
      <c r="K8" s="90"/>
      <c r="L8" s="88" t="s">
        <v>311</v>
      </c>
      <c r="M8" s="60" t="s">
        <v>291</v>
      </c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="53" customFormat="1" ht="22.5" spans="1:31">
      <c r="A9" s="60">
        <v>6</v>
      </c>
      <c r="B9" s="61" t="s">
        <v>290</v>
      </c>
      <c r="C9" s="67" t="s">
        <v>314</v>
      </c>
      <c r="D9" s="63" t="s">
        <v>288</v>
      </c>
      <c r="E9" s="64" t="s">
        <v>120</v>
      </c>
      <c r="F9" s="65" t="s">
        <v>289</v>
      </c>
      <c r="G9" s="68">
        <v>0.02</v>
      </c>
      <c r="H9" s="68">
        <v>0.008</v>
      </c>
      <c r="I9" s="89"/>
      <c r="J9" s="89"/>
      <c r="K9" s="90"/>
      <c r="L9" s="88" t="s">
        <v>311</v>
      </c>
      <c r="M9" s="60" t="s">
        <v>291</v>
      </c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="53" customFormat="1" ht="22.5" spans="1:31">
      <c r="A10" s="60">
        <v>7</v>
      </c>
      <c r="B10" s="61" t="s">
        <v>290</v>
      </c>
      <c r="C10" s="62" t="s">
        <v>315</v>
      </c>
      <c r="D10" s="63" t="s">
        <v>288</v>
      </c>
      <c r="E10" s="64" t="s">
        <v>120</v>
      </c>
      <c r="F10" s="65" t="s">
        <v>289</v>
      </c>
      <c r="G10" s="66">
        <v>0.02</v>
      </c>
      <c r="H10" s="66">
        <v>0.018</v>
      </c>
      <c r="I10" s="89"/>
      <c r="J10" s="89"/>
      <c r="K10" s="90"/>
      <c r="L10" s="88" t="s">
        <v>311</v>
      </c>
      <c r="M10" s="60" t="s">
        <v>291</v>
      </c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</row>
    <row r="11" s="53" customFormat="1" ht="22.5" spans="1:31">
      <c r="A11" s="60">
        <v>8</v>
      </c>
      <c r="B11" s="61" t="s">
        <v>290</v>
      </c>
      <c r="C11" s="62" t="s">
        <v>293</v>
      </c>
      <c r="D11" s="63" t="s">
        <v>288</v>
      </c>
      <c r="E11" s="64" t="s">
        <v>120</v>
      </c>
      <c r="F11" s="65" t="s">
        <v>289</v>
      </c>
      <c r="G11" s="66">
        <v>0.025</v>
      </c>
      <c r="H11" s="66">
        <v>0.018</v>
      </c>
      <c r="I11" s="89"/>
      <c r="J11" s="89"/>
      <c r="K11" s="90"/>
      <c r="L11" s="88" t="s">
        <v>311</v>
      </c>
      <c r="M11" s="60" t="s">
        <v>291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="53" customFormat="1" ht="22.5" spans="1:31">
      <c r="A12" s="60">
        <v>9</v>
      </c>
      <c r="B12" s="61" t="s">
        <v>290</v>
      </c>
      <c r="C12" s="62" t="s">
        <v>294</v>
      </c>
      <c r="D12" s="63" t="s">
        <v>288</v>
      </c>
      <c r="E12" s="64" t="s">
        <v>120</v>
      </c>
      <c r="F12" s="65" t="s">
        <v>289</v>
      </c>
      <c r="G12" s="66">
        <v>0.018</v>
      </c>
      <c r="H12" s="66">
        <v>0.017</v>
      </c>
      <c r="I12" s="89"/>
      <c r="J12" s="89"/>
      <c r="K12" s="90"/>
      <c r="L12" s="88" t="s">
        <v>311</v>
      </c>
      <c r="M12" s="60" t="s">
        <v>291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="53" customFormat="1" ht="22.5" spans="1:31">
      <c r="A13" s="60">
        <v>10</v>
      </c>
      <c r="B13" s="61" t="s">
        <v>290</v>
      </c>
      <c r="C13" s="62" t="s">
        <v>316</v>
      </c>
      <c r="D13" s="63" t="s">
        <v>288</v>
      </c>
      <c r="E13" s="64" t="s">
        <v>120</v>
      </c>
      <c r="F13" s="65" t="s">
        <v>289</v>
      </c>
      <c r="G13" s="66">
        <v>0.017</v>
      </c>
      <c r="H13" s="66">
        <v>0.018</v>
      </c>
      <c r="I13" s="89"/>
      <c r="J13" s="89"/>
      <c r="K13" s="90"/>
      <c r="L13" s="88" t="s">
        <v>311</v>
      </c>
      <c r="M13" s="60" t="s">
        <v>291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</row>
    <row r="14" s="53" customFormat="1" ht="22.5" spans="1:31">
      <c r="A14" s="60">
        <v>13</v>
      </c>
      <c r="B14" s="61" t="s">
        <v>290</v>
      </c>
      <c r="C14" s="62" t="s">
        <v>317</v>
      </c>
      <c r="D14" s="63" t="s">
        <v>288</v>
      </c>
      <c r="E14" s="69" t="s">
        <v>121</v>
      </c>
      <c r="F14" s="65" t="s">
        <v>289</v>
      </c>
      <c r="G14" s="66">
        <v>0.017</v>
      </c>
      <c r="H14" s="66">
        <v>0.01</v>
      </c>
      <c r="I14" s="89"/>
      <c r="J14" s="89"/>
      <c r="K14" s="90"/>
      <c r="L14" s="88" t="s">
        <v>311</v>
      </c>
      <c r="M14" s="60" t="s">
        <v>291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="53" customFormat="1" ht="22.5" spans="1:31">
      <c r="A15" s="60">
        <v>14</v>
      </c>
      <c r="B15" s="61" t="s">
        <v>290</v>
      </c>
      <c r="C15" s="62" t="s">
        <v>318</v>
      </c>
      <c r="D15" s="63" t="s">
        <v>288</v>
      </c>
      <c r="E15" s="69" t="s">
        <v>121</v>
      </c>
      <c r="F15" s="65" t="s">
        <v>289</v>
      </c>
      <c r="G15" s="66">
        <v>0.022</v>
      </c>
      <c r="H15" s="66">
        <v>0.01</v>
      </c>
      <c r="I15" s="89"/>
      <c r="J15" s="89"/>
      <c r="K15" s="90"/>
      <c r="L15" s="88" t="s">
        <v>311</v>
      </c>
      <c r="M15" s="60" t="s">
        <v>291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</row>
    <row r="16" s="53" customFormat="1" ht="22.5" spans="1:31">
      <c r="A16" s="60">
        <v>15</v>
      </c>
      <c r="B16" s="61" t="s">
        <v>290</v>
      </c>
      <c r="C16" s="62" t="s">
        <v>295</v>
      </c>
      <c r="D16" s="63" t="s">
        <v>288</v>
      </c>
      <c r="E16" s="69" t="s">
        <v>121</v>
      </c>
      <c r="F16" s="65" t="s">
        <v>289</v>
      </c>
      <c r="G16" s="66">
        <v>0.024</v>
      </c>
      <c r="H16" s="66">
        <v>0.01</v>
      </c>
      <c r="I16" s="89"/>
      <c r="J16" s="89"/>
      <c r="K16" s="90"/>
      <c r="L16" s="88" t="s">
        <v>311</v>
      </c>
      <c r="M16" s="60" t="s">
        <v>291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="53" customFormat="1" ht="22.5" spans="1:31">
      <c r="A17" s="60">
        <v>16</v>
      </c>
      <c r="B17" s="61" t="s">
        <v>290</v>
      </c>
      <c r="C17" s="70" t="s">
        <v>297</v>
      </c>
      <c r="D17" s="63" t="s">
        <v>288</v>
      </c>
      <c r="E17" s="69" t="s">
        <v>121</v>
      </c>
      <c r="F17" s="65" t="s">
        <v>289</v>
      </c>
      <c r="G17" s="71">
        <v>0.024</v>
      </c>
      <c r="H17" s="71">
        <v>0.017</v>
      </c>
      <c r="I17" s="89"/>
      <c r="J17" s="89"/>
      <c r="K17" s="90"/>
      <c r="L17" s="88" t="s">
        <v>311</v>
      </c>
      <c r="M17" s="60" t="s">
        <v>291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18" s="53" customFormat="1" ht="22.5" spans="1:31">
      <c r="A18" s="60">
        <v>17</v>
      </c>
      <c r="B18" s="61" t="s">
        <v>290</v>
      </c>
      <c r="C18" s="62" t="s">
        <v>319</v>
      </c>
      <c r="D18" s="63" t="s">
        <v>288</v>
      </c>
      <c r="E18" s="69" t="s">
        <v>121</v>
      </c>
      <c r="F18" s="65" t="s">
        <v>289</v>
      </c>
      <c r="G18" s="66">
        <v>0.023</v>
      </c>
      <c r="H18" s="66">
        <v>0.016</v>
      </c>
      <c r="I18" s="89"/>
      <c r="J18" s="89"/>
      <c r="K18" s="90"/>
      <c r="L18" s="88" t="s">
        <v>311</v>
      </c>
      <c r="M18" s="60" t="s">
        <v>291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s="53" customFormat="1" ht="22.5" spans="1:31">
      <c r="A19" s="60">
        <v>18</v>
      </c>
      <c r="B19" s="61" t="s">
        <v>290</v>
      </c>
      <c r="C19" s="62" t="s">
        <v>320</v>
      </c>
      <c r="D19" s="63" t="s">
        <v>288</v>
      </c>
      <c r="E19" s="69" t="s">
        <v>121</v>
      </c>
      <c r="F19" s="65" t="s">
        <v>289</v>
      </c>
      <c r="G19" s="66">
        <v>0.022</v>
      </c>
      <c r="H19" s="66">
        <v>0.016</v>
      </c>
      <c r="I19" s="89"/>
      <c r="J19" s="89"/>
      <c r="K19" s="90"/>
      <c r="L19" s="88" t="s">
        <v>311</v>
      </c>
      <c r="M19" s="60" t="s">
        <v>291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="53" customFormat="1" ht="16.5" spans="1:31">
      <c r="A20" s="60"/>
      <c r="B20" s="61"/>
      <c r="C20" s="62"/>
      <c r="D20" s="63"/>
      <c r="E20" s="64"/>
      <c r="F20" s="65"/>
      <c r="G20" s="66"/>
      <c r="H20" s="66"/>
      <c r="I20" s="89"/>
      <c r="J20" s="89"/>
      <c r="K20" s="90"/>
      <c r="L20" s="88"/>
      <c r="M20" s="60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ht="16.5" spans="1:31">
      <c r="A21" s="60"/>
      <c r="B21" s="64"/>
      <c r="C21" s="62"/>
      <c r="D21" s="72"/>
      <c r="E21" s="73"/>
      <c r="F21" s="65"/>
      <c r="G21" s="74"/>
      <c r="H21" s="66"/>
      <c r="I21" s="60"/>
      <c r="J21" s="60"/>
      <c r="K21" s="60"/>
      <c r="L21" s="91"/>
      <c r="M21" s="60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</row>
    <row r="22" ht="16.5" spans="1:31">
      <c r="A22" s="60"/>
      <c r="B22" s="64"/>
      <c r="C22" s="62"/>
      <c r="D22" s="72"/>
      <c r="E22" s="73"/>
      <c r="F22" s="65"/>
      <c r="G22" s="74"/>
      <c r="H22" s="66"/>
      <c r="I22" s="60"/>
      <c r="J22" s="60"/>
      <c r="K22" s="60"/>
      <c r="L22" s="91"/>
      <c r="M22" s="60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</row>
    <row r="23" s="2" customFormat="1" ht="18.75" spans="1:13">
      <c r="A23" s="75" t="s">
        <v>298</v>
      </c>
      <c r="B23" s="76"/>
      <c r="C23" s="76"/>
      <c r="D23" s="76"/>
      <c r="E23" s="77"/>
      <c r="F23" s="78"/>
      <c r="G23" s="79"/>
      <c r="H23" s="75" t="s">
        <v>321</v>
      </c>
      <c r="I23" s="76"/>
      <c r="J23" s="76"/>
      <c r="K23" s="77"/>
      <c r="L23" s="75"/>
      <c r="M23" s="77"/>
    </row>
    <row r="24" ht="107.25" customHeight="1" spans="1:13">
      <c r="A24" s="80" t="s">
        <v>322</v>
      </c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3:M1048576 JI1:JI24 TE1:TE24 ADA1:ADA24 AMW1:AMW24 AWS1:AWS24 BGO1:BGO24 BQK1:BQK24 CAG1:CAG24 CKC1:CKC24 CTY1:CTY24 DDU1:DDU24 DNQ1:DNQ24 DXM1:DXM24 EHI1:EHI24 ERE1:ERE24 FBA1:FBA24 FKW1:FKW24 FUS1:FUS24 GEO1:GEO24 GOK1:GOK24 GYG1:GYG24 HIC1:HIC24 HRY1:HRY24 IBU1:IBU24 ILQ1:ILQ24 IVM1:IVM24 JFI1:JFI24 JPE1:JPE24 JZA1:JZA24 KIW1:KIW24 KSS1:KSS24 LCO1:LCO24 LMK1:LMK24 LWG1:LWG24 MGC1:MGC24 MPY1:MPY24 MZU1:MZU24 NJQ1:NJQ24 NTM1:NTM24 ODI1:ODI24 ONE1:ONE24 OXA1:OXA24 PGW1:PGW24 PQS1:PQS24 QAO1:QAO24 QKK1:QKK24 QUG1:QUG24 REC1:REC24 RNY1:RNY24 RXU1:RXU24 SHQ1:SHQ24 SRM1:SRM24 TBI1:TBI24 TLE1:TLE24 TVA1:TVA24 UEW1:UEW24 UOS1:UOS24 UYO1:UYO24 VIK1:VIK24 VSG1:VSG24 WCC1:WCC24 WLY1:WLY24 WVU1:WVU24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E1" workbookViewId="0">
      <selection activeCell="L10" sqref="L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34" t="s">
        <v>325</v>
      </c>
      <c r="H2" s="35"/>
      <c r="I2" s="47"/>
      <c r="J2" s="34" t="s">
        <v>326</v>
      </c>
      <c r="K2" s="35"/>
      <c r="L2" s="47"/>
      <c r="M2" s="34" t="s">
        <v>327</v>
      </c>
      <c r="N2" s="35"/>
      <c r="O2" s="47"/>
      <c r="P2" s="34" t="s">
        <v>328</v>
      </c>
      <c r="Q2" s="35"/>
      <c r="R2" s="47"/>
      <c r="S2" s="35" t="s">
        <v>329</v>
      </c>
      <c r="T2" s="35"/>
      <c r="U2" s="47"/>
      <c r="V2" s="30" t="s">
        <v>330</v>
      </c>
      <c r="W2" s="30" t="s">
        <v>285</v>
      </c>
    </row>
    <row r="3" s="1" customFormat="1" ht="16.5" spans="1:23">
      <c r="A3" s="7"/>
      <c r="B3" s="36"/>
      <c r="C3" s="36"/>
      <c r="D3" s="36"/>
      <c r="E3" s="36"/>
      <c r="F3" s="36"/>
      <c r="G3" s="4" t="s">
        <v>331</v>
      </c>
      <c r="H3" s="4" t="s">
        <v>68</v>
      </c>
      <c r="I3" s="4" t="s">
        <v>276</v>
      </c>
      <c r="J3" s="4" t="s">
        <v>331</v>
      </c>
      <c r="K3" s="4" t="s">
        <v>68</v>
      </c>
      <c r="L3" s="4" t="s">
        <v>276</v>
      </c>
      <c r="M3" s="4" t="s">
        <v>331</v>
      </c>
      <c r="N3" s="4" t="s">
        <v>68</v>
      </c>
      <c r="O3" s="4" t="s">
        <v>276</v>
      </c>
      <c r="P3" s="4" t="s">
        <v>331</v>
      </c>
      <c r="Q3" s="4" t="s">
        <v>68</v>
      </c>
      <c r="R3" s="4" t="s">
        <v>276</v>
      </c>
      <c r="S3" s="4" t="s">
        <v>331</v>
      </c>
      <c r="T3" s="4" t="s">
        <v>68</v>
      </c>
      <c r="U3" s="4" t="s">
        <v>276</v>
      </c>
      <c r="V3" s="49"/>
      <c r="W3" s="49"/>
    </row>
    <row r="4" ht="32.25" customHeight="1" spans="1:23">
      <c r="A4" s="37" t="s">
        <v>332</v>
      </c>
      <c r="B4" s="38" t="s">
        <v>290</v>
      </c>
      <c r="C4" s="39"/>
      <c r="D4" s="39" t="s">
        <v>288</v>
      </c>
      <c r="E4" s="38" t="s">
        <v>333</v>
      </c>
      <c r="F4" s="38" t="s">
        <v>63</v>
      </c>
      <c r="G4" s="40" t="s">
        <v>334</v>
      </c>
      <c r="H4" s="40" t="s">
        <v>335</v>
      </c>
      <c r="I4" s="48" t="s">
        <v>336</v>
      </c>
      <c r="J4" s="48" t="s">
        <v>337</v>
      </c>
      <c r="K4" s="40" t="s">
        <v>338</v>
      </c>
      <c r="L4" s="48" t="s">
        <v>339</v>
      </c>
      <c r="M4" s="40"/>
      <c r="N4" s="40"/>
      <c r="O4" s="40"/>
      <c r="P4" s="10"/>
      <c r="Q4" s="50"/>
      <c r="R4" s="50"/>
      <c r="S4" s="13"/>
      <c r="T4" s="13"/>
      <c r="U4" s="13"/>
      <c r="V4" s="13"/>
      <c r="W4" s="13"/>
    </row>
    <row r="5" ht="16.5" spans="1:23">
      <c r="A5" s="41"/>
      <c r="B5" s="42"/>
      <c r="C5" s="41"/>
      <c r="D5" s="41"/>
      <c r="E5" s="42"/>
      <c r="F5" s="42"/>
      <c r="G5" s="34" t="s">
        <v>340</v>
      </c>
      <c r="H5" s="35"/>
      <c r="I5" s="47"/>
      <c r="J5" s="34" t="s">
        <v>341</v>
      </c>
      <c r="K5" s="35"/>
      <c r="L5" s="47"/>
      <c r="M5" s="34" t="s">
        <v>342</v>
      </c>
      <c r="N5" s="35"/>
      <c r="O5" s="47"/>
      <c r="P5" s="34" t="s">
        <v>343</v>
      </c>
      <c r="Q5" s="35"/>
      <c r="R5" s="47"/>
      <c r="S5" s="35" t="s">
        <v>344</v>
      </c>
      <c r="T5" s="35"/>
      <c r="U5" s="47"/>
      <c r="V5" s="13"/>
      <c r="W5" s="13"/>
    </row>
    <row r="6" ht="16.5" spans="1:23">
      <c r="A6" s="41"/>
      <c r="B6" s="42"/>
      <c r="C6" s="41"/>
      <c r="D6" s="41"/>
      <c r="E6" s="42"/>
      <c r="F6" s="42"/>
      <c r="G6" s="4" t="s">
        <v>331</v>
      </c>
      <c r="H6" s="4" t="s">
        <v>68</v>
      </c>
      <c r="I6" s="4" t="s">
        <v>276</v>
      </c>
      <c r="J6" s="4" t="s">
        <v>331</v>
      </c>
      <c r="K6" s="4" t="s">
        <v>68</v>
      </c>
      <c r="L6" s="4" t="s">
        <v>276</v>
      </c>
      <c r="M6" s="4" t="s">
        <v>331</v>
      </c>
      <c r="N6" s="4" t="s">
        <v>68</v>
      </c>
      <c r="O6" s="4" t="s">
        <v>276</v>
      </c>
      <c r="P6" s="4" t="s">
        <v>331</v>
      </c>
      <c r="Q6" s="4" t="s">
        <v>68</v>
      </c>
      <c r="R6" s="4" t="s">
        <v>276</v>
      </c>
      <c r="S6" s="4" t="s">
        <v>331</v>
      </c>
      <c r="T6" s="4" t="s">
        <v>68</v>
      </c>
      <c r="U6" s="4" t="s">
        <v>276</v>
      </c>
      <c r="V6" s="13"/>
      <c r="W6" s="13"/>
    </row>
    <row r="7" spans="1:23">
      <c r="A7" s="43"/>
      <c r="B7" s="44"/>
      <c r="C7" s="43"/>
      <c r="D7" s="43"/>
      <c r="E7" s="44"/>
      <c r="F7" s="4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5" t="s">
        <v>345</v>
      </c>
      <c r="B8" s="45"/>
      <c r="C8" s="45"/>
      <c r="D8" s="45"/>
      <c r="E8" s="45"/>
      <c r="F8" s="4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6"/>
      <c r="B9" s="46"/>
      <c r="C9" s="46"/>
      <c r="D9" s="46"/>
      <c r="E9" s="46"/>
      <c r="F9" s="4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5" t="s">
        <v>346</v>
      </c>
      <c r="B10" s="45"/>
      <c r="C10" s="45"/>
      <c r="D10" s="45"/>
      <c r="E10" s="45"/>
      <c r="F10" s="4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6"/>
      <c r="B11" s="46"/>
      <c r="C11" s="46"/>
      <c r="D11" s="46"/>
      <c r="E11" s="46"/>
      <c r="F11" s="4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5" t="s">
        <v>347</v>
      </c>
      <c r="B12" s="45"/>
      <c r="C12" s="45"/>
      <c r="D12" s="45"/>
      <c r="E12" s="45"/>
      <c r="F12" s="4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6"/>
      <c r="B13" s="46"/>
      <c r="C13" s="46"/>
      <c r="D13" s="46"/>
      <c r="E13" s="46"/>
      <c r="F13" s="4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5" t="s">
        <v>348</v>
      </c>
      <c r="B14" s="45"/>
      <c r="C14" s="45"/>
      <c r="D14" s="45"/>
      <c r="E14" s="45"/>
      <c r="F14" s="4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6"/>
      <c r="B15" s="46"/>
      <c r="C15" s="46"/>
      <c r="D15" s="46"/>
      <c r="E15" s="46"/>
      <c r="F15" s="4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298</v>
      </c>
      <c r="B17" s="16"/>
      <c r="C17" s="16"/>
      <c r="D17" s="16"/>
      <c r="E17" s="17"/>
      <c r="F17" s="18"/>
      <c r="G17" s="28"/>
      <c r="H17" s="33"/>
      <c r="I17" s="33"/>
      <c r="J17" s="15" t="s">
        <v>349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4"/>
    </row>
    <row r="18" ht="16.5" spans="1:23">
      <c r="A18" s="19" t="s">
        <v>350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2022-07-06T00:33:36Z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