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外件" sheetId="1" r:id="rId1"/>
    <sheet name="内件" sheetId="2" r:id="rId2"/>
  </sheets>
  <calcPr calcId="144525"/>
</workbook>
</file>

<file path=xl/sharedStrings.xml><?xml version="1.0" encoding="utf-8"?>
<sst xmlns="http://schemas.openxmlformats.org/spreadsheetml/2006/main" count="317" uniqueCount="69">
  <si>
    <t>探路者产品规格表</t>
  </si>
  <si>
    <t>单位：cm</t>
  </si>
  <si>
    <t>日期</t>
  </si>
  <si>
    <t>产品代码：</t>
  </si>
  <si>
    <t xml:space="preserve"> 男装套羽绒冲锋衣-外件</t>
  </si>
  <si>
    <t>款号</t>
  </si>
  <si>
    <t>TAWWBK91704</t>
  </si>
  <si>
    <t xml:space="preserve">          号型</t>
  </si>
  <si>
    <t>S</t>
  </si>
  <si>
    <t>高级灰</t>
  </si>
  <si>
    <t>藏蓝</t>
  </si>
  <si>
    <t>原木色</t>
  </si>
  <si>
    <t>M</t>
  </si>
  <si>
    <t>黑色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</si>
  <si>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</si>
  <si>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</si>
  <si>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</si>
  <si>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</si>
  <si>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</si>
  <si>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</si>
  <si>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</si>
  <si>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</si>
  <si>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</si>
  <si>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</si>
  <si>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</si>
  <si>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</si>
  <si>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</si>
  <si>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</si>
  <si>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</t>
  </si>
  <si>
    <t>√</t>
  </si>
  <si>
    <t>+0.5</t>
  </si>
  <si>
    <t>胸围</t>
  </si>
  <si>
    <t>摆围</t>
  </si>
  <si>
    <t>肩宽</t>
  </si>
  <si>
    <t>肩点袖长</t>
  </si>
  <si>
    <t>袖肥/2</t>
  </si>
  <si>
    <t>袖肘围/2</t>
  </si>
  <si>
    <t>袖口围/2</t>
  </si>
  <si>
    <t>上领围</t>
  </si>
  <si>
    <t>下领围</t>
  </si>
  <si>
    <t>帽高</t>
  </si>
  <si>
    <t>帽宽</t>
  </si>
  <si>
    <t>单位：CM</t>
  </si>
  <si>
    <t>日期：</t>
  </si>
  <si>
    <t xml:space="preserve"> 男内件-羽绒内件</t>
  </si>
  <si>
    <t>XS</t>
  </si>
  <si>
    <t>160/84B</t>
  </si>
  <si>
    <t>+1+1</t>
  </si>
  <si>
    <t>-0.5-1</t>
  </si>
  <si>
    <t>-1-0</t>
  </si>
  <si>
    <t>-0-1</t>
  </si>
  <si>
    <t>-1-0.9</t>
  </si>
  <si>
    <t>-1-1</t>
  </si>
  <si>
    <t>-1+1</t>
  </si>
  <si>
    <t>-1-0.8</t>
  </si>
  <si>
    <t>+1+0.5</t>
  </si>
  <si>
    <t>-0.6-0.6</t>
  </si>
  <si>
    <t>+0.5+0.5</t>
  </si>
  <si>
    <t>-0.3-1</t>
  </si>
  <si>
    <t>-0-0</t>
  </si>
  <si>
    <t>袖肥/2（参考值）</t>
  </si>
  <si>
    <t>+0.2-0.3</t>
  </si>
  <si>
    <t>0</t>
  </si>
  <si>
    <t>+0.3-0.2</t>
  </si>
  <si>
    <t>-0.7-0.7</t>
  </si>
  <si>
    <t>+0.3-0</t>
  </si>
  <si>
    <t>袖口围/2（平量）</t>
  </si>
  <si>
    <t>+0.3-0.8</t>
  </si>
  <si>
    <t>00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</si>
</sst>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0"/>
      <color theme="3"/>
      <name val="微软雅黑"/>
      <charset val="134"/>
    </font>
    <font>
      <b/>
      <sz val="14"/>
      <name val="微软雅黑"/>
      <charset val="134"/>
    </font>
    <font>
      <b/>
      <sz val="9"/>
      <name val="微软雅黑"/>
      <charset val="134"/>
    </font>
    <font>
      <b/>
      <sz val="8"/>
      <name val="微软雅黑"/>
      <charset val="134"/>
    </font>
    <font>
      <sz val="10"/>
      <name val="Arial"/>
      <charset val="134"/>
    </font>
    <font>
      <b/>
      <sz val="9"/>
      <color rgb="FFFF0000"/>
      <name val="微软雅黑"/>
      <charset val="134"/>
    </font>
    <font>
      <b/>
      <sz val="8"/>
      <color theme="3"/>
      <name val="微软雅黑"/>
      <charset val="134"/>
    </font>
    <font>
      <b/>
      <sz val="8"/>
      <color rgb="FFFF0000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0"/>
    <xf numFmtId="0" fontId="14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8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17" borderId="14" applyNumberFormat="0" applyAlignment="0" applyProtection="0">
      <alignment vertical="center"/>
    </xf>
    <xf numFmtId="0" fontId="33" fillId="17" borderId="8" applyNumberFormat="0" applyAlignment="0" applyProtection="0">
      <alignment vertical="center"/>
    </xf>
    <xf numFmtId="0" fontId="34" fillId="19" borderId="15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  <xf numFmtId="0" fontId="7" fillId="0" borderId="0" xfId="52" applyFont="1" applyAlignment="1">
      <alignment horizontal="center" wrapText="1"/>
    </xf>
    <xf numFmtId="0" fontId="7" fillId="0" borderId="0" xfId="52" applyFont="1" applyAlignment="1">
      <alignment horizontal="center"/>
    </xf>
    <xf numFmtId="176" fontId="7" fillId="0" borderId="0" xfId="52" applyNumberFormat="1" applyFont="1" applyAlignment="1">
      <alignment horizontal="center"/>
    </xf>
    <xf numFmtId="0" fontId="4" fillId="0" borderId="0" xfId="52" applyFont="1" applyAlignment="1">
      <alignment horizontal="left" wrapText="1"/>
    </xf>
    <xf numFmtId="0" fontId="4" fillId="0" borderId="0" xfId="52" applyFont="1" applyAlignment="1">
      <alignment horizontal="center"/>
    </xf>
    <xf numFmtId="176" fontId="4" fillId="0" borderId="0" xfId="52" applyNumberFormat="1" applyFont="1" applyAlignment="1">
      <alignment horizontal="center"/>
    </xf>
    <xf numFmtId="0" fontId="4" fillId="0" borderId="2" xfId="52" applyFont="1" applyBorder="1" applyAlignment="1">
      <alignment wrapText="1"/>
    </xf>
    <xf numFmtId="0" fontId="4" fillId="0" borderId="2" xfId="52" applyFont="1" applyBorder="1" applyAlignment="1">
      <alignment horizontal="center"/>
    </xf>
    <xf numFmtId="176" fontId="4" fillId="0" borderId="2" xfId="52" applyNumberFormat="1" applyFont="1" applyBorder="1" applyAlignment="1">
      <alignment horizontal="center"/>
    </xf>
    <xf numFmtId="0" fontId="2" fillId="0" borderId="6" xfId="39" applyFont="1" applyBorder="1" applyAlignment="1">
      <alignment horizontal="center" vertical="center" wrapText="1"/>
    </xf>
    <xf numFmtId="0" fontId="8" fillId="0" borderId="2" xfId="39" applyFont="1" applyBorder="1" applyAlignment="1">
      <alignment horizontal="center" vertical="center"/>
    </xf>
    <xf numFmtId="176" fontId="8" fillId="0" borderId="2" xfId="39" applyNumberFormat="1" applyFont="1" applyBorder="1" applyAlignment="1">
      <alignment horizontal="center" vertical="center"/>
    </xf>
    <xf numFmtId="0" fontId="2" fillId="0" borderId="7" xfId="39" applyFont="1" applyBorder="1" applyAlignment="1">
      <alignment horizontal="left" vertical="center" wrapText="1"/>
    </xf>
    <xf numFmtId="0" fontId="9" fillId="0" borderId="2" xfId="39" applyFont="1" applyBorder="1" applyAlignment="1">
      <alignment horizontal="center" vertical="center"/>
    </xf>
    <xf numFmtId="176" fontId="9" fillId="0" borderId="2" xfId="39" applyNumberFormat="1" applyFont="1" applyBorder="1" applyAlignment="1">
      <alignment horizontal="center" vertical="center"/>
    </xf>
    <xf numFmtId="49" fontId="4" fillId="0" borderId="2" xfId="39" applyNumberFormat="1" applyFont="1" applyBorder="1" applyAlignment="1">
      <alignment horizontal="left" vertical="center" wrapText="1"/>
    </xf>
    <xf numFmtId="49" fontId="4" fillId="0" borderId="2" xfId="39" applyNumberFormat="1" applyFont="1" applyBorder="1" applyAlignment="1">
      <alignment horizontal="center" vertical="center"/>
    </xf>
    <xf numFmtId="49" fontId="4" fillId="0" borderId="2" xfId="39" applyNumberFormat="1" applyFont="1" applyFill="1" applyBorder="1" applyAlignment="1">
      <alignment horizontal="center" vertical="center"/>
    </xf>
    <xf numFmtId="49" fontId="10" fillId="0" borderId="2" xfId="39" applyNumberFormat="1" applyFont="1" applyBorder="1" applyAlignment="1">
      <alignment horizontal="center" vertical="center"/>
    </xf>
    <xf numFmtId="49" fontId="2" fillId="0" borderId="2" xfId="39" applyNumberFormat="1" applyFont="1" applyBorder="1" applyAlignment="1">
      <alignment horizontal="left" vertical="center" wrapText="1"/>
    </xf>
    <xf numFmtId="0" fontId="11" fillId="0" borderId="2" xfId="39" applyFont="1" applyBorder="1" applyAlignment="1">
      <alignment horizontal="center" vertical="center"/>
    </xf>
    <xf numFmtId="0" fontId="12" fillId="0" borderId="2" xfId="39" applyFont="1" applyBorder="1" applyAlignment="1">
      <alignment horizontal="center" vertical="center"/>
    </xf>
    <xf numFmtId="0" fontId="13" fillId="0" borderId="2" xfId="39" applyFont="1" applyBorder="1" applyAlignment="1">
      <alignment horizontal="center" vertical="center"/>
    </xf>
    <xf numFmtId="49" fontId="6" fillId="0" borderId="2" xfId="39" applyNumberFormat="1" applyFont="1" applyBorder="1" applyAlignment="1">
      <alignment horizontal="center" vertical="center"/>
    </xf>
    <xf numFmtId="14" fontId="4" fillId="0" borderId="0" xfId="15" applyNumberFormat="1" applyFont="1" applyAlignment="1">
      <alignment horizontal="center"/>
    </xf>
    <xf numFmtId="176" fontId="4" fillId="0" borderId="0" xfId="15" applyNumberFormat="1" applyFont="1" applyAlignment="1">
      <alignment horizontal="center"/>
    </xf>
    <xf numFmtId="14" fontId="4" fillId="0" borderId="0" xfId="52" applyNumberFormat="1" applyFont="1" applyAlignment="1">
      <alignment horizontal="center"/>
    </xf>
    <xf numFmtId="0" fontId="4" fillId="0" borderId="2" xfId="6" applyFont="1" applyBorder="1" applyAlignment="1">
      <alignment horizontal="center"/>
    </xf>
    <xf numFmtId="176" fontId="4" fillId="0" borderId="2" xfId="6" applyNumberFormat="1" applyFont="1" applyBorder="1" applyAlignment="1">
      <alignment horizont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38 2 9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3 3 3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3 2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2" name="直接连接符 1"/>
        <xdr:cNvCxnSpPr/>
      </xdr:nvCxnSpPr>
      <xdr:spPr>
        <a:xfrm>
          <a:off x="0" y="692150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3" name="直接连接符 2"/>
        <xdr:cNvCxnSpPr/>
      </xdr:nvCxnSpPr>
      <xdr:spPr>
        <a:xfrm>
          <a:off x="0" y="692150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E20" sqref="E20"/>
    </sheetView>
  </sheetViews>
  <sheetFormatPr defaultColWidth="9" defaultRowHeight="13.5"/>
  <sheetData>
    <row r="1" ht="21" spans="1:26">
      <c r="A1" s="15" t="s">
        <v>0</v>
      </c>
      <c r="B1" s="16"/>
      <c r="C1" s="16"/>
      <c r="D1" s="16"/>
      <c r="E1" s="16"/>
      <c r="F1" s="16"/>
      <c r="G1" s="17"/>
      <c r="H1" s="16"/>
      <c r="I1" s="16"/>
      <c r="J1" s="16"/>
      <c r="K1" s="16"/>
      <c r="L1" s="16"/>
      <c r="M1" s="16"/>
      <c r="N1" s="16"/>
      <c r="O1" s="17"/>
      <c r="P1" s="17"/>
      <c r="Q1" s="17"/>
      <c r="R1" s="16"/>
      <c r="S1" s="17"/>
      <c r="T1" s="17"/>
      <c r="U1" s="17"/>
      <c r="V1" s="16"/>
      <c r="W1" s="16"/>
      <c r="X1" s="16"/>
      <c r="Y1" s="16"/>
      <c r="Z1" s="16"/>
    </row>
    <row r="2" ht="16.5" spans="1:26">
      <c r="A2" s="18" t="s">
        <v>1</v>
      </c>
      <c r="B2" s="19"/>
      <c r="C2" s="19"/>
      <c r="D2" s="19"/>
      <c r="E2" s="19"/>
      <c r="F2" s="19"/>
      <c r="G2" s="20"/>
      <c r="H2" s="19"/>
      <c r="I2" s="19"/>
      <c r="J2" s="19"/>
      <c r="K2" s="19"/>
      <c r="L2" s="19"/>
      <c r="M2" s="19"/>
      <c r="N2" s="19"/>
      <c r="O2" s="20"/>
      <c r="P2" s="20"/>
      <c r="Q2" s="20"/>
      <c r="R2" s="39" t="s">
        <v>2</v>
      </c>
      <c r="S2" s="40"/>
      <c r="T2" s="40"/>
      <c r="U2" s="40"/>
      <c r="V2" s="41"/>
      <c r="W2" s="41"/>
      <c r="X2" s="41"/>
      <c r="Y2" s="41"/>
      <c r="Z2" s="19"/>
    </row>
    <row r="3" ht="16.5" spans="1:26">
      <c r="A3" s="21" t="s">
        <v>3</v>
      </c>
      <c r="B3" s="22" t="s">
        <v>4</v>
      </c>
      <c r="C3" s="22"/>
      <c r="D3" s="22"/>
      <c r="E3" s="22"/>
      <c r="F3" s="22"/>
      <c r="G3" s="23"/>
      <c r="H3" s="22"/>
      <c r="I3" s="22"/>
      <c r="J3" s="22"/>
      <c r="K3" s="22"/>
      <c r="L3" s="22"/>
      <c r="M3" s="22"/>
      <c r="N3" s="22"/>
      <c r="O3" s="23"/>
      <c r="P3" s="23"/>
      <c r="Q3" s="23"/>
      <c r="R3" s="42" t="s">
        <v>5</v>
      </c>
      <c r="S3" s="43"/>
      <c r="T3" s="43"/>
      <c r="U3" s="43"/>
      <c r="V3" s="22" t="s">
        <v>6</v>
      </c>
      <c r="W3" s="22"/>
      <c r="X3" s="22"/>
      <c r="Y3" s="22"/>
      <c r="Z3" s="22"/>
    </row>
    <row r="4" ht="16.5" spans="1:26">
      <c r="A4" s="24" t="s">
        <v>7</v>
      </c>
      <c r="B4" s="25" t="s">
        <v>8</v>
      </c>
      <c r="C4" s="25" t="s">
        <v>9</v>
      </c>
      <c r="D4" s="25" t="s">
        <v>10</v>
      </c>
      <c r="E4" s="25" t="s">
        <v>11</v>
      </c>
      <c r="F4" s="25" t="s">
        <v>12</v>
      </c>
      <c r="G4" s="26" t="s">
        <v>9</v>
      </c>
      <c r="H4" s="25" t="s">
        <v>11</v>
      </c>
      <c r="I4" s="25" t="s">
        <v>13</v>
      </c>
      <c r="J4" s="35" t="s">
        <v>14</v>
      </c>
      <c r="K4" s="25" t="s">
        <v>9</v>
      </c>
      <c r="L4" s="25" t="s">
        <v>10</v>
      </c>
      <c r="M4" s="25" t="s">
        <v>11</v>
      </c>
      <c r="N4" s="25" t="s">
        <v>15</v>
      </c>
      <c r="O4" s="26" t="s">
        <v>13</v>
      </c>
      <c r="P4" s="26" t="s">
        <v>9</v>
      </c>
      <c r="Q4" s="26" t="s">
        <v>10</v>
      </c>
      <c r="R4" s="25" t="s">
        <v>16</v>
      </c>
      <c r="S4" s="26" t="s">
        <v>9</v>
      </c>
      <c r="T4" s="25" t="s">
        <v>11</v>
      </c>
      <c r="U4" s="25" t="s">
        <v>13</v>
      </c>
      <c r="V4" s="25" t="s">
        <v>17</v>
      </c>
      <c r="W4" s="25" t="s">
        <v>13</v>
      </c>
      <c r="X4" s="25" t="s">
        <v>10</v>
      </c>
      <c r="Y4" s="25" t="s">
        <v>9</v>
      </c>
      <c r="Z4" s="25" t="s">
        <v>18</v>
      </c>
    </row>
    <row r="5" ht="16.5" spans="1:26">
      <c r="A5" s="27" t="s">
        <v>19</v>
      </c>
      <c r="B5" s="28" t="s">
        <v>20</v>
      </c>
      <c r="C5" s="28"/>
      <c r="D5" s="28"/>
      <c r="E5" s="28"/>
      <c r="F5" s="28" t="s">
        <v>21</v>
      </c>
      <c r="G5" s="29"/>
      <c r="H5" s="28"/>
      <c r="I5" s="28"/>
      <c r="J5" s="36" t="s">
        <v>22</v>
      </c>
      <c r="K5" s="37"/>
      <c r="L5" s="37"/>
      <c r="M5" s="37"/>
      <c r="N5" s="28" t="s">
        <v>23</v>
      </c>
      <c r="O5" s="29"/>
      <c r="P5" s="29"/>
      <c r="Q5" s="29"/>
      <c r="R5" s="28" t="s">
        <v>24</v>
      </c>
      <c r="S5" s="29"/>
      <c r="T5" s="29"/>
      <c r="U5" s="29"/>
      <c r="V5" s="28" t="s">
        <v>25</v>
      </c>
      <c r="W5" s="28"/>
      <c r="X5" s="28"/>
      <c r="Y5" s="28"/>
      <c r="Z5" s="28" t="s">
        <v>26</v>
      </c>
    </row>
    <row r="6" ht="16.5" spans="1:26">
      <c r="A6" s="30" t="s">
        <v>27</v>
      </c>
      <c r="B6" s="31">
        <f>F6-1</f>
        <v>73</v>
      </c>
      <c r="C6" s="31" t="s">
        <v>28</v>
      </c>
      <c r="D6" s="31" t="s">
        <v>29</v>
      </c>
      <c r="E6" s="32" t="s">
        <v>30</v>
      </c>
      <c r="F6" s="31">
        <f>J6-2</f>
        <v>74</v>
      </c>
      <c r="G6" s="33" t="s">
        <v>29</v>
      </c>
      <c r="H6" s="31">
        <v>0.5</v>
      </c>
      <c r="I6" s="31">
        <v>1</v>
      </c>
      <c r="J6" s="38">
        <v>76</v>
      </c>
      <c r="K6" s="32" t="s">
        <v>30</v>
      </c>
      <c r="L6" s="31">
        <v>1</v>
      </c>
      <c r="M6" s="33" t="s">
        <v>29</v>
      </c>
      <c r="N6" s="31">
        <f>J6+2</f>
        <v>78</v>
      </c>
      <c r="O6" s="32" t="s">
        <v>30</v>
      </c>
      <c r="P6" s="31">
        <v>1</v>
      </c>
      <c r="Q6" s="32" t="s">
        <v>30</v>
      </c>
      <c r="R6" s="31">
        <f>N6+2</f>
        <v>80</v>
      </c>
      <c r="S6" s="31">
        <v>1</v>
      </c>
      <c r="T6" s="33" t="s">
        <v>29</v>
      </c>
      <c r="U6" s="31">
        <v>1</v>
      </c>
      <c r="V6" s="31">
        <f>R6+1</f>
        <v>81</v>
      </c>
      <c r="W6" s="33" t="s">
        <v>29</v>
      </c>
      <c r="X6" s="33" t="s">
        <v>29</v>
      </c>
      <c r="Y6" s="31">
        <v>1</v>
      </c>
      <c r="Z6" s="31">
        <f>V6+1</f>
        <v>82</v>
      </c>
    </row>
    <row r="7" ht="16.5" spans="1:26">
      <c r="A7" s="30" t="s">
        <v>31</v>
      </c>
      <c r="B7" s="31">
        <f>F7-4</f>
        <v>116</v>
      </c>
      <c r="C7" s="31" t="s">
        <v>28</v>
      </c>
      <c r="D7" s="31" t="s">
        <v>29</v>
      </c>
      <c r="E7" s="31">
        <v>1</v>
      </c>
      <c r="F7" s="31">
        <f>J7-4</f>
        <v>120</v>
      </c>
      <c r="G7" s="33" t="s">
        <v>29</v>
      </c>
      <c r="H7" s="31">
        <v>1</v>
      </c>
      <c r="I7" s="31">
        <v>1</v>
      </c>
      <c r="J7" s="38">
        <v>124</v>
      </c>
      <c r="K7" s="31">
        <v>1</v>
      </c>
      <c r="L7" s="32" t="s">
        <v>30</v>
      </c>
      <c r="M7" s="32" t="s">
        <v>30</v>
      </c>
      <c r="N7" s="31">
        <f>J7+4</f>
        <v>128</v>
      </c>
      <c r="O7" s="31">
        <v>1</v>
      </c>
      <c r="P7" s="32" t="s">
        <v>30</v>
      </c>
      <c r="Q7" s="31">
        <v>1</v>
      </c>
      <c r="R7" s="31">
        <f>N7+4</f>
        <v>132</v>
      </c>
      <c r="S7" s="32" t="s">
        <v>30</v>
      </c>
      <c r="T7" s="32" t="s">
        <v>30</v>
      </c>
      <c r="U7" s="32" t="s">
        <v>30</v>
      </c>
      <c r="V7" s="31">
        <f>R7+6</f>
        <v>138</v>
      </c>
      <c r="W7" s="32" t="s">
        <v>30</v>
      </c>
      <c r="X7" s="32" t="s">
        <v>30</v>
      </c>
      <c r="Y7" s="32" t="s">
        <v>30</v>
      </c>
      <c r="Z7" s="31">
        <f>V7+6</f>
        <v>144</v>
      </c>
    </row>
    <row r="8" ht="16.5" spans="1:26">
      <c r="A8" s="30" t="s">
        <v>32</v>
      </c>
      <c r="B8" s="31">
        <f>F8-4</f>
        <v>112</v>
      </c>
      <c r="C8" s="33" t="s">
        <v>29</v>
      </c>
      <c r="D8" s="31">
        <v>-0.5</v>
      </c>
      <c r="E8" s="32" t="s">
        <v>30</v>
      </c>
      <c r="F8" s="31">
        <f>J8-4</f>
        <v>116</v>
      </c>
      <c r="G8" s="31">
        <v>-0.5</v>
      </c>
      <c r="H8" s="32" t="s">
        <v>30</v>
      </c>
      <c r="I8" s="31" t="s">
        <v>29</v>
      </c>
      <c r="J8" s="38">
        <v>120</v>
      </c>
      <c r="K8" s="32" t="s">
        <v>30</v>
      </c>
      <c r="L8" s="31">
        <v>-0.5</v>
      </c>
      <c r="M8" s="31">
        <v>-0.5</v>
      </c>
      <c r="N8" s="31">
        <f>J8+4</f>
        <v>124</v>
      </c>
      <c r="O8" s="32" t="s">
        <v>30</v>
      </c>
      <c r="P8" s="31">
        <v>-0.5</v>
      </c>
      <c r="Q8" s="32" t="s">
        <v>30</v>
      </c>
      <c r="R8" s="31">
        <f>N8+5</f>
        <v>129</v>
      </c>
      <c r="S8" s="31">
        <v>-0.5</v>
      </c>
      <c r="T8" s="31">
        <v>-0.5</v>
      </c>
      <c r="U8" s="31">
        <v>-0.5</v>
      </c>
      <c r="V8" s="31">
        <f>R8+6</f>
        <v>135</v>
      </c>
      <c r="W8" s="31">
        <v>-0.5</v>
      </c>
      <c r="X8" s="31">
        <v>-0.5</v>
      </c>
      <c r="Y8" s="31">
        <v>-0.5</v>
      </c>
      <c r="Z8" s="31">
        <f>V8+7</f>
        <v>142</v>
      </c>
    </row>
    <row r="9" ht="16.5" spans="1:26">
      <c r="A9" s="30" t="s">
        <v>33</v>
      </c>
      <c r="B9" s="31">
        <f>F9-1.2</f>
        <v>48.6</v>
      </c>
      <c r="C9" s="33" t="s">
        <v>29</v>
      </c>
      <c r="D9" s="31">
        <v>-0.5</v>
      </c>
      <c r="E9" s="31">
        <v>-0.5</v>
      </c>
      <c r="F9" s="31">
        <f>J9-1.2</f>
        <v>49.8</v>
      </c>
      <c r="G9" s="31">
        <v>-0.5</v>
      </c>
      <c r="H9" s="31">
        <v>-0.5</v>
      </c>
      <c r="I9" s="31" t="s">
        <v>29</v>
      </c>
      <c r="J9" s="38">
        <v>51</v>
      </c>
      <c r="K9" s="31">
        <v>-0.5</v>
      </c>
      <c r="L9" s="32" t="s">
        <v>30</v>
      </c>
      <c r="M9" s="33" t="s">
        <v>29</v>
      </c>
      <c r="N9" s="31">
        <f>J9+1.2</f>
        <v>52.2</v>
      </c>
      <c r="O9" s="31">
        <v>-0.5</v>
      </c>
      <c r="P9" s="31">
        <v>0.5</v>
      </c>
      <c r="Q9" s="31">
        <v>-0.5</v>
      </c>
      <c r="R9" s="31">
        <f>N9+1.2</f>
        <v>53.4</v>
      </c>
      <c r="S9" s="32" t="s">
        <v>30</v>
      </c>
      <c r="T9" s="33" t="s">
        <v>29</v>
      </c>
      <c r="U9" s="32" t="s">
        <v>30</v>
      </c>
      <c r="V9" s="31">
        <f>R9+1.4</f>
        <v>54.8</v>
      </c>
      <c r="W9" s="33" t="s">
        <v>29</v>
      </c>
      <c r="X9" s="33" t="s">
        <v>29</v>
      </c>
      <c r="Y9" s="31">
        <v>0.5</v>
      </c>
      <c r="Z9" s="31">
        <f>V9+1.4</f>
        <v>56.2</v>
      </c>
    </row>
    <row r="10" ht="16.5" spans="1:26">
      <c r="A10" s="30" t="s">
        <v>34</v>
      </c>
      <c r="B10" s="31">
        <f>F10-0.6</f>
        <v>63.2</v>
      </c>
      <c r="C10" s="31">
        <v>1</v>
      </c>
      <c r="D10" s="32" t="s">
        <v>30</v>
      </c>
      <c r="E10" s="31" t="s">
        <v>29</v>
      </c>
      <c r="F10" s="31">
        <f>J10-1.2</f>
        <v>63.8</v>
      </c>
      <c r="G10" s="31">
        <v>0.5</v>
      </c>
      <c r="H10" s="31" t="s">
        <v>29</v>
      </c>
      <c r="I10" s="31">
        <v>1</v>
      </c>
      <c r="J10" s="38">
        <v>65</v>
      </c>
      <c r="K10" s="33" t="s">
        <v>29</v>
      </c>
      <c r="L10" s="33" t="s">
        <v>29</v>
      </c>
      <c r="M10" s="31">
        <v>1</v>
      </c>
      <c r="N10" s="31">
        <f>J10+1.2</f>
        <v>66.2</v>
      </c>
      <c r="O10" s="33" t="s">
        <v>29</v>
      </c>
      <c r="P10" s="33" t="s">
        <v>29</v>
      </c>
      <c r="Q10" s="31" t="s">
        <v>29</v>
      </c>
      <c r="R10" s="31">
        <f>N10+1.2</f>
        <v>67.4</v>
      </c>
      <c r="S10" s="33" t="s">
        <v>29</v>
      </c>
      <c r="T10" s="31">
        <v>1</v>
      </c>
      <c r="U10" s="33" t="s">
        <v>29</v>
      </c>
      <c r="V10" s="31">
        <f>R10+0.6</f>
        <v>68</v>
      </c>
      <c r="W10" s="31">
        <v>1</v>
      </c>
      <c r="X10" s="31">
        <v>1</v>
      </c>
      <c r="Y10" s="33" t="s">
        <v>29</v>
      </c>
      <c r="Z10" s="31">
        <f>V10+0.6</f>
        <v>68.6</v>
      </c>
    </row>
    <row r="11" ht="16.5" spans="1:26">
      <c r="A11" s="34" t="s">
        <v>35</v>
      </c>
      <c r="B11" s="31">
        <f>F11-0.8</f>
        <v>24.4</v>
      </c>
      <c r="C11" s="32" t="s">
        <v>30</v>
      </c>
      <c r="D11" s="31" t="s">
        <v>29</v>
      </c>
      <c r="E11" s="31" t="s">
        <v>29</v>
      </c>
      <c r="F11" s="31">
        <f>J11-0.8</f>
        <v>25.2</v>
      </c>
      <c r="G11" s="33" t="s">
        <v>29</v>
      </c>
      <c r="H11" s="31" t="s">
        <v>29</v>
      </c>
      <c r="I11" s="31">
        <v>0.5</v>
      </c>
      <c r="J11" s="38">
        <v>26</v>
      </c>
      <c r="K11" s="33" t="s">
        <v>29</v>
      </c>
      <c r="L11" s="32" t="s">
        <v>30</v>
      </c>
      <c r="M11" s="33" t="s">
        <v>29</v>
      </c>
      <c r="N11" s="31">
        <f>J11+0.8</f>
        <v>26.8</v>
      </c>
      <c r="O11" s="33" t="s">
        <v>29</v>
      </c>
      <c r="P11" s="31">
        <v>0.5</v>
      </c>
      <c r="Q11" s="31" t="s">
        <v>29</v>
      </c>
      <c r="R11" s="31">
        <f>N11+0.8</f>
        <v>27.6</v>
      </c>
      <c r="S11" s="32" t="s">
        <v>30</v>
      </c>
      <c r="T11" s="33" t="s">
        <v>29</v>
      </c>
      <c r="U11" s="32" t="s">
        <v>30</v>
      </c>
      <c r="V11" s="31">
        <f>R11+1.3</f>
        <v>28.9</v>
      </c>
      <c r="W11" s="33" t="s">
        <v>29</v>
      </c>
      <c r="X11" s="33" t="s">
        <v>29</v>
      </c>
      <c r="Y11" s="32" t="s">
        <v>30</v>
      </c>
      <c r="Z11" s="31">
        <f>V11+1.3</f>
        <v>30.2</v>
      </c>
    </row>
    <row r="12" ht="16.5" spans="1:26">
      <c r="A12" s="30" t="s">
        <v>36</v>
      </c>
      <c r="B12" s="31">
        <f>F12-0.7</f>
        <v>20.6</v>
      </c>
      <c r="C12" s="33" t="s">
        <v>29</v>
      </c>
      <c r="D12" s="31" t="s">
        <v>29</v>
      </c>
      <c r="E12" s="31">
        <v>-0.6</v>
      </c>
      <c r="F12" s="31">
        <f>J12-0.7</f>
        <v>21.3</v>
      </c>
      <c r="G12" s="33" t="s">
        <v>29</v>
      </c>
      <c r="H12" s="31">
        <v>-0.5</v>
      </c>
      <c r="I12" s="31" t="s">
        <v>29</v>
      </c>
      <c r="J12" s="38">
        <v>22</v>
      </c>
      <c r="K12" s="31">
        <v>-0.5</v>
      </c>
      <c r="L12" s="31">
        <v>-0.5</v>
      </c>
      <c r="M12" s="32" t="s">
        <v>30</v>
      </c>
      <c r="N12" s="31">
        <f>J12+0.7</f>
        <v>22.7</v>
      </c>
      <c r="O12" s="31">
        <v>-0.5</v>
      </c>
      <c r="P12" s="31">
        <v>-0.5</v>
      </c>
      <c r="Q12" s="31">
        <v>-0.3</v>
      </c>
      <c r="R12" s="31">
        <f>N12+0.7</f>
        <v>23.4</v>
      </c>
      <c r="S12" s="31">
        <v>-0.5</v>
      </c>
      <c r="T12" s="32" t="s">
        <v>30</v>
      </c>
      <c r="U12" s="32" t="s">
        <v>30</v>
      </c>
      <c r="V12" s="31">
        <f>R12+1</f>
        <v>24.4</v>
      </c>
      <c r="W12" s="32" t="s">
        <v>30</v>
      </c>
      <c r="X12" s="32" t="s">
        <v>30</v>
      </c>
      <c r="Y12" s="32" t="s">
        <v>30</v>
      </c>
      <c r="Z12" s="31">
        <f>V12+1</f>
        <v>25.4</v>
      </c>
    </row>
    <row r="13" ht="16.5" spans="1:26">
      <c r="A13" s="30" t="s">
        <v>37</v>
      </c>
      <c r="B13" s="31">
        <f t="shared" ref="B13:B17" si="0">F13-0.5</f>
        <v>13.5</v>
      </c>
      <c r="C13" s="33" t="s">
        <v>29</v>
      </c>
      <c r="D13" s="31" t="s">
        <v>29</v>
      </c>
      <c r="E13" s="31" t="s">
        <v>29</v>
      </c>
      <c r="F13" s="31">
        <f t="shared" ref="F13:F17" si="1">J13-0.5</f>
        <v>14</v>
      </c>
      <c r="G13" s="33" t="s">
        <v>29</v>
      </c>
      <c r="H13" s="31" t="s">
        <v>29</v>
      </c>
      <c r="I13" s="31" t="s">
        <v>29</v>
      </c>
      <c r="J13" s="38">
        <v>14.5</v>
      </c>
      <c r="K13" s="33" t="s">
        <v>29</v>
      </c>
      <c r="L13" s="33" t="s">
        <v>29</v>
      </c>
      <c r="M13" s="33" t="s">
        <v>29</v>
      </c>
      <c r="N13" s="31">
        <f t="shared" ref="N13:N17" si="2">J13+0.5</f>
        <v>15</v>
      </c>
      <c r="O13" s="33" t="s">
        <v>29</v>
      </c>
      <c r="P13" s="33" t="s">
        <v>29</v>
      </c>
      <c r="Q13" s="31" t="s">
        <v>29</v>
      </c>
      <c r="R13" s="31">
        <f t="shared" ref="R13:R17" si="3">N13+0.5</f>
        <v>15.5</v>
      </c>
      <c r="S13" s="33" t="s">
        <v>29</v>
      </c>
      <c r="T13" s="33" t="s">
        <v>29</v>
      </c>
      <c r="U13" s="33" t="s">
        <v>29</v>
      </c>
      <c r="V13" s="31">
        <f>R13+0.7</f>
        <v>16.2</v>
      </c>
      <c r="W13" s="33" t="s">
        <v>29</v>
      </c>
      <c r="X13" s="33" t="s">
        <v>29</v>
      </c>
      <c r="Y13" s="33" t="s">
        <v>29</v>
      </c>
      <c r="Z13" s="31">
        <f>V13+0.7</f>
        <v>16.9</v>
      </c>
    </row>
    <row r="14" ht="16.5" spans="1:26">
      <c r="A14" s="30" t="s">
        <v>38</v>
      </c>
      <c r="B14" s="31">
        <f>F14-1</f>
        <v>58</v>
      </c>
      <c r="C14" s="33" t="s">
        <v>29</v>
      </c>
      <c r="D14" s="31" t="s">
        <v>29</v>
      </c>
      <c r="E14" s="31" t="s">
        <v>29</v>
      </c>
      <c r="F14" s="31">
        <f>J14-1</f>
        <v>59</v>
      </c>
      <c r="G14" s="33" t="s">
        <v>29</v>
      </c>
      <c r="H14" s="31" t="s">
        <v>29</v>
      </c>
      <c r="I14" s="31" t="s">
        <v>29</v>
      </c>
      <c r="J14" s="38">
        <v>60</v>
      </c>
      <c r="K14" s="33" t="s">
        <v>29</v>
      </c>
      <c r="L14" s="33" t="s">
        <v>29</v>
      </c>
      <c r="M14" s="32" t="s">
        <v>30</v>
      </c>
      <c r="N14" s="31">
        <f>J14+1</f>
        <v>61</v>
      </c>
      <c r="O14" s="33" t="s">
        <v>29</v>
      </c>
      <c r="P14" s="33" t="s">
        <v>29</v>
      </c>
      <c r="Q14" s="31" t="s">
        <v>29</v>
      </c>
      <c r="R14" s="31">
        <f>N14+1</f>
        <v>62</v>
      </c>
      <c r="S14" s="33" t="s">
        <v>29</v>
      </c>
      <c r="T14" s="32" t="s">
        <v>30</v>
      </c>
      <c r="U14" s="32" t="s">
        <v>30</v>
      </c>
      <c r="V14" s="31">
        <f>R14+1.5</f>
        <v>63.5</v>
      </c>
      <c r="W14" s="32" t="s">
        <v>30</v>
      </c>
      <c r="X14" s="32" t="s">
        <v>30</v>
      </c>
      <c r="Y14" s="32" t="s">
        <v>30</v>
      </c>
      <c r="Z14" s="31">
        <f>V14+1.5</f>
        <v>65</v>
      </c>
    </row>
    <row r="15" ht="16.5" spans="1:26">
      <c r="A15" s="30" t="s">
        <v>39</v>
      </c>
      <c r="B15" s="31">
        <f>F15-1</f>
        <v>56</v>
      </c>
      <c r="C15" s="33" t="s">
        <v>29</v>
      </c>
      <c r="D15" s="31" t="s">
        <v>29</v>
      </c>
      <c r="E15" s="31" t="s">
        <v>29</v>
      </c>
      <c r="F15" s="31">
        <f>J15-1</f>
        <v>57</v>
      </c>
      <c r="G15" s="33" t="s">
        <v>29</v>
      </c>
      <c r="H15" s="31" t="s">
        <v>29</v>
      </c>
      <c r="I15" s="31" t="s">
        <v>29</v>
      </c>
      <c r="J15" s="38">
        <v>58</v>
      </c>
      <c r="K15" s="33" t="s">
        <v>29</v>
      </c>
      <c r="L15" s="33" t="s">
        <v>29</v>
      </c>
      <c r="M15" s="32" t="s">
        <v>30</v>
      </c>
      <c r="N15" s="31">
        <f>J15+1</f>
        <v>59</v>
      </c>
      <c r="O15" s="33" t="s">
        <v>29</v>
      </c>
      <c r="P15" s="33" t="s">
        <v>29</v>
      </c>
      <c r="Q15" s="31" t="s">
        <v>29</v>
      </c>
      <c r="R15" s="31">
        <f>N15+1</f>
        <v>60</v>
      </c>
      <c r="S15" s="33" t="s">
        <v>29</v>
      </c>
      <c r="T15" s="32" t="s">
        <v>30</v>
      </c>
      <c r="U15" s="32" t="s">
        <v>30</v>
      </c>
      <c r="V15" s="31">
        <f>R15+1.5</f>
        <v>61.5</v>
      </c>
      <c r="W15" s="32" t="s">
        <v>30</v>
      </c>
      <c r="X15" s="32" t="s">
        <v>30</v>
      </c>
      <c r="Y15" s="32" t="s">
        <v>30</v>
      </c>
      <c r="Z15" s="31">
        <f>V15+1.5</f>
        <v>63</v>
      </c>
    </row>
    <row r="16" ht="16.5" spans="1:26">
      <c r="A16" s="30" t="s">
        <v>40</v>
      </c>
      <c r="B16" s="31">
        <f t="shared" si="0"/>
        <v>35.5</v>
      </c>
      <c r="C16" s="32" t="s">
        <v>30</v>
      </c>
      <c r="D16" s="32" t="s">
        <v>30</v>
      </c>
      <c r="E16" s="31" t="s">
        <v>29</v>
      </c>
      <c r="F16" s="31">
        <f t="shared" si="1"/>
        <v>36</v>
      </c>
      <c r="G16" s="32" t="s">
        <v>30</v>
      </c>
      <c r="H16" s="31" t="s">
        <v>29</v>
      </c>
      <c r="I16" s="32" t="s">
        <v>30</v>
      </c>
      <c r="J16" s="38">
        <v>36.5</v>
      </c>
      <c r="K16" s="33" t="s">
        <v>29</v>
      </c>
      <c r="L16" s="33" t="s">
        <v>29</v>
      </c>
      <c r="M16" s="31">
        <v>-0.5</v>
      </c>
      <c r="N16" s="31">
        <f t="shared" si="2"/>
        <v>37</v>
      </c>
      <c r="O16" s="33" t="s">
        <v>29</v>
      </c>
      <c r="P16" s="33" t="s">
        <v>29</v>
      </c>
      <c r="Q16" s="31" t="s">
        <v>29</v>
      </c>
      <c r="R16" s="31">
        <f t="shared" si="3"/>
        <v>37.5</v>
      </c>
      <c r="S16" s="33" t="s">
        <v>29</v>
      </c>
      <c r="T16" s="32" t="s">
        <v>30</v>
      </c>
      <c r="U16" s="31">
        <v>-0.6</v>
      </c>
      <c r="V16" s="31">
        <f>R16+0.5</f>
        <v>38</v>
      </c>
      <c r="W16" s="31">
        <v>-0.5</v>
      </c>
      <c r="X16" s="31">
        <v>-0.8</v>
      </c>
      <c r="Y16" s="31">
        <v>-0.5</v>
      </c>
      <c r="Z16" s="31">
        <f>V16</f>
        <v>38</v>
      </c>
    </row>
    <row r="17" ht="16.5" spans="1:26">
      <c r="A17" s="30" t="s">
        <v>41</v>
      </c>
      <c r="B17" s="31">
        <f t="shared" si="0"/>
        <v>26</v>
      </c>
      <c r="C17" s="31">
        <v>-0.5</v>
      </c>
      <c r="D17" s="31">
        <v>-0.5</v>
      </c>
      <c r="E17" s="31" t="s">
        <v>29</v>
      </c>
      <c r="F17" s="31">
        <f t="shared" si="1"/>
        <v>26.5</v>
      </c>
      <c r="G17" s="31">
        <v>-0.5</v>
      </c>
      <c r="H17" s="31" t="s">
        <v>29</v>
      </c>
      <c r="I17" s="31">
        <v>-0.5</v>
      </c>
      <c r="J17" s="38">
        <v>27</v>
      </c>
      <c r="K17" s="33" t="s">
        <v>29</v>
      </c>
      <c r="L17" s="33" t="s">
        <v>29</v>
      </c>
      <c r="M17" s="32" t="s">
        <v>30</v>
      </c>
      <c r="N17" s="31">
        <f t="shared" si="2"/>
        <v>27.5</v>
      </c>
      <c r="O17" s="33" t="s">
        <v>29</v>
      </c>
      <c r="P17" s="33" t="s">
        <v>29</v>
      </c>
      <c r="Q17" s="31" t="s">
        <v>29</v>
      </c>
      <c r="R17" s="31">
        <f t="shared" si="3"/>
        <v>28</v>
      </c>
      <c r="S17" s="33" t="s">
        <v>29</v>
      </c>
      <c r="T17" s="32" t="s">
        <v>30</v>
      </c>
      <c r="U17" s="32" t="s">
        <v>30</v>
      </c>
      <c r="V17" s="31">
        <f>R17+0.75</f>
        <v>28.75</v>
      </c>
      <c r="W17" s="32" t="s">
        <v>30</v>
      </c>
      <c r="X17" s="32" t="s">
        <v>30</v>
      </c>
      <c r="Y17" s="32" t="s">
        <v>30</v>
      </c>
      <c r="Z17" s="31">
        <f>V17</f>
        <v>28.75</v>
      </c>
    </row>
  </sheetData>
  <mergeCells count="4">
    <mergeCell ref="A1:Z1"/>
    <mergeCell ref="V2:Z2"/>
    <mergeCell ref="B3:N3"/>
    <mergeCell ref="V3:Z3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topLeftCell="C1" workbookViewId="0">
      <selection activeCell="O16" sqref="O16"/>
    </sheetView>
  </sheetViews>
  <sheetFormatPr defaultColWidth="9" defaultRowHeight="13.5"/>
  <cols>
    <col min="10" max="15" width="13.625" customWidth="1"/>
  </cols>
  <sheetData>
    <row r="1" ht="24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42</v>
      </c>
      <c r="B2" s="2"/>
      <c r="C2" s="2"/>
      <c r="D2" s="2"/>
      <c r="E2" s="2"/>
      <c r="F2" s="2"/>
      <c r="G2" s="2" t="s">
        <v>43</v>
      </c>
      <c r="H2" s="3"/>
      <c r="I2" s="3"/>
    </row>
    <row r="3" ht="16.5" spans="1:9">
      <c r="A3" s="4" t="s">
        <v>3</v>
      </c>
      <c r="B3" s="5"/>
      <c r="C3" s="5" t="s">
        <v>44</v>
      </c>
      <c r="D3" s="6"/>
      <c r="E3" s="6"/>
      <c r="F3" s="7"/>
      <c r="G3" s="4" t="s">
        <v>5</v>
      </c>
      <c r="H3" s="4" t="s">
        <v>6</v>
      </c>
      <c r="I3" s="4"/>
    </row>
    <row r="4" ht="16.5" spans="1:9">
      <c r="A4" s="5"/>
      <c r="B4" s="6"/>
      <c r="C4" s="6"/>
      <c r="D4" s="6"/>
      <c r="E4" s="6"/>
      <c r="F4" s="6"/>
      <c r="G4" s="6"/>
      <c r="H4" s="6"/>
      <c r="I4" s="7"/>
    </row>
    <row r="5" ht="16.5" spans="1:15">
      <c r="A5" s="8" t="s">
        <v>7</v>
      </c>
      <c r="B5" s="4" t="s">
        <v>45</v>
      </c>
      <c r="C5" s="4" t="s">
        <v>8</v>
      </c>
      <c r="D5" s="4" t="s">
        <v>12</v>
      </c>
      <c r="E5" s="9" t="s">
        <v>14</v>
      </c>
      <c r="F5" s="4" t="s">
        <v>15</v>
      </c>
      <c r="G5" s="4" t="s">
        <v>16</v>
      </c>
      <c r="H5" s="4" t="s">
        <v>17</v>
      </c>
      <c r="I5" s="4" t="s">
        <v>18</v>
      </c>
      <c r="J5" s="4" t="s">
        <v>8</v>
      </c>
      <c r="K5" s="4" t="s">
        <v>12</v>
      </c>
      <c r="L5" s="13" t="s">
        <v>14</v>
      </c>
      <c r="M5" s="4" t="s">
        <v>15</v>
      </c>
      <c r="N5" s="4" t="s">
        <v>16</v>
      </c>
      <c r="O5" s="4" t="s">
        <v>17</v>
      </c>
    </row>
    <row r="6" ht="16.5" spans="1:15">
      <c r="A6" s="10" t="s">
        <v>19</v>
      </c>
      <c r="B6" s="4" t="s">
        <v>46</v>
      </c>
      <c r="C6" s="4" t="s">
        <v>20</v>
      </c>
      <c r="D6" s="4" t="s">
        <v>21</v>
      </c>
      <c r="E6" s="9" t="s">
        <v>22</v>
      </c>
      <c r="F6" s="4" t="s">
        <v>23</v>
      </c>
      <c r="G6" s="4" t="s">
        <v>24</v>
      </c>
      <c r="H6" s="4" t="s">
        <v>25</v>
      </c>
      <c r="I6" s="4" t="s">
        <v>26</v>
      </c>
      <c r="J6" s="4" t="s">
        <v>20</v>
      </c>
      <c r="K6" s="4" t="s">
        <v>21</v>
      </c>
      <c r="L6" s="13" t="s">
        <v>22</v>
      </c>
      <c r="M6" s="4" t="s">
        <v>23</v>
      </c>
      <c r="N6" s="4" t="s">
        <v>24</v>
      </c>
      <c r="O6" s="4" t="s">
        <v>25</v>
      </c>
    </row>
    <row r="7" ht="16.5" spans="1:15">
      <c r="A7" s="11" t="s">
        <v>27</v>
      </c>
      <c r="B7" s="11">
        <f>C7-1</f>
        <v>67</v>
      </c>
      <c r="C7" s="11">
        <f>D7-1</f>
        <v>68</v>
      </c>
      <c r="D7" s="11">
        <f>E7-2</f>
        <v>69</v>
      </c>
      <c r="E7" s="9">
        <v>71</v>
      </c>
      <c r="F7" s="11">
        <f>E7+2</f>
        <v>73</v>
      </c>
      <c r="G7" s="11">
        <f>F7+2</f>
        <v>75</v>
      </c>
      <c r="H7" s="11">
        <f>G7+1</f>
        <v>76</v>
      </c>
      <c r="I7" s="11">
        <f>H7+1</f>
        <v>77</v>
      </c>
      <c r="J7" s="14" t="s">
        <v>47</v>
      </c>
      <c r="K7" s="14" t="s">
        <v>48</v>
      </c>
      <c r="L7" s="14" t="s">
        <v>47</v>
      </c>
      <c r="M7" s="14" t="s">
        <v>47</v>
      </c>
      <c r="N7" s="14" t="s">
        <v>48</v>
      </c>
      <c r="O7" s="14" t="s">
        <v>47</v>
      </c>
    </row>
    <row r="8" ht="16.5" spans="1:15">
      <c r="A8" s="11" t="s">
        <v>31</v>
      </c>
      <c r="B8" s="11">
        <f>C8-4</f>
        <v>104</v>
      </c>
      <c r="C8" s="11">
        <f>D8-4</f>
        <v>108</v>
      </c>
      <c r="D8" s="11">
        <f>E8-4</f>
        <v>112</v>
      </c>
      <c r="E8" s="9">
        <v>116</v>
      </c>
      <c r="F8" s="11">
        <f>E8+4</f>
        <v>120</v>
      </c>
      <c r="G8" s="11">
        <f>F8+4</f>
        <v>124</v>
      </c>
      <c r="H8" s="11">
        <f>G8+6</f>
        <v>130</v>
      </c>
      <c r="I8" s="11">
        <f>H8+6</f>
        <v>136</v>
      </c>
      <c r="J8" s="14" t="s">
        <v>49</v>
      </c>
      <c r="K8" s="14" t="s">
        <v>50</v>
      </c>
      <c r="L8" s="14" t="s">
        <v>51</v>
      </c>
      <c r="M8" s="14" t="s">
        <v>49</v>
      </c>
      <c r="N8" s="14" t="s">
        <v>50</v>
      </c>
      <c r="O8" s="14" t="s">
        <v>51</v>
      </c>
    </row>
    <row r="9" ht="16.5" spans="1:15">
      <c r="A9" s="11" t="s">
        <v>32</v>
      </c>
      <c r="B9" s="11">
        <f>C9-4</f>
        <v>100</v>
      </c>
      <c r="C9" s="11">
        <f>D9-4</f>
        <v>104</v>
      </c>
      <c r="D9" s="11">
        <f>E9-4</f>
        <v>108</v>
      </c>
      <c r="E9" s="9">
        <v>112</v>
      </c>
      <c r="F9" s="11">
        <f>E9+4</f>
        <v>116</v>
      </c>
      <c r="G9" s="11">
        <f>F9+5</f>
        <v>121</v>
      </c>
      <c r="H9" s="11">
        <f>G9+6</f>
        <v>127</v>
      </c>
      <c r="I9" s="11">
        <f>H9+7</f>
        <v>134</v>
      </c>
      <c r="J9" s="14" t="s">
        <v>52</v>
      </c>
      <c r="K9" s="14" t="s">
        <v>53</v>
      </c>
      <c r="L9" s="14" t="s">
        <v>52</v>
      </c>
      <c r="M9" s="14" t="s">
        <v>52</v>
      </c>
      <c r="N9" s="14" t="s">
        <v>53</v>
      </c>
      <c r="O9" s="14" t="s">
        <v>52</v>
      </c>
    </row>
    <row r="10" ht="16.5" spans="1:15">
      <c r="A10" s="11" t="s">
        <v>33</v>
      </c>
      <c r="B10" s="11">
        <f>C10-1.2</f>
        <v>44.4</v>
      </c>
      <c r="C10" s="11">
        <f>D10-1.2</f>
        <v>45.6</v>
      </c>
      <c r="D10" s="11">
        <f>E10-1.2</f>
        <v>46.8</v>
      </c>
      <c r="E10" s="9">
        <v>48</v>
      </c>
      <c r="F10" s="11">
        <f>E10+1.2</f>
        <v>49.2</v>
      </c>
      <c r="G10" s="11">
        <f>F10+1.2</f>
        <v>50.4</v>
      </c>
      <c r="H10" s="11">
        <f>G10+1.4</f>
        <v>51.8</v>
      </c>
      <c r="I10" s="11">
        <f>H10+1.4</f>
        <v>53.2</v>
      </c>
      <c r="J10" s="14" t="s">
        <v>54</v>
      </c>
      <c r="K10" s="14" t="s">
        <v>55</v>
      </c>
      <c r="L10" s="14" t="s">
        <v>56</v>
      </c>
      <c r="M10" s="14" t="s">
        <v>54</v>
      </c>
      <c r="N10" s="14" t="s">
        <v>55</v>
      </c>
      <c r="O10" s="14" t="s">
        <v>56</v>
      </c>
    </row>
    <row r="11" ht="16.5" spans="1:15">
      <c r="A11" s="11" t="s">
        <v>34</v>
      </c>
      <c r="B11" s="11">
        <f>C11-0.6</f>
        <v>60.6</v>
      </c>
      <c r="C11" s="11">
        <f>D11-0.6</f>
        <v>61.2</v>
      </c>
      <c r="D11" s="11">
        <f>E11-1.2</f>
        <v>61.8</v>
      </c>
      <c r="E11" s="9">
        <v>63</v>
      </c>
      <c r="F11" s="11">
        <f>E11+1.2</f>
        <v>64.2</v>
      </c>
      <c r="G11" s="11">
        <f>F11+1.2</f>
        <v>65.4</v>
      </c>
      <c r="H11" s="11">
        <f>G11+0.6</f>
        <v>66</v>
      </c>
      <c r="I11" s="11">
        <f>H11+0.6</f>
        <v>66.6</v>
      </c>
      <c r="J11" s="14" t="s">
        <v>57</v>
      </c>
      <c r="K11" s="14" t="s">
        <v>58</v>
      </c>
      <c r="L11" s="14" t="s">
        <v>59</v>
      </c>
      <c r="M11" s="14" t="s">
        <v>57</v>
      </c>
      <c r="N11" s="14" t="s">
        <v>58</v>
      </c>
      <c r="O11" s="14" t="s">
        <v>59</v>
      </c>
    </row>
    <row r="12" ht="16.5" spans="1:15">
      <c r="A12" s="11" t="s">
        <v>60</v>
      </c>
      <c r="B12" s="12">
        <f>C12-0.7</f>
        <v>21.4</v>
      </c>
      <c r="C12" s="12">
        <f>D12-0.7</f>
        <v>22.1</v>
      </c>
      <c r="D12" s="12">
        <f>E12-0.7</f>
        <v>22.8</v>
      </c>
      <c r="E12" s="9">
        <v>23.5</v>
      </c>
      <c r="F12" s="12">
        <f>E12+0.7</f>
        <v>24.2</v>
      </c>
      <c r="G12" s="12">
        <f>F12+0.7</f>
        <v>24.9</v>
      </c>
      <c r="H12" s="12">
        <f>G12+0.95</f>
        <v>25.85</v>
      </c>
      <c r="I12" s="12">
        <f>H12+0.95</f>
        <v>26.8</v>
      </c>
      <c r="J12" s="14" t="s">
        <v>61</v>
      </c>
      <c r="K12" s="14" t="s">
        <v>62</v>
      </c>
      <c r="L12" s="14" t="s">
        <v>63</v>
      </c>
      <c r="M12" s="14" t="s">
        <v>61</v>
      </c>
      <c r="N12" s="14" t="s">
        <v>62</v>
      </c>
      <c r="O12" s="14" t="s">
        <v>63</v>
      </c>
    </row>
    <row r="13" ht="16.5" spans="1:15">
      <c r="A13" s="11" t="s">
        <v>36</v>
      </c>
      <c r="B13" s="11">
        <f>C13-0.6</f>
        <v>17.7</v>
      </c>
      <c r="C13" s="11">
        <f>D13-0.6</f>
        <v>18.3</v>
      </c>
      <c r="D13" s="11">
        <f>E13-0.6</f>
        <v>18.9</v>
      </c>
      <c r="E13" s="9">
        <v>19.5</v>
      </c>
      <c r="F13" s="11">
        <f>E13+0.6</f>
        <v>20.1</v>
      </c>
      <c r="G13" s="11">
        <f>F13+0.6</f>
        <v>20.7</v>
      </c>
      <c r="H13" s="11">
        <f>G13+0.95</f>
        <v>21.65</v>
      </c>
      <c r="I13" s="11">
        <f>H13+0.95</f>
        <v>22.6</v>
      </c>
      <c r="J13" s="14" t="s">
        <v>64</v>
      </c>
      <c r="K13" s="14" t="s">
        <v>65</v>
      </c>
      <c r="L13" s="14" t="s">
        <v>59</v>
      </c>
      <c r="M13" s="14" t="s">
        <v>64</v>
      </c>
      <c r="N13" s="14" t="s">
        <v>65</v>
      </c>
      <c r="O13" s="14" t="s">
        <v>59</v>
      </c>
    </row>
    <row r="14" ht="16.5" spans="1:15">
      <c r="A14" s="11" t="s">
        <v>66</v>
      </c>
      <c r="B14" s="11">
        <f>C14-0.4</f>
        <v>8.8</v>
      </c>
      <c r="C14" s="11">
        <f>D14-0.4</f>
        <v>9.2</v>
      </c>
      <c r="D14" s="11">
        <f>E14-0.4</f>
        <v>9.6</v>
      </c>
      <c r="E14" s="9">
        <v>10</v>
      </c>
      <c r="F14" s="11">
        <f>E14+0.4</f>
        <v>10.4</v>
      </c>
      <c r="G14" s="11">
        <f>F14+0.4</f>
        <v>10.8</v>
      </c>
      <c r="H14" s="11">
        <f>G14+0.6</f>
        <v>11.4</v>
      </c>
      <c r="I14" s="11">
        <f>H14+0.6</f>
        <v>12</v>
      </c>
      <c r="J14" s="14" t="s">
        <v>67</v>
      </c>
      <c r="K14" s="14" t="s">
        <v>59</v>
      </c>
      <c r="L14" s="14" t="s">
        <v>59</v>
      </c>
      <c r="M14" s="14" t="s">
        <v>67</v>
      </c>
      <c r="N14" s="14" t="s">
        <v>59</v>
      </c>
      <c r="O14" s="14" t="s">
        <v>59</v>
      </c>
    </row>
    <row r="15" ht="16.5" spans="1:15">
      <c r="A15" s="11" t="s">
        <v>38</v>
      </c>
      <c r="B15" s="11">
        <f>C15-1</f>
        <v>46</v>
      </c>
      <c r="C15" s="11">
        <f>D15-1</f>
        <v>47</v>
      </c>
      <c r="D15" s="11">
        <f>E15-1</f>
        <v>48</v>
      </c>
      <c r="E15" s="9">
        <v>49</v>
      </c>
      <c r="F15" s="11">
        <f>E15+1</f>
        <v>50</v>
      </c>
      <c r="G15" s="11">
        <f>F15+1</f>
        <v>51</v>
      </c>
      <c r="H15" s="11">
        <f>G15+1.5</f>
        <v>52.5</v>
      </c>
      <c r="I15" s="11">
        <f>H15+1.5</f>
        <v>54</v>
      </c>
      <c r="J15" s="14" t="s">
        <v>65</v>
      </c>
      <c r="K15" s="14" t="s">
        <v>68</v>
      </c>
      <c r="L15" s="14" t="s">
        <v>57</v>
      </c>
      <c r="M15" s="14" t="s">
        <v>65</v>
      </c>
      <c r="N15" s="14" t="s">
        <v>68</v>
      </c>
      <c r="O15" s="14" t="s">
        <v>57</v>
      </c>
    </row>
    <row r="16" ht="16.5" spans="1:15">
      <c r="A16" s="11" t="s">
        <v>39</v>
      </c>
      <c r="B16" s="11">
        <f>C16-1</f>
        <v>48</v>
      </c>
      <c r="C16" s="11">
        <f>D16-1</f>
        <v>49</v>
      </c>
      <c r="D16" s="11">
        <f>E16-1</f>
        <v>50</v>
      </c>
      <c r="E16" s="9">
        <v>51</v>
      </c>
      <c r="F16" s="11">
        <f>E16+1</f>
        <v>52</v>
      </c>
      <c r="G16" s="11">
        <f>F16+1</f>
        <v>53</v>
      </c>
      <c r="H16" s="11">
        <f>G16+1.5</f>
        <v>54.5</v>
      </c>
      <c r="I16" s="11">
        <f>H16+1.5</f>
        <v>56</v>
      </c>
      <c r="J16" s="14" t="s">
        <v>67</v>
      </c>
      <c r="K16" s="14" t="s">
        <v>59</v>
      </c>
      <c r="L16" s="14" t="s">
        <v>59</v>
      </c>
      <c r="M16" s="14" t="s">
        <v>67</v>
      </c>
      <c r="N16" s="14" t="s">
        <v>59</v>
      </c>
      <c r="O16" s="14" t="s">
        <v>59</v>
      </c>
    </row>
  </sheetData>
  <mergeCells count="5">
    <mergeCell ref="A1:I1"/>
    <mergeCell ref="H2:I2"/>
    <mergeCell ref="C3:F3"/>
    <mergeCell ref="H3:I3"/>
    <mergeCell ref="A4:I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外件</vt:lpstr>
      <vt:lpstr>内件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2022-07-05T13:54:11Z</dcterms:created>
  <dcterms:modified xsi:type="dcterms:W3CDTF">2022-07-05T14:26:59Z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DE0D3238AC1C47FFA4B000753D9FB9C9</vt:lpwstr>
  </property>
  <property fmtid="{D5CDD505-2E9C-101B-9397-08002B2CF9AE}" pid="3" name="KSOProductBuildVer">
    <vt:lpwstr>2052-11.1.0.11744</vt:lpwstr>
  </property>
</Properties>
</file>