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UUAK91586\7-3尾期1978件\"/>
    </mc:Choice>
  </mc:AlternateContent>
  <xr:revisionPtr revIDLastSave="0" documentId="13_ncr:1_{0A61E4B7-4F11-41E6-9685-73B13873882D}" xr6:coauthVersionLast="47" xr6:coauthVersionMax="47" xr10:uidLastSave="{00000000-0000-0000-0000-000000000000}"/>
  <bookViews>
    <workbookView xWindow="-120" yWindow="-120" windowWidth="20730" windowHeight="11160" firstSheet="3" activeTab="8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首期" sheetId="15" r:id="rId7"/>
    <sheet name="验货尺寸（首期）" sheetId="16" r:id="rId8"/>
    <sheet name="尾期尺寸表" sheetId="17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6" i="10"/>
  <c r="N5" i="10"/>
  <c r="N4" i="10"/>
</calcChain>
</file>

<file path=xl/sharedStrings.xml><?xml version="1.0" encoding="utf-8"?>
<sst xmlns="http://schemas.openxmlformats.org/spreadsheetml/2006/main" count="662" uniqueCount="249">
  <si>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</si>
  <si>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</si>
  <si>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</si>
  <si>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</si>
  <si>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</si>
  <si>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</si>
  <si>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</si>
  <si>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</si>
  <si>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</si>
  <si>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</si>
  <si>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</si>
  <si>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</si>
  <si>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</si>
  <si>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</si>
  <si>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</si>
  <si>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</si>
  <si>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</si>
  <si>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HYY228001</t>
  </si>
  <si>
    <t>丝光卫衣</t>
  </si>
  <si>
    <t>灰绿</t>
  </si>
  <si>
    <t>TAUUAK91586</t>
  </si>
  <si>
    <t>源莱美</t>
  </si>
  <si>
    <t>YES</t>
  </si>
  <si>
    <t>HYY228002</t>
  </si>
  <si>
    <t>18# 赭石色</t>
  </si>
  <si>
    <t>HYY228003</t>
  </si>
  <si>
    <t>1# 黑色</t>
  </si>
  <si>
    <t>制表时间：2022年5月5日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</si>
  <si>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</si>
  <si>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</si>
  <si>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</si>
  <si>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</si>
  <si>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</si>
  <si>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</si>
  <si>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</si>
  <si>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</si>
  <si>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</si>
  <si>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</si>
  <si>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</si>
  <si>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</si>
  <si>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</si>
  <si>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</si>
  <si>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</si>
  <si>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</si>
  <si>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</si>
  <si>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</si>
  <si>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</si>
  <si>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</si>
  <si>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</si>
  <si>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</si>
  <si>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</si>
  <si>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</si>
  <si>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</si>
  <si>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</si>
  <si>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</si>
  <si>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</si>
  <si>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</si>
  <si>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</si>
  <si>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</si>
  <si>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</si>
  <si>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</si>
  <si>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</si>
  <si>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</si>
  <si>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</si>
  <si>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</si>
  <si>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</si>
  <si>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</si>
  <si>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</si>
  <si>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</si>
  <si>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</si>
  <si>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</si>
  <si>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</si>
  <si>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</si>
  <si>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</si>
  <si>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</si>
  <si>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</si>
  <si>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</si>
  <si>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</si>
  <si>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丝光双卫衣</t>
  </si>
  <si>
    <t>左前胸口袋</t>
  </si>
  <si>
    <t>烫标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</si>
  <si>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</si>
  <si>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</si>
  <si>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</si>
  <si>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</si>
  <si>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</si>
  <si>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</si>
  <si>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t>G20SSZD087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</si>
  <si>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</si>
  <si>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</si>
  <si>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</si>
  <si>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</si>
  <si>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男式卫衣</t>
  </si>
  <si>
    <t>合同签订方</t>
  </si>
  <si>
    <t>佛山源莱美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</si>
  <si>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</si>
  <si>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</si>
  <si>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</si>
  <si>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</si>
  <si>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</si>
  <si>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</si>
  <si>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</si>
  <si>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</si>
  <si>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</si>
  <si>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</si>
  <si>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</si>
  <si>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</si>
  <si>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</si>
  <si>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</si>
  <si>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</si>
  <si>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</si>
  <si>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</si>
  <si>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</si>
  <si>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</si>
  <si>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</si>
  <si>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</si>
  <si>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</si>
  <si>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</si>
  <si>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</si>
  <si>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</si>
  <si>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</si>
  <si>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</si>
  <si>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</si>
  <si>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</si>
  <si>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</si>
  <si>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</si>
  <si>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</si>
  <si>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</si>
  <si>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</si>
  <si>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</si>
  <si>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</si>
  <si>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</si>
  <si>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</si>
  <si>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</si>
  <si>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</si>
  <si>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</si>
  <si>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</si>
  <si>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</si>
  <si>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</si>
  <si>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</si>
  <si>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</si>
  <si>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</si>
  <si>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</si>
  <si>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</si>
  <si>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</si>
  <si>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</si>
  <si>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</si>
  <si>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</si>
  <si>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</si>
  <si>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</si>
  <si>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</si>
  <si>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</si>
  <si>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</si>
  <si>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</si>
  <si>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</si>
  <si>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</si>
  <si>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</si>
  <si>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</si>
  <si>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</si>
  <si>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</si>
  <si>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</si>
  <si>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</si>
  <si>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</si>
  <si>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</si>
  <si>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</si>
  <si>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</si>
  <si>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</si>
  <si>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</si>
  <si>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陈雪萍</t>
  </si>
  <si>
    <t>查验时间</t>
  </si>
  <si>
    <t>工厂负责人</t>
  </si>
  <si>
    <t>熊吉祥</t>
  </si>
  <si>
    <t>魏永军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</si>
  <si>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</si>
  <si>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</si>
  <si>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</si>
  <si>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</si>
  <si>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</si>
  <si>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</si>
  <si>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</si>
  <si>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号型</t>
  </si>
  <si>
    <t>165/88B</t>
  </si>
  <si>
    <t>170/92B</t>
  </si>
  <si>
    <t>175/96B</t>
  </si>
  <si>
    <t>180/100B</t>
  </si>
  <si>
    <t>185/104B</t>
  </si>
  <si>
    <t>190/108B</t>
  </si>
  <si>
    <t xml:space="preserve"> 赭石色（L)</t>
  </si>
  <si>
    <t xml:space="preserve"> 赭石色</t>
  </si>
  <si>
    <t>后中长</t>
  </si>
  <si>
    <t>-1</t>
  </si>
  <si>
    <t>-0</t>
  </si>
  <si>
    <t>胸围</t>
  </si>
  <si>
    <t>-2</t>
  </si>
  <si>
    <t>摆围（罗纹）</t>
  </si>
  <si>
    <t>肩宽</t>
  </si>
  <si>
    <t>-0.5</t>
  </si>
  <si>
    <t>肩点袖长</t>
  </si>
  <si>
    <t>+0</t>
  </si>
  <si>
    <t>+0.5</t>
  </si>
  <si>
    <t>袖肥/2（参考值）</t>
  </si>
  <si>
    <t>袖口围/2(罗纹平量)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</si>
  <si>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</si>
  <si>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</si>
  <si>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</si>
  <si>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</si>
  <si>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</si>
  <si>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+1</t>
    <phoneticPr fontId="36" type="noConversion"/>
  </si>
  <si>
    <t>+0</t>
    <phoneticPr fontId="36" type="noConversion"/>
  </si>
  <si>
    <t>-1</t>
    <phoneticPr fontId="36" type="noConversion"/>
  </si>
  <si>
    <t>黑色</t>
    <phoneticPr fontId="36" type="noConversion"/>
  </si>
  <si>
    <t>-1-1.5</t>
    <phoneticPr fontId="36" type="noConversion"/>
  </si>
  <si>
    <t>+2+2</t>
    <phoneticPr fontId="36" type="noConversion"/>
  </si>
  <si>
    <t>-2-2</t>
    <phoneticPr fontId="36" type="noConversion"/>
  </si>
  <si>
    <t>-0.6-0.6</t>
    <phoneticPr fontId="36" type="noConversion"/>
  </si>
  <si>
    <t>+0.3-0.2</t>
    <phoneticPr fontId="36" type="noConversion"/>
  </si>
  <si>
    <t>+0.4+0</t>
    <phoneticPr fontId="36" type="noConversion"/>
  </si>
  <si>
    <t>-0.5-0.5</t>
    <phoneticPr fontId="36" type="noConversion"/>
  </si>
  <si>
    <t>-1+0</t>
    <phoneticPr fontId="36" type="noConversion"/>
  </si>
  <si>
    <t>+0-1</t>
    <phoneticPr fontId="36" type="noConversion"/>
  </si>
  <si>
    <t>-1.4-1.4</t>
    <phoneticPr fontId="36" type="noConversion"/>
  </si>
  <si>
    <t>-0.4-0.4</t>
    <phoneticPr fontId="36" type="noConversion"/>
  </si>
  <si>
    <t>-0.3+0\</t>
    <phoneticPr fontId="36" type="noConversion"/>
  </si>
  <si>
    <t>-1-0.5</t>
    <phoneticPr fontId="36" type="noConversion"/>
  </si>
  <si>
    <t>赭石色</t>
    <phoneticPr fontId="36" type="noConversion"/>
  </si>
  <si>
    <t>+1+1</t>
    <phoneticPr fontId="36" type="noConversion"/>
  </si>
  <si>
    <t>-0.8-0.2</t>
    <phoneticPr fontId="36" type="noConversion"/>
  </si>
  <si>
    <t>-0.2-0.2</t>
    <phoneticPr fontId="36" type="noConversion"/>
  </si>
  <si>
    <t>+0-0.3</t>
    <phoneticPr fontId="36" type="noConversion"/>
  </si>
  <si>
    <t>灰绿</t>
    <phoneticPr fontId="36" type="noConversion"/>
  </si>
  <si>
    <t>+1.3+1</t>
    <phoneticPr fontId="36" type="noConversion"/>
  </si>
  <si>
    <t>-1-1</t>
    <phoneticPr fontId="36" type="noConversion"/>
  </si>
  <si>
    <t>+1+0.3</t>
    <phoneticPr fontId="36" type="noConversion"/>
  </si>
  <si>
    <t>+0+0</t>
    <phoneticPr fontId="36" type="noConversion"/>
  </si>
  <si>
    <t>-1-1.6</t>
  </si>
  <si>
    <t>-1+1</t>
  </si>
  <si>
    <t>+0-2</t>
  </si>
  <si>
    <t>-1.4-1.5</t>
  </si>
  <si>
    <t>-0.4-0.5</t>
  </si>
  <si>
    <t>-0.3+1\</t>
  </si>
  <si>
    <t>-1-0.6</t>
  </si>
  <si>
    <t>+1.3+0</t>
  </si>
  <si>
    <t>+0-0</t>
  </si>
  <si>
    <t>-1-0</t>
  </si>
  <si>
    <t>-1-0.4</t>
  </si>
  <si>
    <t>+1+0.2</t>
  </si>
  <si>
    <t>+0+1</t>
  </si>
  <si>
    <t>-0.5-0.4</t>
  </si>
  <si>
    <t>验货时间：7-3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</si>
</sst>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17" fillId="0" borderId="0"/>
  </cellStyleXfs>
  <cellXfs count="219">
    <xf numFmtId="0" fontId="0" fillId="0" borderId="0" xfId="0"/>
    <xf numFmtId="0" fontId="0" fillId="2" borderId="0" xfId="0" applyFont="1" applyFill="1"/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vertical="center"/>
    </xf>
    <xf numFmtId="0" fontId="4" fillId="2" borderId="4" xfId="2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4" fillId="2" borderId="5" xfId="2" applyFont="1" applyFill="1" applyBorder="1" applyAlignment="1"/>
    <xf numFmtId="0" fontId="4" fillId="2" borderId="6" xfId="2" applyFont="1" applyFill="1" applyBorder="1" applyAlignment="1"/>
    <xf numFmtId="0" fontId="3" fillId="2" borderId="7" xfId="2" applyFont="1" applyFill="1" applyBorder="1" applyAlignment="1"/>
    <xf numFmtId="0" fontId="4" fillId="2" borderId="7" xfId="2" applyFont="1" applyFill="1" applyBorder="1" applyAlignment="1"/>
    <xf numFmtId="0" fontId="10" fillId="2" borderId="7" xfId="4" applyFont="1" applyFill="1" applyBorder="1">
      <alignment vertical="center"/>
    </xf>
    <xf numFmtId="0" fontId="4" fillId="2" borderId="0" xfId="2" applyFont="1" applyFill="1" applyAlignment="1"/>
    <xf numFmtId="0" fontId="10" fillId="2" borderId="0" xfId="4" applyFont="1" applyFill="1">
      <alignment vertical="center"/>
    </xf>
    <xf numFmtId="0" fontId="3" fillId="2" borderId="2" xfId="1" applyFont="1" applyFill="1" applyBorder="1" applyAlignment="1">
      <alignment horizontal="left" vertical="center"/>
    </xf>
    <xf numFmtId="0" fontId="4" fillId="2" borderId="4" xfId="2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4" fillId="2" borderId="4" xfId="4" applyNumberFormat="1" applyFont="1" applyFill="1" applyBorder="1" applyAlignment="1">
      <alignment horizontal="center" vertical="center"/>
    </xf>
    <xf numFmtId="49" fontId="3" fillId="2" borderId="4" xfId="4" applyNumberFormat="1" applyFont="1" applyFill="1" applyBorder="1" applyAlignment="1">
      <alignment horizontal="center" vertical="center"/>
    </xf>
    <xf numFmtId="49" fontId="3" fillId="2" borderId="11" xfId="4" applyNumberFormat="1" applyFont="1" applyFill="1" applyBorder="1" applyAlignment="1">
      <alignment horizontal="center" vertical="center"/>
    </xf>
    <xf numFmtId="49" fontId="11" fillId="0" borderId="4" xfId="3" applyNumberFormat="1" applyFont="1" applyFill="1" applyBorder="1" applyAlignment="1">
      <alignment horizontal="center"/>
    </xf>
    <xf numFmtId="49" fontId="4" fillId="2" borderId="11" xfId="4" applyNumberFormat="1" applyFont="1" applyFill="1" applyBorder="1" applyAlignment="1">
      <alignment horizontal="center" vertical="center"/>
    </xf>
    <xf numFmtId="49" fontId="11" fillId="0" borderId="6" xfId="3" applyNumberFormat="1" applyFont="1" applyFill="1" applyBorder="1" applyAlignment="1">
      <alignment horizontal="center"/>
    </xf>
    <xf numFmtId="49" fontId="4" fillId="2" borderId="6" xfId="4" applyNumberFormat="1" applyFont="1" applyFill="1" applyBorder="1" applyAlignment="1">
      <alignment horizontal="center" vertical="center"/>
    </xf>
    <xf numFmtId="49" fontId="4" fillId="2" borderId="13" xfId="4" applyNumberFormat="1" applyFont="1" applyFill="1" applyBorder="1" applyAlignment="1">
      <alignment horizontal="center" vertical="center"/>
    </xf>
    <xf numFmtId="0" fontId="3" fillId="2" borderId="0" xfId="2" applyFont="1" applyFill="1" applyAlignment="1"/>
    <xf numFmtId="0" fontId="12" fillId="2" borderId="0" xfId="0" applyFont="1" applyFill="1"/>
    <xf numFmtId="0" fontId="0" fillId="0" borderId="14" xfId="0" applyBorder="1"/>
    <xf numFmtId="0" fontId="14" fillId="0" borderId="16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21" xfId="1" applyFont="1" applyFill="1" applyBorder="1" applyAlignment="1">
      <alignment horizontal="left" vertical="center"/>
    </xf>
    <xf numFmtId="0" fontId="15" fillId="0" borderId="22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6" fillId="0" borderId="21" xfId="1" applyFont="1" applyFill="1" applyBorder="1" applyAlignment="1">
      <alignment vertical="center"/>
    </xf>
    <xf numFmtId="0" fontId="15" fillId="0" borderId="22" xfId="1" applyFont="1" applyFill="1" applyBorder="1" applyAlignment="1">
      <alignment vertical="center"/>
    </xf>
    <xf numFmtId="0" fontId="15" fillId="0" borderId="23" xfId="1" applyFont="1" applyFill="1" applyBorder="1" applyAlignment="1">
      <alignment vertical="center"/>
    </xf>
    <xf numFmtId="0" fontId="16" fillId="0" borderId="22" xfId="1" applyFont="1" applyFill="1" applyBorder="1" applyAlignment="1">
      <alignment vertical="center"/>
    </xf>
    <xf numFmtId="0" fontId="17" fillId="0" borderId="22" xfId="1" applyFont="1" applyFill="1" applyBorder="1" applyAlignment="1">
      <alignment vertical="center"/>
    </xf>
    <xf numFmtId="0" fontId="18" fillId="0" borderId="26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4" xfId="1" applyFont="1" applyFill="1" applyBorder="1" applyAlignment="1">
      <alignment horizontal="left" vertical="center"/>
    </xf>
    <xf numFmtId="0" fontId="15" fillId="0" borderId="34" xfId="1" applyFont="1" applyFill="1" applyBorder="1" applyAlignment="1">
      <alignment horizontal="left" vertical="center"/>
    </xf>
    <xf numFmtId="0" fontId="17" fillId="0" borderId="34" xfId="1" applyFont="1" applyFill="1" applyBorder="1" applyAlignment="1">
      <alignment vertical="center"/>
    </xf>
    <xf numFmtId="0" fontId="16" fillId="0" borderId="34" xfId="1" applyFont="1" applyFill="1" applyBorder="1" applyAlignment="1">
      <alignment vertical="center"/>
    </xf>
    <xf numFmtId="0" fontId="17" fillId="0" borderId="22" xfId="1" applyFont="1" applyFill="1" applyBorder="1" applyAlignment="1">
      <alignment horizontal="left" vertical="center"/>
    </xf>
    <xf numFmtId="0" fontId="16" fillId="0" borderId="33" xfId="1" applyFont="1" applyFill="1" applyBorder="1" applyAlignment="1">
      <alignment horizontal="center" vertical="center"/>
    </xf>
    <xf numFmtId="0" fontId="15" fillId="0" borderId="34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left" vertical="center" wrapText="1"/>
    </xf>
    <xf numFmtId="0" fontId="15" fillId="0" borderId="21" xfId="1" applyFont="1" applyFill="1" applyBorder="1" applyAlignment="1">
      <alignment horizontal="left" vertical="center"/>
    </xf>
    <xf numFmtId="9" fontId="15" fillId="0" borderId="22" xfId="1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vertical="center"/>
    </xf>
    <xf numFmtId="0" fontId="14" fillId="0" borderId="17" xfId="1" applyFont="1" applyFill="1" applyBorder="1" applyAlignment="1">
      <alignment vertical="center"/>
    </xf>
    <xf numFmtId="0" fontId="15" fillId="0" borderId="45" xfId="1" applyFont="1" applyFill="1" applyBorder="1" applyAlignment="1">
      <alignment vertical="center"/>
    </xf>
    <xf numFmtId="0" fontId="14" fillId="0" borderId="45" xfId="1" applyFont="1" applyFill="1" applyBorder="1" applyAlignment="1">
      <alignment vertical="center"/>
    </xf>
    <xf numFmtId="58" fontId="17" fillId="0" borderId="17" xfId="1" applyNumberFormat="1" applyFont="1" applyFill="1" applyBorder="1" applyAlignment="1">
      <alignment vertical="center"/>
    </xf>
    <xf numFmtId="0" fontId="17" fillId="0" borderId="45" xfId="1" applyFont="1" applyFill="1" applyBorder="1" applyAlignment="1">
      <alignment vertical="center"/>
    </xf>
    <xf numFmtId="0" fontId="15" fillId="0" borderId="27" xfId="1" applyFont="1" applyFill="1" applyBorder="1" applyAlignment="1">
      <alignment horizontal="left" vertical="center"/>
    </xf>
    <xf numFmtId="0" fontId="15" fillId="0" borderId="28" xfId="1" applyFont="1" applyFill="1" applyBorder="1" applyAlignment="1">
      <alignment horizontal="left" vertical="center"/>
    </xf>
    <xf numFmtId="0" fontId="15" fillId="0" borderId="49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horizontal="left" vertical="center"/>
    </xf>
    <xf numFmtId="0" fontId="22" fillId="0" borderId="23" xfId="1" applyFont="1" applyFill="1" applyBorder="1" applyAlignment="1">
      <alignment horizontal="left" vertical="center" wrapText="1"/>
    </xf>
    <xf numFmtId="0" fontId="22" fillId="0" borderId="23" xfId="1" applyFont="1" applyFill="1" applyBorder="1" applyAlignment="1">
      <alignment horizontal="left" vertical="center"/>
    </xf>
    <xf numFmtId="0" fontId="23" fillId="0" borderId="23" xfId="1" applyFont="1" applyFill="1" applyBorder="1" applyAlignment="1">
      <alignment horizontal="left" vertical="center"/>
    </xf>
    <xf numFmtId="0" fontId="24" fillId="0" borderId="0" xfId="0" applyFont="1"/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7" fillId="2" borderId="4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/>
    </xf>
    <xf numFmtId="0" fontId="28" fillId="0" borderId="56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1" fillId="0" borderId="4" xfId="0" applyFont="1" applyBorder="1"/>
    <xf numFmtId="0" fontId="31" fillId="0" borderId="4" xfId="0" applyFont="1" applyBorder="1" applyAlignment="1">
      <alignment horizontal="center"/>
    </xf>
    <xf numFmtId="0" fontId="29" fillId="0" borderId="5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0" xfId="0" applyAlignment="1">
      <alignment horizontal="center"/>
    </xf>
    <xf numFmtId="0" fontId="4" fillId="2" borderId="4" xfId="2" applyFont="1" applyFill="1" applyBorder="1" applyAlignment="1">
      <alignment horizontal="center"/>
    </xf>
    <xf numFmtId="49" fontId="37" fillId="2" borderId="4" xfId="4" applyNumberFormat="1" applyFont="1" applyFill="1" applyBorder="1" applyAlignment="1">
      <alignment horizontal="center" vertical="center"/>
    </xf>
    <xf numFmtId="49" fontId="38" fillId="2" borderId="4" xfId="4" applyNumberFormat="1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5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8" fillId="0" borderId="5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26" fillId="3" borderId="6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5" xfId="0" applyBorder="1" applyAlignment="1">
      <alignment horizontal="center"/>
    </xf>
    <xf numFmtId="0" fontId="6" fillId="3" borderId="5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4" fillId="0" borderId="30" xfId="1" applyFont="1" applyFill="1" applyBorder="1" applyAlignment="1">
      <alignment horizontal="left" vertical="center"/>
    </xf>
    <xf numFmtId="0" fontId="15" fillId="0" borderId="29" xfId="1" applyFont="1" applyFill="1" applyBorder="1" applyAlignment="1">
      <alignment horizontal="left" vertical="center"/>
    </xf>
    <xf numFmtId="0" fontId="15" fillId="0" borderId="30" xfId="1" applyFont="1" applyFill="1" applyBorder="1" applyAlignment="1">
      <alignment horizontal="left" vertical="center"/>
    </xf>
    <xf numFmtId="0" fontId="15" fillId="0" borderId="47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0" fontId="14" fillId="0" borderId="53" xfId="1" applyFont="1" applyFill="1" applyBorder="1" applyAlignment="1">
      <alignment horizontal="center" vertical="center"/>
    </xf>
    <xf numFmtId="0" fontId="15" fillId="0" borderId="45" xfId="1" applyFont="1" applyFill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/>
    </xf>
    <xf numFmtId="0" fontId="15" fillId="0" borderId="42" xfId="1" applyFont="1" applyFill="1" applyBorder="1" applyAlignment="1">
      <alignment horizontal="left" vertical="center"/>
    </xf>
    <xf numFmtId="0" fontId="15" fillId="0" borderId="52" xfId="1" applyFont="1" applyFill="1" applyBorder="1" applyAlignment="1">
      <alignment horizontal="left" vertical="center"/>
    </xf>
    <xf numFmtId="0" fontId="15" fillId="0" borderId="43" xfId="1" applyFont="1" applyFill="1" applyBorder="1" applyAlignment="1">
      <alignment horizontal="left" vertical="center"/>
    </xf>
    <xf numFmtId="0" fontId="15" fillId="0" borderId="44" xfId="1" applyFont="1" applyFill="1" applyBorder="1" applyAlignment="1">
      <alignment horizontal="left" vertical="center"/>
    </xf>
    <xf numFmtId="0" fontId="15" fillId="0" borderId="25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left" vertical="center"/>
    </xf>
    <xf numFmtId="0" fontId="16" fillId="0" borderId="50" xfId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14" fillId="0" borderId="48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20" fillId="0" borderId="33" xfId="1" applyFont="1" applyFill="1" applyBorder="1" applyAlignment="1">
      <alignment horizontal="left" vertical="center"/>
    </xf>
    <xf numFmtId="0" fontId="20" fillId="0" borderId="34" xfId="1" applyFont="1" applyFill="1" applyBorder="1" applyAlignment="1">
      <alignment horizontal="left" vertical="center"/>
    </xf>
    <xf numFmtId="0" fontId="20" fillId="0" borderId="49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20" fillId="0" borderId="40" xfId="1" applyFont="1" applyFill="1" applyBorder="1" applyAlignment="1">
      <alignment horizontal="left" vertical="center"/>
    </xf>
    <xf numFmtId="0" fontId="20" fillId="0" borderId="36" xfId="1" applyFont="1" applyFill="1" applyBorder="1" applyAlignment="1">
      <alignment horizontal="left" vertical="center"/>
    </xf>
    <xf numFmtId="0" fontId="20" fillId="0" borderId="50" xfId="1" applyFont="1" applyFill="1" applyBorder="1" applyAlignment="1">
      <alignment horizontal="left" vertical="center"/>
    </xf>
    <xf numFmtId="0" fontId="16" fillId="0" borderId="33" xfId="1" applyFont="1" applyFill="1" applyBorder="1" applyAlignment="1">
      <alignment horizontal="left" vertical="center"/>
    </xf>
    <xf numFmtId="0" fontId="16" fillId="0" borderId="34" xfId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left" vertical="center"/>
    </xf>
    <xf numFmtId="9" fontId="15" fillId="0" borderId="38" xfId="1" applyNumberFormat="1" applyFont="1" applyFill="1" applyBorder="1" applyAlignment="1">
      <alignment horizontal="left" vertical="center"/>
    </xf>
    <xf numFmtId="9" fontId="15" fillId="0" borderId="39" xfId="1" applyNumberFormat="1" applyFont="1" applyFill="1" applyBorder="1" applyAlignment="1">
      <alignment horizontal="left" vertical="center"/>
    </xf>
    <xf numFmtId="9" fontId="15" fillId="0" borderId="51" xfId="1" applyNumberFormat="1" applyFont="1" applyFill="1" applyBorder="1" applyAlignment="1">
      <alignment horizontal="left" vertical="center"/>
    </xf>
    <xf numFmtId="9" fontId="15" fillId="0" borderId="35" xfId="1" applyNumberFormat="1" applyFont="1" applyFill="1" applyBorder="1" applyAlignment="1">
      <alignment horizontal="left" vertical="center"/>
    </xf>
    <xf numFmtId="9" fontId="15" fillId="0" borderId="36" xfId="1" applyNumberFormat="1" applyFont="1" applyFill="1" applyBorder="1" applyAlignment="1">
      <alignment horizontal="left" vertical="center"/>
    </xf>
    <xf numFmtId="9" fontId="15" fillId="0" borderId="50" xfId="1" applyNumberFormat="1" applyFont="1" applyFill="1" applyBorder="1" applyAlignment="1">
      <alignment horizontal="left" vertical="center"/>
    </xf>
    <xf numFmtId="0" fontId="16" fillId="0" borderId="29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 wrapText="1"/>
    </xf>
    <xf numFmtId="0" fontId="16" fillId="0" borderId="36" xfId="1" applyFont="1" applyFill="1" applyBorder="1" applyAlignment="1">
      <alignment horizontal="left" vertical="center" wrapText="1"/>
    </xf>
    <xf numFmtId="0" fontId="16" fillId="0" borderId="50" xfId="1" applyFont="1" applyFill="1" applyBorder="1" applyAlignment="1">
      <alignment horizontal="left" vertical="center" wrapText="1"/>
    </xf>
    <xf numFmtId="0" fontId="15" fillId="0" borderId="24" xfId="1" applyFont="1" applyFill="1" applyBorder="1" applyAlignment="1">
      <alignment horizontal="left" vertical="center"/>
    </xf>
    <xf numFmtId="14" fontId="15" fillId="0" borderId="22" xfId="1" applyNumberFormat="1" applyFont="1" applyFill="1" applyBorder="1" applyAlignment="1">
      <alignment horizontal="center" vertical="center"/>
    </xf>
    <xf numFmtId="14" fontId="15" fillId="0" borderId="23" xfId="1" applyNumberFormat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/>
    </xf>
    <xf numFmtId="0" fontId="16" fillId="0" borderId="22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14" fontId="15" fillId="0" borderId="27" xfId="1" applyNumberFormat="1" applyFont="1" applyFill="1" applyBorder="1" applyAlignment="1">
      <alignment horizontal="center" vertical="center"/>
    </xf>
    <xf numFmtId="14" fontId="15" fillId="0" borderId="28" xfId="1" applyNumberFormat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/>
    </xf>
    <xf numFmtId="0" fontId="16" fillId="0" borderId="20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center" vertical="top"/>
    </xf>
    <xf numFmtId="0" fontId="14" fillId="0" borderId="17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/>
    </xf>
    <xf numFmtId="0" fontId="3" fillId="2" borderId="3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 applyProtection="1">
      <alignment horizontal="center" vertical="center"/>
    </xf>
    <xf numFmtId="0" fontId="3" fillId="2" borderId="11" xfId="2" applyFont="1" applyFill="1" applyBorder="1" applyAlignment="1" applyProtection="1">
      <alignment horizontal="center" vertical="center"/>
    </xf>
    <xf numFmtId="0" fontId="38" fillId="2" borderId="4" xfId="2" applyFont="1" applyFill="1" applyBorder="1" applyAlignment="1" applyProtection="1">
      <alignment horizontal="center" vertical="center"/>
    </xf>
    <xf numFmtId="49" fontId="39" fillId="0" borderId="4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left"/>
    </xf>
  </cellXfs>
  <cellStyles count="6">
    <cellStyle name="常规" xfId="0" builtinId="0"/>
    <cellStyle name="常规 10 10" xfId="3" xr:uid="{00000000-0005-0000-0000-000033000000}"/>
    <cellStyle name="常规 2" xfId="1" xr:uid="{00000000-0005-0000-0000-000031000000}"/>
    <cellStyle name="常规 23" xfId="5" xr:uid="{00000000-0005-0000-0000-000035000000}"/>
    <cellStyle name="常规 3" xfId="2" xr:uid="{00000000-0005-0000-0000-000032000000}"/>
    <cellStyle name="常规 4" xfId="4" xr:uid="{00000000-0005-0000-0000-00003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11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11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6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11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6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6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6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6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6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6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6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6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6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6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6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6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6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6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6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6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6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6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6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6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6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6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6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12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6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180975</xdr:colOff>
          <xdr:row>12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6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6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45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6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45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6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44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6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45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6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44</xdr:row>
          <xdr:rowOff>180975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6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45</xdr:row>
          <xdr:rowOff>180975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6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44</xdr:row>
          <xdr:rowOff>180975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6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45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6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45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6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44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6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44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6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180975</xdr:colOff>
          <xdr:row>45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6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180975</xdr:colOff>
          <xdr:row>44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6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209550</xdr:colOff>
          <xdr:row>45</xdr:row>
          <xdr:rowOff>190500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6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209550</xdr:colOff>
          <xdr:row>44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6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6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12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6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180975</xdr:colOff>
          <xdr:row>11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6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180975</xdr:colOff>
          <xdr:row>10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6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180975</xdr:colOff>
          <xdr:row>45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6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6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6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78765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736850" y="2781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660650" y="2781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314325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787650" y="278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78765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390525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78765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390525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736850" y="2781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390525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660650" y="2781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390525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787650" y="278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390525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787650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"/>
  <sheetViews>
    <sheetView zoomScale="125" zoomScaleNormal="125" workbookViewId="0">
      <selection activeCell="E14" sqref="E14:I14"/>
    </sheetView>
  </sheetViews>
  <sheetFormatPr defaultColWidth="9" defaultRowHeight="13.5"/>
  <cols>
    <col min="1" max="1" width="5.875" customWidth="1"/>
    <col min="2" max="2" width="16.25" customWidth="1"/>
    <col min="3" max="3" width="12.875" customWidth="1"/>
    <col min="4" max="4" width="17.125" style="94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s="73" customFormat="1" ht="18" customHeight="1">
      <c r="A2" s="109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110" t="s">
        <v>14</v>
      </c>
      <c r="O2" s="110" t="s">
        <v>15</v>
      </c>
    </row>
    <row r="3" spans="1:15" s="73" customFormat="1" ht="18" customHeight="1">
      <c r="A3" s="109"/>
      <c r="B3" s="111"/>
      <c r="C3" s="111"/>
      <c r="D3" s="111"/>
      <c r="E3" s="111"/>
      <c r="F3" s="111"/>
      <c r="G3" s="111"/>
      <c r="H3" s="111"/>
      <c r="I3" s="75" t="s">
        <v>16</v>
      </c>
      <c r="J3" s="75" t="s">
        <v>16</v>
      </c>
      <c r="K3" s="75" t="s">
        <v>16</v>
      </c>
      <c r="L3" s="75" t="s">
        <v>16</v>
      </c>
      <c r="M3" s="75" t="s">
        <v>16</v>
      </c>
      <c r="N3" s="111"/>
      <c r="O3" s="111"/>
    </row>
    <row r="4" spans="1:15" ht="14.25" customHeight="1">
      <c r="A4" s="78">
        <v>1</v>
      </c>
      <c r="B4" s="84" t="s">
        <v>17</v>
      </c>
      <c r="C4" s="80" t="s">
        <v>18</v>
      </c>
      <c r="D4" s="79" t="s">
        <v>19</v>
      </c>
      <c r="E4" s="80" t="s">
        <v>20</v>
      </c>
      <c r="F4" s="78" t="s">
        <v>21</v>
      </c>
      <c r="G4" s="78"/>
      <c r="H4" s="78"/>
      <c r="I4" s="78">
        <v>2</v>
      </c>
      <c r="J4" s="78">
        <v>0</v>
      </c>
      <c r="K4" s="78">
        <v>2</v>
      </c>
      <c r="L4" s="78">
        <v>1</v>
      </c>
      <c r="M4" s="78">
        <v>0</v>
      </c>
      <c r="N4" s="78">
        <f t="shared" ref="N4:N6" si="0">SUM(I4:M4)</f>
        <v>5</v>
      </c>
      <c r="O4" s="78" t="s">
        <v>22</v>
      </c>
    </row>
    <row r="5" spans="1:15" ht="14.25" customHeight="1">
      <c r="A5" s="78">
        <v>2</v>
      </c>
      <c r="B5" s="84" t="s">
        <v>23</v>
      </c>
      <c r="C5" s="80" t="s">
        <v>18</v>
      </c>
      <c r="D5" s="79" t="s">
        <v>24</v>
      </c>
      <c r="E5" s="80" t="s">
        <v>20</v>
      </c>
      <c r="F5" s="78" t="s">
        <v>21</v>
      </c>
      <c r="G5" s="78"/>
      <c r="H5" s="78"/>
      <c r="I5" s="78">
        <v>1</v>
      </c>
      <c r="J5" s="78">
        <v>1</v>
      </c>
      <c r="K5" s="78">
        <v>2</v>
      </c>
      <c r="L5" s="78">
        <v>1</v>
      </c>
      <c r="M5" s="78">
        <v>0</v>
      </c>
      <c r="N5" s="78">
        <f t="shared" si="0"/>
        <v>5</v>
      </c>
      <c r="O5" s="78" t="s">
        <v>22</v>
      </c>
    </row>
    <row r="6" spans="1:15" ht="14.25" customHeight="1">
      <c r="A6" s="78">
        <v>3</v>
      </c>
      <c r="B6" s="84" t="s">
        <v>25</v>
      </c>
      <c r="C6" s="80" t="s">
        <v>18</v>
      </c>
      <c r="D6" s="79" t="s">
        <v>26</v>
      </c>
      <c r="E6" s="80" t="s">
        <v>20</v>
      </c>
      <c r="F6" s="78" t="s">
        <v>21</v>
      </c>
      <c r="G6" s="78"/>
      <c r="H6" s="78"/>
      <c r="I6" s="78">
        <v>3</v>
      </c>
      <c r="J6" s="78">
        <v>0</v>
      </c>
      <c r="K6" s="78">
        <v>0</v>
      </c>
      <c r="L6" s="78">
        <v>0</v>
      </c>
      <c r="M6" s="78">
        <v>0</v>
      </c>
      <c r="N6" s="78">
        <f t="shared" si="0"/>
        <v>3</v>
      </c>
      <c r="O6" s="78" t="s">
        <v>22</v>
      </c>
    </row>
    <row r="7" spans="1:15" ht="14.25" customHeight="1">
      <c r="A7" s="78">
        <v>4</v>
      </c>
      <c r="B7" s="84"/>
      <c r="C7" s="80"/>
      <c r="D7" s="79"/>
      <c r="E7" s="80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4.25" customHeight="1">
      <c r="A8" s="78">
        <v>5</v>
      </c>
      <c r="B8" s="84"/>
      <c r="C8" s="80"/>
      <c r="D8" s="79"/>
      <c r="E8" s="80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ht="14.25" customHeight="1">
      <c r="A9" s="78">
        <v>6</v>
      </c>
      <c r="B9" s="84"/>
      <c r="C9" s="80"/>
      <c r="D9" s="79"/>
      <c r="E9" s="80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5" ht="14.25" customHeight="1">
      <c r="A10" s="78">
        <v>7</v>
      </c>
      <c r="B10" s="78"/>
      <c r="C10" s="78"/>
      <c r="D10" s="78"/>
      <c r="E10" s="86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14.25" customHeight="1">
      <c r="A11" s="78">
        <v>8</v>
      </c>
      <c r="B11" s="78"/>
      <c r="C11" s="78"/>
      <c r="D11" s="78"/>
      <c r="E11" s="86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15" s="94" customFormat="1" ht="14.25" customHeight="1">
      <c r="A12" s="78">
        <v>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14.25" customHeight="1">
      <c r="A13" s="78">
        <v>10</v>
      </c>
      <c r="B13" s="77"/>
      <c r="C13" s="77"/>
      <c r="D13" s="78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15" s="74" customFormat="1" ht="29.25" customHeight="1">
      <c r="A14" s="99" t="s">
        <v>27</v>
      </c>
      <c r="B14" s="100"/>
      <c r="C14" s="100"/>
      <c r="D14" s="101"/>
      <c r="E14" s="102"/>
      <c r="F14" s="103"/>
      <c r="G14" s="103"/>
      <c r="H14" s="103"/>
      <c r="I14" s="104"/>
      <c r="J14" s="99" t="s">
        <v>28</v>
      </c>
      <c r="K14" s="100"/>
      <c r="L14" s="100"/>
      <c r="M14" s="105"/>
      <c r="N14" s="81"/>
      <c r="O14" s="82"/>
    </row>
    <row r="15" spans="1:15" ht="72.95" customHeight="1">
      <c r="A15" s="106" t="s">
        <v>29</v>
      </c>
      <c r="B15" s="107"/>
      <c r="C15" s="107"/>
      <c r="D15" s="108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8 O11 O4:O7 O9:O10 O12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"/>
  <sheetViews>
    <sheetView workbookViewId="0">
      <selection activeCell="O10" sqref="O10"/>
    </sheetView>
  </sheetViews>
  <sheetFormatPr defaultColWidth="9" defaultRowHeight="13.5"/>
  <cols>
    <col min="1" max="2" width="7" customWidth="1"/>
    <col min="3" max="3" width="15" customWidth="1"/>
    <col min="4" max="4" width="17.25" customWidth="1"/>
    <col min="5" max="5" width="12.125" customWidth="1"/>
    <col min="6" max="6" width="15" customWidth="1"/>
    <col min="7" max="10" width="10" customWidth="1"/>
    <col min="11" max="11" width="9.125" customWidth="1"/>
    <col min="12" max="13" width="10.625" customWidth="1"/>
  </cols>
  <sheetData>
    <row r="1" spans="1:13" ht="42.95" customHeight="1">
      <c r="A1" s="98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s="73" customFormat="1" ht="18" customHeight="1">
      <c r="A2" s="109" t="s">
        <v>1</v>
      </c>
      <c r="B2" s="110" t="s">
        <v>6</v>
      </c>
      <c r="C2" s="110" t="s">
        <v>2</v>
      </c>
      <c r="D2" s="110" t="s">
        <v>3</v>
      </c>
      <c r="E2" s="110" t="s">
        <v>4</v>
      </c>
      <c r="F2" s="110" t="s">
        <v>5</v>
      </c>
      <c r="G2" s="109" t="s">
        <v>31</v>
      </c>
      <c r="H2" s="109"/>
      <c r="I2" s="109" t="s">
        <v>32</v>
      </c>
      <c r="J2" s="109"/>
      <c r="K2" s="113" t="s">
        <v>33</v>
      </c>
      <c r="L2" s="115" t="s">
        <v>34</v>
      </c>
      <c r="M2" s="117" t="s">
        <v>35</v>
      </c>
    </row>
    <row r="3" spans="1:13" s="73" customFormat="1" ht="21" customHeight="1">
      <c r="A3" s="109"/>
      <c r="B3" s="111"/>
      <c r="C3" s="111"/>
      <c r="D3" s="111"/>
      <c r="E3" s="111"/>
      <c r="F3" s="111"/>
      <c r="G3" s="75" t="s">
        <v>36</v>
      </c>
      <c r="H3" s="75" t="s">
        <v>37</v>
      </c>
      <c r="I3" s="75" t="s">
        <v>36</v>
      </c>
      <c r="J3" s="75" t="s">
        <v>37</v>
      </c>
      <c r="K3" s="114"/>
      <c r="L3" s="116"/>
      <c r="M3" s="118"/>
    </row>
    <row r="4" spans="1:13" ht="14.25" customHeight="1">
      <c r="A4" s="78">
        <v>1</v>
      </c>
      <c r="B4" s="78" t="s">
        <v>21</v>
      </c>
      <c r="C4" s="84" t="s">
        <v>17</v>
      </c>
      <c r="D4" s="80" t="s">
        <v>18</v>
      </c>
      <c r="E4" s="79" t="s">
        <v>19</v>
      </c>
      <c r="F4" s="80" t="s">
        <v>20</v>
      </c>
      <c r="G4" s="78">
        <v>0.5</v>
      </c>
      <c r="H4" s="78">
        <v>0.5</v>
      </c>
      <c r="I4" s="78">
        <v>0.35</v>
      </c>
      <c r="J4" s="78">
        <v>1.7</v>
      </c>
      <c r="K4" s="78">
        <v>2.2000000000000002</v>
      </c>
      <c r="L4" s="78">
        <v>0</v>
      </c>
      <c r="M4" s="78" t="s">
        <v>22</v>
      </c>
    </row>
    <row r="5" spans="1:13" ht="14.25" customHeight="1">
      <c r="A5" s="78">
        <v>2</v>
      </c>
      <c r="B5" s="78" t="s">
        <v>21</v>
      </c>
      <c r="C5" s="84" t="s">
        <v>23</v>
      </c>
      <c r="D5" s="80" t="s">
        <v>18</v>
      </c>
      <c r="E5" s="79" t="s">
        <v>24</v>
      </c>
      <c r="F5" s="80" t="s">
        <v>20</v>
      </c>
      <c r="G5" s="78">
        <v>1.2</v>
      </c>
      <c r="H5" s="78">
        <v>1.1000000000000001</v>
      </c>
      <c r="I5" s="78">
        <v>0.85</v>
      </c>
      <c r="J5" s="78">
        <v>1</v>
      </c>
      <c r="K5" s="78">
        <v>2.2000000000000002</v>
      </c>
      <c r="L5" s="78">
        <v>0</v>
      </c>
      <c r="M5" s="78" t="s">
        <v>22</v>
      </c>
    </row>
    <row r="6" spans="1:13" ht="14.25" customHeight="1">
      <c r="A6" s="78">
        <v>3</v>
      </c>
      <c r="B6" s="78" t="s">
        <v>21</v>
      </c>
      <c r="C6" s="84" t="s">
        <v>25</v>
      </c>
      <c r="D6" s="80" t="s">
        <v>18</v>
      </c>
      <c r="E6" s="79" t="s">
        <v>26</v>
      </c>
      <c r="F6" s="80" t="s">
        <v>20</v>
      </c>
      <c r="G6" s="78">
        <v>1.3</v>
      </c>
      <c r="H6" s="78">
        <v>1.1000000000000001</v>
      </c>
      <c r="I6" s="78">
        <v>0.85</v>
      </c>
      <c r="J6" s="78">
        <v>1</v>
      </c>
      <c r="K6" s="78">
        <v>2.2000000000000002</v>
      </c>
      <c r="L6" s="78">
        <v>0</v>
      </c>
      <c r="M6" s="78" t="s">
        <v>22</v>
      </c>
    </row>
    <row r="7" spans="1:13" ht="14.25" customHeight="1">
      <c r="A7" s="78">
        <v>4</v>
      </c>
      <c r="B7" s="77"/>
      <c r="D7" s="77"/>
      <c r="E7" s="77"/>
      <c r="F7" s="77"/>
      <c r="G7" s="78"/>
      <c r="H7" s="78"/>
      <c r="I7" s="78"/>
      <c r="J7" s="78"/>
      <c r="K7" s="78"/>
      <c r="L7" s="77"/>
      <c r="M7" s="77"/>
    </row>
    <row r="8" spans="1:13" ht="14.25" customHeight="1">
      <c r="A8" s="78">
        <v>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s="74" customFormat="1" ht="29.25" customHeight="1">
      <c r="A9" s="99" t="s">
        <v>27</v>
      </c>
      <c r="B9" s="100"/>
      <c r="C9" s="100"/>
      <c r="D9" s="100"/>
      <c r="E9" s="105"/>
      <c r="F9" s="102"/>
      <c r="G9" s="104"/>
      <c r="H9" s="99" t="s">
        <v>38</v>
      </c>
      <c r="I9" s="100"/>
      <c r="J9" s="100"/>
      <c r="K9" s="105"/>
      <c r="L9" s="119"/>
      <c r="M9" s="101"/>
    </row>
    <row r="10" spans="1:13" ht="105" customHeight="1">
      <c r="A10" s="112" t="s">
        <v>39</v>
      </c>
      <c r="B10" s="11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3 M4:M6 M8:M11 M12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A16" sqref="A16:E16"/>
    </sheetView>
  </sheetViews>
  <sheetFormatPr defaultColWidth="9" defaultRowHeight="13.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>
      <c r="A1" s="98" t="s">
        <v>40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3" s="73" customFormat="1" ht="15.95" customHeight="1">
      <c r="A2" s="110" t="s">
        <v>41</v>
      </c>
      <c r="B2" s="110" t="s">
        <v>6</v>
      </c>
      <c r="C2" s="110" t="s">
        <v>2</v>
      </c>
      <c r="D2" s="110" t="s">
        <v>3</v>
      </c>
      <c r="E2" s="110" t="s">
        <v>4</v>
      </c>
      <c r="F2" s="110" t="s">
        <v>5</v>
      </c>
      <c r="G2" s="125" t="s">
        <v>42</v>
      </c>
      <c r="H2" s="126"/>
      <c r="I2" s="127"/>
      <c r="J2" s="125" t="s">
        <v>43</v>
      </c>
      <c r="K2" s="126"/>
      <c r="L2" s="127"/>
      <c r="M2" s="125" t="s">
        <v>44</v>
      </c>
      <c r="N2" s="126"/>
      <c r="O2" s="127"/>
      <c r="P2" s="125" t="s">
        <v>45</v>
      </c>
      <c r="Q2" s="126"/>
      <c r="R2" s="127"/>
      <c r="S2" s="126" t="s">
        <v>46</v>
      </c>
      <c r="T2" s="126"/>
      <c r="U2" s="127"/>
      <c r="V2" s="128" t="s">
        <v>47</v>
      </c>
      <c r="W2" s="128" t="s">
        <v>15</v>
      </c>
    </row>
    <row r="3" spans="1:23" s="73" customFormat="1" ht="18" customHeight="1">
      <c r="A3" s="111"/>
      <c r="B3" s="122"/>
      <c r="C3" s="122"/>
      <c r="D3" s="122"/>
      <c r="E3" s="122"/>
      <c r="F3" s="122"/>
      <c r="G3" s="75" t="s">
        <v>48</v>
      </c>
      <c r="H3" s="75" t="s">
        <v>49</v>
      </c>
      <c r="I3" s="75" t="s">
        <v>6</v>
      </c>
      <c r="J3" s="75" t="s">
        <v>48</v>
      </c>
      <c r="K3" s="75" t="s">
        <v>49</v>
      </c>
      <c r="L3" s="75" t="s">
        <v>6</v>
      </c>
      <c r="M3" s="75" t="s">
        <v>48</v>
      </c>
      <c r="N3" s="75" t="s">
        <v>49</v>
      </c>
      <c r="O3" s="75" t="s">
        <v>6</v>
      </c>
      <c r="P3" s="75" t="s">
        <v>48</v>
      </c>
      <c r="Q3" s="75" t="s">
        <v>49</v>
      </c>
      <c r="R3" s="75" t="s">
        <v>6</v>
      </c>
      <c r="S3" s="75" t="s">
        <v>48</v>
      </c>
      <c r="T3" s="75" t="s">
        <v>49</v>
      </c>
      <c r="U3" s="75" t="s">
        <v>6</v>
      </c>
      <c r="V3" s="129"/>
      <c r="W3" s="129"/>
    </row>
    <row r="4" spans="1:23" ht="14.25" customHeight="1">
      <c r="A4" s="123" t="s">
        <v>50</v>
      </c>
      <c r="B4" s="78" t="s">
        <v>21</v>
      </c>
      <c r="C4" s="78"/>
      <c r="D4" s="78"/>
      <c r="E4" s="78"/>
      <c r="F4" s="86"/>
      <c r="G4" s="78"/>
      <c r="H4" s="78" t="s">
        <v>51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 t="s">
        <v>52</v>
      </c>
      <c r="W4" s="78"/>
    </row>
    <row r="5" spans="1:23" ht="14.25" customHeight="1">
      <c r="A5" s="124"/>
      <c r="B5" s="78" t="s">
        <v>21</v>
      </c>
      <c r="C5" s="78"/>
      <c r="D5" s="78"/>
      <c r="E5" s="92"/>
      <c r="F5" s="86"/>
      <c r="G5" s="125" t="s">
        <v>53</v>
      </c>
      <c r="H5" s="126"/>
      <c r="I5" s="127"/>
      <c r="J5" s="125" t="s">
        <v>54</v>
      </c>
      <c r="K5" s="126"/>
      <c r="L5" s="127"/>
      <c r="M5" s="125" t="s">
        <v>55</v>
      </c>
      <c r="N5" s="126"/>
      <c r="O5" s="127"/>
      <c r="P5" s="125" t="s">
        <v>56</v>
      </c>
      <c r="Q5" s="126"/>
      <c r="R5" s="127"/>
      <c r="S5" s="126" t="s">
        <v>57</v>
      </c>
      <c r="T5" s="126"/>
      <c r="U5" s="127"/>
      <c r="V5" s="78"/>
      <c r="W5" s="78"/>
    </row>
    <row r="6" spans="1:23" ht="14.25" customHeight="1">
      <c r="A6" s="124"/>
      <c r="B6" s="78"/>
      <c r="C6" s="78"/>
      <c r="D6" s="78"/>
      <c r="E6" s="78"/>
      <c r="F6" s="93"/>
      <c r="G6" s="75" t="s">
        <v>48</v>
      </c>
      <c r="H6" s="75" t="s">
        <v>49</v>
      </c>
      <c r="I6" s="75" t="s">
        <v>6</v>
      </c>
      <c r="J6" s="75" t="s">
        <v>48</v>
      </c>
      <c r="K6" s="75" t="s">
        <v>49</v>
      </c>
      <c r="L6" s="75" t="s">
        <v>6</v>
      </c>
      <c r="M6" s="75" t="s">
        <v>48</v>
      </c>
      <c r="N6" s="75" t="s">
        <v>49</v>
      </c>
      <c r="O6" s="75" t="s">
        <v>6</v>
      </c>
      <c r="P6" s="75" t="s">
        <v>48</v>
      </c>
      <c r="Q6" s="75" t="s">
        <v>49</v>
      </c>
      <c r="R6" s="75" t="s">
        <v>6</v>
      </c>
      <c r="S6" s="75" t="s">
        <v>48</v>
      </c>
      <c r="T6" s="75" t="s">
        <v>49</v>
      </c>
      <c r="U6" s="75" t="s">
        <v>6</v>
      </c>
      <c r="V6" s="78"/>
      <c r="W6" s="78"/>
    </row>
    <row r="7" spans="1:23" ht="14.25" customHeight="1">
      <c r="A7" s="120" t="s">
        <v>58</v>
      </c>
      <c r="B7" s="120"/>
      <c r="C7" s="120"/>
      <c r="D7" s="120"/>
      <c r="E7" s="120"/>
      <c r="F7" s="120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ht="14.25" customHeight="1">
      <c r="A8" s="121"/>
      <c r="B8" s="121"/>
      <c r="C8" s="121"/>
      <c r="D8" s="121"/>
      <c r="E8" s="121"/>
      <c r="F8" s="121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1:23" ht="14.25" customHeight="1">
      <c r="A9" s="120" t="s">
        <v>59</v>
      </c>
      <c r="B9" s="120"/>
      <c r="C9" s="120"/>
      <c r="D9" s="120"/>
      <c r="E9" s="120"/>
      <c r="F9" s="120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pans="1:23" ht="14.25" customHeight="1">
      <c r="A10" s="121"/>
      <c r="B10" s="121"/>
      <c r="C10" s="121"/>
      <c r="D10" s="121"/>
      <c r="E10" s="121"/>
      <c r="F10" s="121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ht="14.25" customHeight="1">
      <c r="A11" s="120" t="s">
        <v>60</v>
      </c>
      <c r="B11" s="120"/>
      <c r="C11" s="120"/>
      <c r="D11" s="120"/>
      <c r="E11" s="120"/>
      <c r="F11" s="12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ht="14.25" customHeight="1">
      <c r="A12" s="121"/>
      <c r="B12" s="121"/>
      <c r="C12" s="121"/>
      <c r="D12" s="121"/>
      <c r="E12" s="121"/>
      <c r="F12" s="121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ht="14.25" customHeight="1">
      <c r="A13" s="120" t="s">
        <v>61</v>
      </c>
      <c r="B13" s="120"/>
      <c r="C13" s="120"/>
      <c r="D13" s="120"/>
      <c r="E13" s="120"/>
      <c r="F13" s="120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spans="1:23" ht="14.25" customHeight="1">
      <c r="A14" s="121"/>
      <c r="B14" s="121"/>
      <c r="C14" s="121"/>
      <c r="D14" s="121"/>
      <c r="E14" s="121"/>
      <c r="F14" s="121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1:23" ht="14.25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spans="1:23" s="74" customFormat="1" ht="29.25" customHeight="1">
      <c r="A16" s="99" t="s">
        <v>27</v>
      </c>
      <c r="B16" s="100"/>
      <c r="C16" s="100"/>
      <c r="D16" s="100"/>
      <c r="E16" s="105"/>
      <c r="F16" s="102"/>
      <c r="G16" s="104"/>
      <c r="H16" s="91"/>
      <c r="I16" s="91"/>
      <c r="J16" s="99" t="s">
        <v>62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5"/>
      <c r="V16" s="81"/>
      <c r="W16" s="82"/>
    </row>
    <row r="17" spans="1:23" ht="72.95" customHeight="1">
      <c r="A17" s="106" t="s">
        <v>63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E7:E8"/>
    <mergeCell ref="E9:E10"/>
    <mergeCell ref="E11:E12"/>
    <mergeCell ref="E13:E14"/>
    <mergeCell ref="F2:F3"/>
    <mergeCell ref="F7:F8"/>
    <mergeCell ref="F9:F10"/>
    <mergeCell ref="F11:F12"/>
    <mergeCell ref="F13:F14"/>
  </mergeCells>
  <phoneticPr fontId="36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A11" sqref="A11:D11"/>
    </sheetView>
  </sheetViews>
  <sheetFormatPr defaultColWidth="9" defaultRowHeight="13.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>
      <c r="A1" s="98" t="s">
        <v>64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s="73" customFormat="1" ht="18" customHeight="1">
      <c r="A2" s="87" t="s">
        <v>65</v>
      </c>
      <c r="B2" s="88" t="s">
        <v>2</v>
      </c>
      <c r="C2" s="88" t="s">
        <v>3</v>
      </c>
      <c r="D2" s="88" t="s">
        <v>4</v>
      </c>
      <c r="E2" s="88" t="s">
        <v>5</v>
      </c>
      <c r="F2" s="88" t="s">
        <v>6</v>
      </c>
      <c r="G2" s="87" t="s">
        <v>66</v>
      </c>
      <c r="H2" s="87" t="s">
        <v>67</v>
      </c>
      <c r="I2" s="87" t="s">
        <v>68</v>
      </c>
      <c r="J2" s="87" t="s">
        <v>67</v>
      </c>
      <c r="K2" s="87" t="s">
        <v>69</v>
      </c>
      <c r="L2" s="87" t="s">
        <v>67</v>
      </c>
      <c r="M2" s="88" t="s">
        <v>47</v>
      </c>
      <c r="N2" s="88" t="s">
        <v>15</v>
      </c>
    </row>
    <row r="3" spans="1:14" ht="14.25" customHeight="1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4.25" customHeight="1">
      <c r="A4" s="89" t="s">
        <v>65</v>
      </c>
      <c r="B4" s="90" t="s">
        <v>70</v>
      </c>
      <c r="C4" s="90" t="s">
        <v>48</v>
      </c>
      <c r="D4" s="90" t="s">
        <v>4</v>
      </c>
      <c r="E4" s="88" t="s">
        <v>5</v>
      </c>
      <c r="F4" s="88" t="s">
        <v>6</v>
      </c>
      <c r="G4" s="87" t="s">
        <v>66</v>
      </c>
      <c r="H4" s="87" t="s">
        <v>67</v>
      </c>
      <c r="I4" s="87" t="s">
        <v>68</v>
      </c>
      <c r="J4" s="87" t="s">
        <v>67</v>
      </c>
      <c r="K4" s="87" t="s">
        <v>69</v>
      </c>
      <c r="L4" s="87" t="s">
        <v>67</v>
      </c>
      <c r="M4" s="88" t="s">
        <v>47</v>
      </c>
      <c r="N4" s="88" t="s">
        <v>15</v>
      </c>
    </row>
    <row r="5" spans="1:14" ht="14.2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ht="14.2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ht="14.25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4.25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4.2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s="74" customFormat="1" ht="29.25" customHeight="1">
      <c r="A11" s="99" t="s">
        <v>27</v>
      </c>
      <c r="B11" s="100"/>
      <c r="C11" s="100"/>
      <c r="D11" s="101"/>
      <c r="E11" s="102"/>
      <c r="F11" s="103"/>
      <c r="G11" s="104"/>
      <c r="H11" s="91"/>
      <c r="I11" s="99" t="s">
        <v>71</v>
      </c>
      <c r="J11" s="100"/>
      <c r="K11" s="100"/>
      <c r="L11" s="81"/>
      <c r="M11" s="81"/>
      <c r="N11" s="82"/>
    </row>
    <row r="12" spans="1:14" ht="72.95" customHeight="1">
      <c r="A12" s="106" t="s">
        <v>72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0"/>
  <sheetViews>
    <sheetView zoomScale="150" zoomScaleNormal="150" workbookViewId="0">
      <selection activeCell="F25" sqref="F25"/>
    </sheetView>
  </sheetViews>
  <sheetFormatPr defaultColWidth="9" defaultRowHeight="13.5"/>
  <cols>
    <col min="1" max="2" width="7" customWidth="1"/>
    <col min="3" max="3" width="12.25" customWidth="1"/>
    <col min="4" max="4" width="13" customWidth="1"/>
    <col min="5" max="5" width="12.125" customWidth="1"/>
    <col min="6" max="6" width="15.25" customWidth="1"/>
    <col min="7" max="7" width="17.125" customWidth="1"/>
    <col min="8" max="8" width="10.875" customWidth="1"/>
    <col min="9" max="9" width="14" customWidth="1"/>
    <col min="10" max="10" width="11.5" customWidth="1"/>
  </cols>
  <sheetData>
    <row r="1" spans="1:12" ht="28.5" customHeight="1">
      <c r="A1" s="98" t="s">
        <v>73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s="73" customFormat="1" ht="18" customHeight="1">
      <c r="A2" s="75" t="s">
        <v>41</v>
      </c>
      <c r="B2" s="76" t="s">
        <v>6</v>
      </c>
      <c r="C2" s="76" t="s">
        <v>2</v>
      </c>
      <c r="D2" s="76" t="s">
        <v>3</v>
      </c>
      <c r="E2" s="76" t="s">
        <v>4</v>
      </c>
      <c r="F2" s="76" t="s">
        <v>5</v>
      </c>
      <c r="G2" s="75" t="s">
        <v>74</v>
      </c>
      <c r="H2" s="75" t="s">
        <v>75</v>
      </c>
      <c r="I2" s="75" t="s">
        <v>76</v>
      </c>
      <c r="J2" s="75" t="s">
        <v>77</v>
      </c>
      <c r="K2" s="76" t="s">
        <v>47</v>
      </c>
      <c r="L2" s="76" t="s">
        <v>15</v>
      </c>
    </row>
    <row r="3" spans="1:12" ht="14.25" customHeight="1">
      <c r="A3" s="77" t="s">
        <v>50</v>
      </c>
      <c r="B3" s="78" t="s">
        <v>21</v>
      </c>
      <c r="C3" s="84" t="s">
        <v>17</v>
      </c>
      <c r="D3" s="85" t="s">
        <v>78</v>
      </c>
      <c r="E3" s="79" t="s">
        <v>19</v>
      </c>
      <c r="F3" s="80" t="s">
        <v>20</v>
      </c>
      <c r="G3" s="78" t="s">
        <v>79</v>
      </c>
      <c r="H3" s="78" t="s">
        <v>80</v>
      </c>
      <c r="I3" s="77"/>
      <c r="J3" s="78"/>
      <c r="K3" s="78" t="s">
        <v>81</v>
      </c>
      <c r="L3" s="78"/>
    </row>
    <row r="4" spans="1:12" ht="14.25" customHeight="1">
      <c r="A4" s="77" t="s">
        <v>58</v>
      </c>
      <c r="B4" s="78" t="s">
        <v>21</v>
      </c>
      <c r="C4" s="84" t="s">
        <v>17</v>
      </c>
      <c r="D4" s="85" t="s">
        <v>78</v>
      </c>
      <c r="E4" s="79" t="s">
        <v>19</v>
      </c>
      <c r="F4" s="80" t="s">
        <v>20</v>
      </c>
      <c r="G4" s="78" t="s">
        <v>79</v>
      </c>
      <c r="H4" s="78" t="s">
        <v>80</v>
      </c>
      <c r="I4" s="77"/>
      <c r="J4" s="78"/>
      <c r="K4" s="78" t="s">
        <v>81</v>
      </c>
      <c r="L4" s="78"/>
    </row>
    <row r="5" spans="1:12" ht="14.25" customHeight="1">
      <c r="A5" s="77" t="s">
        <v>59</v>
      </c>
      <c r="B5" s="78" t="s">
        <v>21</v>
      </c>
      <c r="C5" s="84" t="s">
        <v>17</v>
      </c>
      <c r="D5" s="85" t="s">
        <v>78</v>
      </c>
      <c r="E5" s="79" t="s">
        <v>19</v>
      </c>
      <c r="F5" s="80" t="s">
        <v>20</v>
      </c>
      <c r="G5" s="78" t="s">
        <v>79</v>
      </c>
      <c r="H5" s="78" t="s">
        <v>80</v>
      </c>
      <c r="I5" s="77"/>
      <c r="J5" s="78"/>
      <c r="K5" s="78" t="s">
        <v>81</v>
      </c>
      <c r="L5" s="78"/>
    </row>
    <row r="6" spans="1:12" ht="14.25" customHeight="1">
      <c r="A6" s="77" t="s">
        <v>60</v>
      </c>
      <c r="B6" s="78" t="s">
        <v>21</v>
      </c>
      <c r="C6" s="84" t="s">
        <v>17</v>
      </c>
      <c r="D6" s="85" t="s">
        <v>78</v>
      </c>
      <c r="E6" s="79" t="s">
        <v>19</v>
      </c>
      <c r="F6" s="80" t="s">
        <v>20</v>
      </c>
      <c r="G6" s="78" t="s">
        <v>79</v>
      </c>
      <c r="H6" s="78" t="s">
        <v>80</v>
      </c>
      <c r="I6" s="77"/>
      <c r="J6" s="78"/>
      <c r="K6" s="78" t="s">
        <v>81</v>
      </c>
      <c r="L6" s="78"/>
    </row>
    <row r="7" spans="1:12" ht="14.25" customHeight="1">
      <c r="A7" s="77" t="s">
        <v>61</v>
      </c>
      <c r="B7" s="78" t="s">
        <v>21</v>
      </c>
      <c r="C7" s="84" t="s">
        <v>17</v>
      </c>
      <c r="D7" s="85" t="s">
        <v>78</v>
      </c>
      <c r="E7" s="79" t="s">
        <v>19</v>
      </c>
      <c r="F7" s="80" t="s">
        <v>20</v>
      </c>
      <c r="G7" s="78" t="s">
        <v>79</v>
      </c>
      <c r="H7" s="78" t="s">
        <v>80</v>
      </c>
      <c r="I7" s="77"/>
      <c r="J7" s="78"/>
      <c r="K7" s="78" t="s">
        <v>81</v>
      </c>
      <c r="L7" s="77"/>
    </row>
    <row r="8" spans="1:12" ht="14.25" customHeight="1">
      <c r="A8" s="77" t="s">
        <v>50</v>
      </c>
      <c r="B8" s="78" t="s">
        <v>21</v>
      </c>
      <c r="C8" s="84" t="s">
        <v>23</v>
      </c>
      <c r="D8" s="85" t="s">
        <v>78</v>
      </c>
      <c r="E8" s="79" t="s">
        <v>24</v>
      </c>
      <c r="F8" s="80" t="s">
        <v>20</v>
      </c>
      <c r="G8" s="78" t="s">
        <v>79</v>
      </c>
      <c r="H8" s="78" t="s">
        <v>80</v>
      </c>
      <c r="I8" s="77"/>
      <c r="J8" s="78"/>
      <c r="K8" s="78" t="s">
        <v>81</v>
      </c>
      <c r="L8" s="77"/>
    </row>
    <row r="9" spans="1:12" ht="14.25" customHeight="1">
      <c r="A9" s="77" t="s">
        <v>58</v>
      </c>
      <c r="B9" s="78" t="s">
        <v>21</v>
      </c>
      <c r="C9" s="84" t="s">
        <v>23</v>
      </c>
      <c r="D9" s="85" t="s">
        <v>78</v>
      </c>
      <c r="E9" s="79" t="s">
        <v>24</v>
      </c>
      <c r="F9" s="80" t="s">
        <v>20</v>
      </c>
      <c r="G9" s="78" t="s">
        <v>79</v>
      </c>
      <c r="H9" s="78" t="s">
        <v>80</v>
      </c>
      <c r="I9" s="77"/>
      <c r="J9" s="78"/>
      <c r="K9" s="78" t="s">
        <v>81</v>
      </c>
      <c r="L9" s="77"/>
    </row>
    <row r="10" spans="1:12" ht="14.25" customHeight="1">
      <c r="A10" s="77" t="s">
        <v>59</v>
      </c>
      <c r="B10" s="78" t="s">
        <v>21</v>
      </c>
      <c r="C10" s="84" t="s">
        <v>23</v>
      </c>
      <c r="D10" s="85" t="s">
        <v>78</v>
      </c>
      <c r="E10" s="79" t="s">
        <v>24</v>
      </c>
      <c r="F10" s="80" t="s">
        <v>20</v>
      </c>
      <c r="G10" s="78" t="s">
        <v>79</v>
      </c>
      <c r="H10" s="78" t="s">
        <v>80</v>
      </c>
      <c r="I10" s="77"/>
      <c r="J10" s="78"/>
      <c r="K10" s="78" t="s">
        <v>81</v>
      </c>
      <c r="L10" s="77"/>
    </row>
    <row r="11" spans="1:12" ht="14.25" customHeight="1">
      <c r="A11" s="77" t="s">
        <v>60</v>
      </c>
      <c r="B11" s="78" t="s">
        <v>21</v>
      </c>
      <c r="C11" s="84" t="s">
        <v>23</v>
      </c>
      <c r="D11" s="85" t="s">
        <v>78</v>
      </c>
      <c r="E11" s="79" t="s">
        <v>24</v>
      </c>
      <c r="F11" s="80" t="s">
        <v>20</v>
      </c>
      <c r="G11" s="78" t="s">
        <v>79</v>
      </c>
      <c r="H11" s="78" t="s">
        <v>80</v>
      </c>
      <c r="I11" s="77"/>
      <c r="J11" s="78"/>
      <c r="K11" s="78" t="s">
        <v>81</v>
      </c>
      <c r="L11" s="77"/>
    </row>
    <row r="12" spans="1:12" ht="14.25" customHeight="1">
      <c r="A12" s="77" t="s">
        <v>61</v>
      </c>
      <c r="B12" s="78" t="s">
        <v>21</v>
      </c>
      <c r="C12" s="84" t="s">
        <v>23</v>
      </c>
      <c r="D12" s="85" t="s">
        <v>78</v>
      </c>
      <c r="E12" s="79" t="s">
        <v>24</v>
      </c>
      <c r="F12" s="80" t="s">
        <v>20</v>
      </c>
      <c r="G12" s="78" t="s">
        <v>79</v>
      </c>
      <c r="H12" s="78" t="s">
        <v>80</v>
      </c>
      <c r="I12" s="77"/>
      <c r="J12" s="78"/>
      <c r="K12" s="78" t="s">
        <v>81</v>
      </c>
      <c r="L12" s="77"/>
    </row>
    <row r="13" spans="1:12" ht="14.25" customHeight="1">
      <c r="A13" s="77" t="s">
        <v>50</v>
      </c>
      <c r="B13" s="78" t="s">
        <v>21</v>
      </c>
      <c r="C13" s="84" t="s">
        <v>25</v>
      </c>
      <c r="D13" s="85" t="s">
        <v>78</v>
      </c>
      <c r="E13" s="79" t="s">
        <v>26</v>
      </c>
      <c r="F13" s="80" t="s">
        <v>20</v>
      </c>
      <c r="G13" s="78" t="s">
        <v>79</v>
      </c>
      <c r="H13" s="78" t="s">
        <v>80</v>
      </c>
      <c r="I13" s="77"/>
      <c r="J13" s="78"/>
      <c r="K13" s="78" t="s">
        <v>81</v>
      </c>
      <c r="L13" s="77"/>
    </row>
    <row r="14" spans="1:12" ht="14.25" customHeight="1">
      <c r="A14" s="77" t="s">
        <v>58</v>
      </c>
      <c r="B14" s="78" t="s">
        <v>21</v>
      </c>
      <c r="C14" s="84" t="s">
        <v>25</v>
      </c>
      <c r="D14" s="85" t="s">
        <v>78</v>
      </c>
      <c r="E14" s="79" t="s">
        <v>26</v>
      </c>
      <c r="F14" s="80" t="s">
        <v>20</v>
      </c>
      <c r="G14" s="78" t="s">
        <v>79</v>
      </c>
      <c r="H14" s="78" t="s">
        <v>80</v>
      </c>
      <c r="I14" s="77"/>
      <c r="J14" s="78"/>
      <c r="K14" s="78" t="s">
        <v>81</v>
      </c>
      <c r="L14" s="77"/>
    </row>
    <row r="15" spans="1:12" ht="14.25" customHeight="1">
      <c r="A15" s="77" t="s">
        <v>59</v>
      </c>
      <c r="B15" s="78" t="s">
        <v>21</v>
      </c>
      <c r="C15" s="84" t="s">
        <v>25</v>
      </c>
      <c r="D15" s="85" t="s">
        <v>78</v>
      </c>
      <c r="E15" s="79" t="s">
        <v>26</v>
      </c>
      <c r="F15" s="80" t="s">
        <v>20</v>
      </c>
      <c r="G15" s="78" t="s">
        <v>79</v>
      </c>
      <c r="H15" s="78" t="s">
        <v>80</v>
      </c>
      <c r="I15" s="77"/>
      <c r="J15" s="78"/>
      <c r="K15" s="78" t="s">
        <v>81</v>
      </c>
      <c r="L15" s="77"/>
    </row>
    <row r="16" spans="1:12" ht="14.25" customHeight="1">
      <c r="A16" s="77" t="s">
        <v>60</v>
      </c>
      <c r="B16" s="78" t="s">
        <v>21</v>
      </c>
      <c r="C16" s="84" t="s">
        <v>25</v>
      </c>
      <c r="D16" s="85" t="s">
        <v>78</v>
      </c>
      <c r="E16" s="79" t="s">
        <v>26</v>
      </c>
      <c r="F16" s="80" t="s">
        <v>20</v>
      </c>
      <c r="G16" s="78" t="s">
        <v>79</v>
      </c>
      <c r="H16" s="78" t="s">
        <v>80</v>
      </c>
      <c r="I16" s="77"/>
      <c r="J16" s="78"/>
      <c r="K16" s="78" t="s">
        <v>81</v>
      </c>
      <c r="L16" s="77"/>
    </row>
    <row r="17" spans="1:12" ht="14.25" customHeight="1">
      <c r="A17" s="77" t="s">
        <v>61</v>
      </c>
      <c r="B17" s="78" t="s">
        <v>21</v>
      </c>
      <c r="C17" s="84" t="s">
        <v>25</v>
      </c>
      <c r="D17" s="85" t="s">
        <v>78</v>
      </c>
      <c r="E17" s="79" t="s">
        <v>26</v>
      </c>
      <c r="F17" s="80" t="s">
        <v>20</v>
      </c>
      <c r="G17" s="78" t="s">
        <v>79</v>
      </c>
      <c r="H17" s="78" t="s">
        <v>80</v>
      </c>
      <c r="I17" s="77"/>
      <c r="J17" s="78"/>
      <c r="K17" s="78" t="s">
        <v>81</v>
      </c>
      <c r="L17" s="77"/>
    </row>
    <row r="18" spans="1:12" ht="14.25" customHeight="1">
      <c r="A18" s="77"/>
      <c r="B18" s="78"/>
      <c r="C18" s="78"/>
      <c r="D18" s="85"/>
      <c r="E18" s="78"/>
      <c r="F18" s="86"/>
      <c r="G18" s="78"/>
      <c r="H18" s="78"/>
      <c r="I18" s="77"/>
      <c r="J18" s="78"/>
      <c r="K18" s="78"/>
      <c r="L18" s="77"/>
    </row>
    <row r="19" spans="1:12" s="74" customFormat="1" ht="29.25" customHeight="1">
      <c r="A19" s="99" t="s">
        <v>27</v>
      </c>
      <c r="B19" s="100"/>
      <c r="C19" s="100"/>
      <c r="D19" s="100"/>
      <c r="E19" s="105"/>
      <c r="F19" s="102"/>
      <c r="G19" s="104"/>
      <c r="H19" s="99" t="s">
        <v>62</v>
      </c>
      <c r="I19" s="100"/>
      <c r="J19" s="100"/>
      <c r="K19" s="81"/>
      <c r="L19" s="82"/>
    </row>
    <row r="20" spans="1:12" ht="72.95" customHeight="1">
      <c r="A20" s="106" t="s">
        <v>82</v>
      </c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</row>
  </sheetData>
  <mergeCells count="5">
    <mergeCell ref="A1:J1"/>
    <mergeCell ref="A19:E19"/>
    <mergeCell ref="F19:G19"/>
    <mergeCell ref="H19:J19"/>
    <mergeCell ref="A20:L20"/>
  </mergeCells>
  <phoneticPr fontId="36" type="noConversion"/>
  <dataValidations count="1">
    <dataValidation type="list" allowBlank="1" showInputMessage="1" showErrorMessage="1" sqref="L8 L9 L3:L7 L10:L13 L14:L15 L16:L20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3"/>
  <sheetViews>
    <sheetView zoomScale="150" zoomScaleNormal="150" workbookViewId="0">
      <selection activeCell="F16" sqref="F16"/>
    </sheetView>
  </sheetViews>
  <sheetFormatPr defaultColWidth="9" defaultRowHeight="13.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>
      <c r="A1" s="98" t="s">
        <v>83</v>
      </c>
      <c r="B1" s="98"/>
      <c r="C1" s="98"/>
      <c r="D1" s="98"/>
      <c r="E1" s="98"/>
      <c r="F1" s="98"/>
      <c r="G1" s="98"/>
      <c r="H1" s="98"/>
      <c r="I1" s="98"/>
    </row>
    <row r="2" spans="1:9" s="73" customFormat="1" ht="18" customHeight="1">
      <c r="A2" s="109" t="s">
        <v>1</v>
      </c>
      <c r="B2" s="110" t="s">
        <v>6</v>
      </c>
      <c r="C2" s="110" t="s">
        <v>48</v>
      </c>
      <c r="D2" s="110" t="s">
        <v>4</v>
      </c>
      <c r="E2" s="110" t="s">
        <v>5</v>
      </c>
      <c r="F2" s="75" t="s">
        <v>84</v>
      </c>
      <c r="G2" s="75" t="s">
        <v>32</v>
      </c>
      <c r="H2" s="113" t="s">
        <v>33</v>
      </c>
      <c r="I2" s="117" t="s">
        <v>35</v>
      </c>
    </row>
    <row r="3" spans="1:9" s="73" customFormat="1" ht="18" customHeight="1">
      <c r="A3" s="109"/>
      <c r="B3" s="111"/>
      <c r="C3" s="111"/>
      <c r="D3" s="111"/>
      <c r="E3" s="111"/>
      <c r="F3" s="75" t="s">
        <v>85</v>
      </c>
      <c r="G3" s="75" t="s">
        <v>36</v>
      </c>
      <c r="H3" s="114"/>
      <c r="I3" s="118"/>
    </row>
    <row r="4" spans="1:9" ht="14.25" customHeight="1">
      <c r="A4" s="77"/>
      <c r="B4" s="77" t="s">
        <v>21</v>
      </c>
      <c r="C4" s="78" t="s">
        <v>86</v>
      </c>
      <c r="D4" s="79" t="s">
        <v>19</v>
      </c>
      <c r="E4" s="80" t="s">
        <v>20</v>
      </c>
      <c r="F4" s="78">
        <v>0.01</v>
      </c>
      <c r="G4" s="78">
        <v>1.4999999999999999E-2</v>
      </c>
      <c r="H4" s="78">
        <v>2.5000000000000001E-2</v>
      </c>
      <c r="I4" s="78" t="s">
        <v>22</v>
      </c>
    </row>
    <row r="5" spans="1:9" ht="14.25" customHeight="1">
      <c r="A5" s="77"/>
      <c r="B5" s="77" t="s">
        <v>21</v>
      </c>
      <c r="C5" s="78" t="s">
        <v>86</v>
      </c>
      <c r="D5" s="79" t="s">
        <v>24</v>
      </c>
      <c r="E5" s="80" t="s">
        <v>20</v>
      </c>
      <c r="F5" s="78">
        <v>0.01</v>
      </c>
      <c r="G5" s="78">
        <v>1.4999999999999999E-2</v>
      </c>
      <c r="H5" s="78">
        <v>2.5000000000000001E-2</v>
      </c>
      <c r="I5" s="78" t="s">
        <v>22</v>
      </c>
    </row>
    <row r="6" spans="1:9" ht="14.25" customHeight="1">
      <c r="A6" s="77"/>
      <c r="B6" s="77" t="s">
        <v>21</v>
      </c>
      <c r="C6" s="78" t="s">
        <v>86</v>
      </c>
      <c r="D6" s="79" t="s">
        <v>26</v>
      </c>
      <c r="E6" s="80" t="s">
        <v>20</v>
      </c>
      <c r="F6" s="78">
        <v>0.01</v>
      </c>
      <c r="G6" s="78">
        <v>1.4999999999999999E-2</v>
      </c>
      <c r="H6" s="78">
        <v>2.5000000000000001E-2</v>
      </c>
      <c r="I6" s="78" t="s">
        <v>22</v>
      </c>
    </row>
    <row r="7" spans="1:9" ht="14.25" customHeight="1">
      <c r="A7" s="77"/>
      <c r="B7" s="77" t="s">
        <v>21</v>
      </c>
      <c r="C7" s="78" t="s">
        <v>87</v>
      </c>
      <c r="D7" s="78" t="s">
        <v>88</v>
      </c>
      <c r="E7" s="80" t="s">
        <v>20</v>
      </c>
      <c r="F7" s="78">
        <v>0</v>
      </c>
      <c r="G7" s="78">
        <v>0</v>
      </c>
      <c r="H7" s="78">
        <v>0</v>
      </c>
      <c r="I7" s="78" t="s">
        <v>22</v>
      </c>
    </row>
    <row r="8" spans="1:9" ht="14.25" customHeight="1">
      <c r="A8" s="77"/>
      <c r="B8" s="77"/>
      <c r="C8" s="77"/>
      <c r="D8" s="77"/>
      <c r="E8" s="77"/>
      <c r="F8" s="77"/>
      <c r="G8" s="77"/>
      <c r="H8" s="77"/>
      <c r="I8" s="77"/>
    </row>
    <row r="9" spans="1:9" ht="14.25" customHeight="1">
      <c r="A9" s="77"/>
      <c r="B9" s="77"/>
      <c r="C9" s="77"/>
      <c r="D9" s="77"/>
      <c r="E9" s="77"/>
      <c r="F9" s="77"/>
      <c r="G9" s="77"/>
      <c r="H9" s="77"/>
      <c r="I9" s="77"/>
    </row>
    <row r="10" spans="1:9" ht="14.25" customHeight="1">
      <c r="A10" s="77"/>
      <c r="B10" s="77"/>
      <c r="C10" s="77"/>
      <c r="D10" s="77"/>
      <c r="E10" s="77"/>
      <c r="F10" s="77"/>
      <c r="G10" s="77"/>
      <c r="H10" s="77"/>
      <c r="I10" s="77"/>
    </row>
    <row r="11" spans="1:9" ht="14.25" customHeight="1">
      <c r="A11" s="77"/>
      <c r="B11" s="77"/>
      <c r="C11" s="77"/>
      <c r="D11" s="77"/>
      <c r="E11" s="77"/>
      <c r="F11" s="77"/>
      <c r="G11" s="77"/>
      <c r="H11" s="77"/>
      <c r="I11" s="77"/>
    </row>
    <row r="12" spans="1:9" s="74" customFormat="1" ht="29.25" customHeight="1">
      <c r="A12" s="99" t="s">
        <v>27</v>
      </c>
      <c r="B12" s="100"/>
      <c r="C12" s="100"/>
      <c r="D12" s="101"/>
      <c r="E12" s="83"/>
      <c r="F12" s="99" t="s">
        <v>62</v>
      </c>
      <c r="G12" s="100"/>
      <c r="H12" s="105"/>
      <c r="I12" s="82"/>
    </row>
    <row r="13" spans="1:9" ht="51.95" customHeight="1">
      <c r="A13" s="106" t="s">
        <v>89</v>
      </c>
      <c r="B13" s="106"/>
      <c r="C13" s="107"/>
      <c r="D13" s="107"/>
      <c r="E13" s="107"/>
      <c r="F13" s="107"/>
      <c r="G13" s="107"/>
      <c r="H13" s="107"/>
      <c r="I13" s="1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3 I4:I5 I6:I14 I15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53"/>
  <sheetViews>
    <sheetView workbookViewId="0">
      <selection activeCell="M11" sqref="M11"/>
    </sheetView>
  </sheetViews>
  <sheetFormatPr defaultColWidth="9" defaultRowHeight="13.5"/>
  <cols>
    <col min="1" max="1" width="11.875" customWidth="1"/>
    <col min="4" max="4" width="10.125" customWidth="1"/>
    <col min="8" max="8" width="10.5" customWidth="1"/>
    <col min="9" max="9" width="12.375" customWidth="1"/>
    <col min="11" max="11" width="10.125" customWidth="1"/>
  </cols>
  <sheetData>
    <row r="1" spans="1:11" ht="21.95" customHeight="1">
      <c r="A1" s="198" t="s">
        <v>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95" customHeight="1">
      <c r="A2" s="32" t="s">
        <v>91</v>
      </c>
      <c r="B2" s="189" t="s">
        <v>92</v>
      </c>
      <c r="C2" s="189"/>
      <c r="D2" s="199" t="s">
        <v>93</v>
      </c>
      <c r="E2" s="199"/>
      <c r="F2" s="189" t="s">
        <v>94</v>
      </c>
      <c r="G2" s="189"/>
      <c r="H2" s="33" t="s">
        <v>95</v>
      </c>
      <c r="I2" s="200" t="s">
        <v>21</v>
      </c>
      <c r="J2" s="200"/>
      <c r="K2" s="201"/>
    </row>
    <row r="3" spans="1:11" ht="15.95" customHeight="1">
      <c r="A3" s="190" t="s">
        <v>96</v>
      </c>
      <c r="B3" s="191"/>
      <c r="C3" s="192"/>
      <c r="D3" s="193" t="s">
        <v>97</v>
      </c>
      <c r="E3" s="194"/>
      <c r="F3" s="194"/>
      <c r="G3" s="195"/>
      <c r="H3" s="193" t="s">
        <v>98</v>
      </c>
      <c r="I3" s="194"/>
      <c r="J3" s="194"/>
      <c r="K3" s="195"/>
    </row>
    <row r="4" spans="1:11" ht="15.95" customHeight="1">
      <c r="A4" s="34" t="s">
        <v>99</v>
      </c>
      <c r="B4" s="196" t="s">
        <v>20</v>
      </c>
      <c r="C4" s="197"/>
      <c r="D4" s="183" t="s">
        <v>100</v>
      </c>
      <c r="E4" s="184"/>
      <c r="F4" s="181">
        <v>44747</v>
      </c>
      <c r="G4" s="182"/>
      <c r="H4" s="183" t="s">
        <v>101</v>
      </c>
      <c r="I4" s="184"/>
      <c r="J4" s="35" t="s">
        <v>102</v>
      </c>
      <c r="K4" s="36" t="s">
        <v>103</v>
      </c>
    </row>
    <row r="5" spans="1:11" ht="15.95" customHeight="1">
      <c r="A5" s="37" t="s">
        <v>49</v>
      </c>
      <c r="B5" s="189" t="s">
        <v>92</v>
      </c>
      <c r="C5" s="189"/>
      <c r="D5" s="183" t="s">
        <v>104</v>
      </c>
      <c r="E5" s="184"/>
      <c r="F5" s="181">
        <v>44720</v>
      </c>
      <c r="G5" s="182"/>
      <c r="H5" s="183" t="s">
        <v>105</v>
      </c>
      <c r="I5" s="184"/>
      <c r="J5" s="35" t="s">
        <v>102</v>
      </c>
      <c r="K5" s="36" t="s">
        <v>103</v>
      </c>
    </row>
    <row r="6" spans="1:11" ht="15.95" customHeight="1">
      <c r="A6" s="34" t="s">
        <v>106</v>
      </c>
      <c r="B6" s="38">
        <v>4</v>
      </c>
      <c r="C6" s="39">
        <v>6</v>
      </c>
      <c r="D6" s="37" t="s">
        <v>107</v>
      </c>
      <c r="E6" s="40"/>
      <c r="F6" s="181">
        <v>44727</v>
      </c>
      <c r="G6" s="182"/>
      <c r="H6" s="183" t="s">
        <v>108</v>
      </c>
      <c r="I6" s="184"/>
      <c r="J6" s="35" t="s">
        <v>102</v>
      </c>
      <c r="K6" s="36" t="s">
        <v>103</v>
      </c>
    </row>
    <row r="7" spans="1:11" ht="15.95" customHeight="1">
      <c r="A7" s="34" t="s">
        <v>109</v>
      </c>
      <c r="B7" s="180">
        <v>1978</v>
      </c>
      <c r="C7" s="144"/>
      <c r="D7" s="37" t="s">
        <v>110</v>
      </c>
      <c r="E7" s="41"/>
      <c r="F7" s="181">
        <v>44730</v>
      </c>
      <c r="G7" s="182"/>
      <c r="H7" s="183" t="s">
        <v>111</v>
      </c>
      <c r="I7" s="184"/>
      <c r="J7" s="35" t="s">
        <v>102</v>
      </c>
      <c r="K7" s="36" t="s">
        <v>103</v>
      </c>
    </row>
    <row r="8" spans="1:11" ht="15.95" customHeight="1">
      <c r="A8" s="42" t="s">
        <v>112</v>
      </c>
      <c r="B8" s="185"/>
      <c r="C8" s="186"/>
      <c r="D8" s="151" t="s">
        <v>113</v>
      </c>
      <c r="E8" s="152"/>
      <c r="F8" s="187">
        <v>44730</v>
      </c>
      <c r="G8" s="188"/>
      <c r="H8" s="151" t="s">
        <v>114</v>
      </c>
      <c r="I8" s="152"/>
      <c r="J8" s="66" t="s">
        <v>102</v>
      </c>
      <c r="K8" s="67" t="s">
        <v>103</v>
      </c>
    </row>
    <row r="9" spans="1:11" ht="15.95" customHeight="1">
      <c r="A9" s="174" t="s">
        <v>115</v>
      </c>
      <c r="B9" s="175"/>
      <c r="C9" s="175"/>
      <c r="D9" s="175"/>
      <c r="E9" s="175"/>
      <c r="F9" s="175"/>
      <c r="G9" s="175"/>
      <c r="H9" s="175"/>
      <c r="I9" s="175"/>
      <c r="J9" s="175"/>
      <c r="K9" s="176"/>
    </row>
    <row r="10" spans="1:11" ht="15.95" customHeight="1">
      <c r="A10" s="148" t="s">
        <v>116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spans="1:11" ht="15.95" customHeight="1">
      <c r="A11" s="43" t="s">
        <v>117</v>
      </c>
      <c r="B11" s="44" t="s">
        <v>118</v>
      </c>
      <c r="C11" s="45" t="s">
        <v>119</v>
      </c>
      <c r="D11" s="46"/>
      <c r="E11" s="47" t="s">
        <v>120</v>
      </c>
      <c r="F11" s="44" t="s">
        <v>118</v>
      </c>
      <c r="G11" s="45" t="s">
        <v>119</v>
      </c>
      <c r="H11" s="45" t="s">
        <v>121</v>
      </c>
      <c r="I11" s="47" t="s">
        <v>122</v>
      </c>
      <c r="J11" s="44" t="s">
        <v>118</v>
      </c>
      <c r="K11" s="68" t="s">
        <v>119</v>
      </c>
    </row>
    <row r="12" spans="1:11" ht="15.95" customHeight="1">
      <c r="A12" s="37" t="s">
        <v>123</v>
      </c>
      <c r="B12" s="48" t="s">
        <v>118</v>
      </c>
      <c r="C12" s="35" t="s">
        <v>119</v>
      </c>
      <c r="D12" s="41"/>
      <c r="E12" s="40" t="s">
        <v>124</v>
      </c>
      <c r="F12" s="48" t="s">
        <v>118</v>
      </c>
      <c r="G12" s="35" t="s">
        <v>119</v>
      </c>
      <c r="H12" s="35" t="s">
        <v>121</v>
      </c>
      <c r="I12" s="40" t="s">
        <v>125</v>
      </c>
      <c r="J12" s="48" t="s">
        <v>118</v>
      </c>
      <c r="K12" s="36" t="s">
        <v>119</v>
      </c>
    </row>
    <row r="13" spans="1:11" ht="15.95" customHeight="1">
      <c r="A13" s="37" t="s">
        <v>126</v>
      </c>
      <c r="B13" s="48" t="s">
        <v>118</v>
      </c>
      <c r="C13" s="35" t="s">
        <v>119</v>
      </c>
      <c r="D13" s="41"/>
      <c r="E13" s="40" t="s">
        <v>127</v>
      </c>
      <c r="F13" s="35" t="s">
        <v>128</v>
      </c>
      <c r="G13" s="35" t="s">
        <v>129</v>
      </c>
      <c r="H13" s="35" t="s">
        <v>121</v>
      </c>
      <c r="I13" s="40" t="s">
        <v>130</v>
      </c>
      <c r="J13" s="48" t="s">
        <v>118</v>
      </c>
      <c r="K13" s="36" t="s">
        <v>119</v>
      </c>
    </row>
    <row r="14" spans="1:11" ht="15.95" customHeight="1">
      <c r="A14" s="151" t="s">
        <v>131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3"/>
    </row>
    <row r="15" spans="1:11" ht="15.95" customHeight="1">
      <c r="A15" s="148" t="s">
        <v>132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50"/>
    </row>
    <row r="16" spans="1:11" ht="15.95" customHeight="1">
      <c r="A16" s="49" t="s">
        <v>133</v>
      </c>
      <c r="B16" s="45" t="s">
        <v>128</v>
      </c>
      <c r="C16" s="45" t="s">
        <v>129</v>
      </c>
      <c r="D16" s="50"/>
      <c r="E16" s="51" t="s">
        <v>134</v>
      </c>
      <c r="F16" s="45" t="s">
        <v>128</v>
      </c>
      <c r="G16" s="45" t="s">
        <v>129</v>
      </c>
      <c r="H16" s="52"/>
      <c r="I16" s="51" t="s">
        <v>135</v>
      </c>
      <c r="J16" s="45" t="s">
        <v>128</v>
      </c>
      <c r="K16" s="68" t="s">
        <v>129</v>
      </c>
    </row>
    <row r="17" spans="1:11" ht="15.95" customHeight="1">
      <c r="A17" s="53" t="s">
        <v>136</v>
      </c>
      <c r="B17" s="35" t="s">
        <v>128</v>
      </c>
      <c r="C17" s="35" t="s">
        <v>129</v>
      </c>
      <c r="D17" s="54"/>
      <c r="E17" s="55" t="s">
        <v>137</v>
      </c>
      <c r="F17" s="35" t="s">
        <v>128</v>
      </c>
      <c r="G17" s="35" t="s">
        <v>129</v>
      </c>
      <c r="H17" s="56"/>
      <c r="I17" s="55" t="s">
        <v>138</v>
      </c>
      <c r="J17" s="35" t="s">
        <v>128</v>
      </c>
      <c r="K17" s="36" t="s">
        <v>129</v>
      </c>
    </row>
    <row r="18" spans="1:11" ht="15.95" customHeight="1">
      <c r="A18" s="177" t="s">
        <v>139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9"/>
    </row>
    <row r="19" spans="1:11" ht="15.95" customHeight="1">
      <c r="A19" s="148" t="s">
        <v>140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 ht="15.95" customHeight="1">
      <c r="A20" s="165" t="s">
        <v>141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7"/>
    </row>
    <row r="21" spans="1:11" ht="24.95" customHeight="1">
      <c r="A21" s="57" t="s">
        <v>142</v>
      </c>
      <c r="B21" s="55" t="s">
        <v>143</v>
      </c>
      <c r="C21" s="55" t="s">
        <v>144</v>
      </c>
      <c r="D21" s="55" t="s">
        <v>145</v>
      </c>
      <c r="E21" s="55" t="s">
        <v>146</v>
      </c>
      <c r="F21" s="55" t="s">
        <v>147</v>
      </c>
      <c r="G21" s="55" t="s">
        <v>148</v>
      </c>
      <c r="H21" s="55" t="s">
        <v>149</v>
      </c>
      <c r="I21" s="55" t="s">
        <v>150</v>
      </c>
      <c r="J21" s="55" t="s">
        <v>151</v>
      </c>
      <c r="K21" s="69" t="s">
        <v>152</v>
      </c>
    </row>
    <row r="22" spans="1:11" ht="15.95" customHeight="1">
      <c r="A22" s="58"/>
      <c r="B22" s="59"/>
      <c r="C22" s="59"/>
      <c r="D22" s="59">
        <v>1</v>
      </c>
      <c r="E22" s="59">
        <v>1</v>
      </c>
      <c r="F22" s="59">
        <v>1</v>
      </c>
      <c r="G22" s="59">
        <v>1</v>
      </c>
      <c r="H22" s="59">
        <v>1</v>
      </c>
      <c r="I22" s="59">
        <v>1</v>
      </c>
      <c r="J22" s="59"/>
      <c r="K22" s="70"/>
    </row>
    <row r="23" spans="1:11" ht="15.95" customHeight="1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71"/>
    </row>
    <row r="24" spans="1:11" ht="15.9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71"/>
    </row>
    <row r="25" spans="1:11" ht="15.9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72"/>
    </row>
    <row r="26" spans="1:11" ht="15.95" customHeight="1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72"/>
    </row>
    <row r="27" spans="1:11" ht="15.95" customHeight="1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72"/>
    </row>
    <row r="28" spans="1:11" ht="15.9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72"/>
    </row>
    <row r="29" spans="1:11" ht="15.95" customHeight="1">
      <c r="A29" s="154" t="s">
        <v>153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 ht="15.95" customHeight="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 ht="15.95" customHeight="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 ht="15.95" customHeight="1">
      <c r="A32" s="154" t="s">
        <v>154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 ht="15.95" customHeight="1">
      <c r="A33" s="157" t="s">
        <v>155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1:11" ht="15.95" customHeight="1">
      <c r="A34" s="160" t="s">
        <v>156</v>
      </c>
      <c r="B34" s="161"/>
      <c r="C34" s="35" t="s">
        <v>102</v>
      </c>
      <c r="D34" s="35" t="s">
        <v>103</v>
      </c>
      <c r="E34" s="162" t="s">
        <v>157</v>
      </c>
      <c r="F34" s="163"/>
      <c r="G34" s="163"/>
      <c r="H34" s="163"/>
      <c r="I34" s="163"/>
      <c r="J34" s="163"/>
      <c r="K34" s="164"/>
    </row>
    <row r="35" spans="1:11" ht="15.95" customHeight="1">
      <c r="A35" s="130" t="s">
        <v>158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</row>
    <row r="36" spans="1:11" ht="15.95" customHeight="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41"/>
    </row>
    <row r="37" spans="1:11" ht="15.95" customHeight="1">
      <c r="A37" s="142"/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pans="1:11" ht="15.95" customHeight="1">
      <c r="A38" s="142"/>
      <c r="B38" s="143"/>
      <c r="C38" s="143"/>
      <c r="D38" s="143"/>
      <c r="E38" s="143"/>
      <c r="F38" s="143"/>
      <c r="G38" s="143"/>
      <c r="H38" s="143"/>
      <c r="I38" s="143"/>
      <c r="J38" s="143"/>
      <c r="K38" s="144"/>
    </row>
    <row r="39" spans="1:11" ht="15.95" customHeight="1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44"/>
    </row>
    <row r="40" spans="1:11" ht="15.95" customHeight="1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44"/>
    </row>
    <row r="41" spans="1:11" ht="15.95" customHeight="1">
      <c r="A41" s="142"/>
      <c r="B41" s="143"/>
      <c r="C41" s="143"/>
      <c r="D41" s="143"/>
      <c r="E41" s="143"/>
      <c r="F41" s="143"/>
      <c r="G41" s="143"/>
      <c r="H41" s="143"/>
      <c r="I41" s="143"/>
      <c r="J41" s="143"/>
      <c r="K41" s="144"/>
    </row>
    <row r="42" spans="1:11" ht="15.95" customHeight="1">
      <c r="A42" s="142"/>
      <c r="B42" s="143"/>
      <c r="C42" s="143"/>
      <c r="D42" s="143"/>
      <c r="E42" s="143"/>
      <c r="F42" s="143"/>
      <c r="G42" s="143"/>
      <c r="H42" s="143"/>
      <c r="I42" s="143"/>
      <c r="J42" s="143"/>
      <c r="K42" s="144"/>
    </row>
    <row r="43" spans="1:11" ht="15.95" customHeight="1">
      <c r="A43" s="145" t="s">
        <v>159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7"/>
    </row>
    <row r="44" spans="1:11" ht="15.95" customHeight="1">
      <c r="A44" s="148" t="s">
        <v>160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50"/>
    </row>
    <row r="45" spans="1:11" ht="15.95" customHeight="1">
      <c r="A45" s="49" t="s">
        <v>161</v>
      </c>
      <c r="B45" s="45" t="s">
        <v>128</v>
      </c>
      <c r="C45" s="45" t="s">
        <v>129</v>
      </c>
      <c r="D45" s="45" t="s">
        <v>121</v>
      </c>
      <c r="E45" s="51" t="s">
        <v>162</v>
      </c>
      <c r="F45" s="45" t="s">
        <v>128</v>
      </c>
      <c r="G45" s="45" t="s">
        <v>129</v>
      </c>
      <c r="H45" s="45" t="s">
        <v>121</v>
      </c>
      <c r="I45" s="51" t="s">
        <v>163</v>
      </c>
      <c r="J45" s="45" t="s">
        <v>128</v>
      </c>
      <c r="K45" s="68" t="s">
        <v>129</v>
      </c>
    </row>
    <row r="46" spans="1:11" ht="15.95" customHeight="1">
      <c r="A46" s="53" t="s">
        <v>120</v>
      </c>
      <c r="B46" s="35" t="s">
        <v>128</v>
      </c>
      <c r="C46" s="35" t="s">
        <v>129</v>
      </c>
      <c r="D46" s="35" t="s">
        <v>121</v>
      </c>
      <c r="E46" s="55" t="s">
        <v>127</v>
      </c>
      <c r="F46" s="35" t="s">
        <v>128</v>
      </c>
      <c r="G46" s="35" t="s">
        <v>129</v>
      </c>
      <c r="H46" s="35" t="s">
        <v>121</v>
      </c>
      <c r="I46" s="55" t="s">
        <v>138</v>
      </c>
      <c r="J46" s="35" t="s">
        <v>128</v>
      </c>
      <c r="K46" s="36" t="s">
        <v>129</v>
      </c>
    </row>
    <row r="47" spans="1:11" ht="15.95" customHeight="1">
      <c r="A47" s="151" t="s">
        <v>131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3"/>
    </row>
    <row r="48" spans="1:11" ht="15.95" customHeight="1">
      <c r="A48" s="130" t="s">
        <v>164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</row>
    <row r="49" spans="1:11" ht="15.95" customHeight="1">
      <c r="A49" s="139"/>
      <c r="B49" s="140"/>
      <c r="C49" s="140"/>
      <c r="D49" s="140"/>
      <c r="E49" s="140"/>
      <c r="F49" s="140"/>
      <c r="G49" s="140"/>
      <c r="H49" s="140"/>
      <c r="I49" s="140"/>
      <c r="J49" s="140"/>
      <c r="K49" s="141"/>
    </row>
    <row r="50" spans="1:11" ht="15.95" customHeight="1">
      <c r="A50" s="60" t="s">
        <v>165</v>
      </c>
      <c r="B50" s="134" t="s">
        <v>166</v>
      </c>
      <c r="C50" s="134"/>
      <c r="D50" s="61" t="s">
        <v>167</v>
      </c>
      <c r="E50" s="62" t="s">
        <v>168</v>
      </c>
      <c r="F50" s="63" t="s">
        <v>169</v>
      </c>
      <c r="G50" s="64"/>
      <c r="H50" s="135" t="s">
        <v>170</v>
      </c>
      <c r="I50" s="136"/>
      <c r="J50" s="137" t="s">
        <v>171</v>
      </c>
      <c r="K50" s="138"/>
    </row>
    <row r="51" spans="1:11" ht="15.95" customHeight="1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</row>
    <row r="52" spans="1:11" ht="15.95" customHeight="1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3"/>
    </row>
    <row r="53" spans="1:11" ht="15.95" customHeight="1">
      <c r="A53" s="60" t="s">
        <v>165</v>
      </c>
      <c r="B53" s="134" t="s">
        <v>166</v>
      </c>
      <c r="C53" s="134"/>
      <c r="D53" s="61" t="s">
        <v>167</v>
      </c>
      <c r="E53" s="65" t="s">
        <v>172</v>
      </c>
      <c r="F53" s="63" t="s">
        <v>173</v>
      </c>
      <c r="G53" s="64"/>
      <c r="H53" s="135" t="s">
        <v>170</v>
      </c>
      <c r="I53" s="136"/>
      <c r="J53" s="137"/>
      <c r="K53" s="1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180975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180975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209550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209550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180975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180975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Q18"/>
  <sheetViews>
    <sheetView zoomScale="80" zoomScaleNormal="80" workbookViewId="0">
      <selection sqref="A1:XFD1048576"/>
    </sheetView>
  </sheetViews>
  <sheetFormatPr defaultColWidth="9" defaultRowHeight="13.5"/>
  <cols>
    <col min="1" max="1" width="21.25" customWidth="1"/>
    <col min="4" max="4" width="9" style="1"/>
    <col min="8" max="8" width="1" customWidth="1"/>
    <col min="9" max="9" width="13.125" customWidth="1"/>
    <col min="10" max="10" width="11.125" customWidth="1"/>
    <col min="11" max="11" width="11.375" customWidth="1"/>
    <col min="12" max="12" width="10.375" customWidth="1"/>
  </cols>
  <sheetData>
    <row r="1" spans="1:17" ht="39" customHeight="1">
      <c r="A1" s="207" t="s">
        <v>174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7" ht="30" customHeight="1">
      <c r="A2" s="2" t="s">
        <v>99</v>
      </c>
      <c r="B2" s="209" t="s">
        <v>20</v>
      </c>
      <c r="C2" s="209"/>
      <c r="D2" s="3" t="s">
        <v>49</v>
      </c>
      <c r="E2" s="209" t="s">
        <v>92</v>
      </c>
      <c r="F2" s="209"/>
      <c r="G2" s="209"/>
      <c r="H2" s="204"/>
      <c r="I2" s="18" t="s">
        <v>95</v>
      </c>
      <c r="J2" s="210" t="s">
        <v>21</v>
      </c>
      <c r="K2" s="211"/>
      <c r="L2" s="211"/>
      <c r="M2" s="211"/>
      <c r="N2" s="211"/>
      <c r="O2" s="211"/>
      <c r="P2" s="212"/>
    </row>
    <row r="3" spans="1:17" ht="30" customHeight="1">
      <c r="A3" s="203" t="s">
        <v>175</v>
      </c>
      <c r="B3" s="213" t="s">
        <v>176</v>
      </c>
      <c r="C3" s="213"/>
      <c r="D3" s="213"/>
      <c r="E3" s="213"/>
      <c r="F3" s="213"/>
      <c r="G3" s="213"/>
      <c r="H3" s="205"/>
      <c r="I3" s="4"/>
      <c r="J3" s="4"/>
      <c r="K3" s="214" t="s">
        <v>177</v>
      </c>
      <c r="L3" s="214"/>
      <c r="M3" s="214"/>
      <c r="N3" s="214"/>
      <c r="O3" s="214"/>
      <c r="P3" s="215"/>
    </row>
    <row r="4" spans="1:17" ht="30" customHeight="1">
      <c r="A4" s="203"/>
      <c r="B4" s="5" t="s">
        <v>145</v>
      </c>
      <c r="C4" s="5" t="s">
        <v>146</v>
      </c>
      <c r="D4" s="6" t="s">
        <v>147</v>
      </c>
      <c r="E4" s="5" t="s">
        <v>148</v>
      </c>
      <c r="F4" s="5" t="s">
        <v>149</v>
      </c>
      <c r="G4" s="5" t="s">
        <v>150</v>
      </c>
      <c r="H4" s="205"/>
      <c r="I4" s="19" t="s">
        <v>178</v>
      </c>
      <c r="J4" s="19" t="s">
        <v>179</v>
      </c>
      <c r="K4" s="5" t="s">
        <v>145</v>
      </c>
      <c r="L4" s="5" t="s">
        <v>146</v>
      </c>
      <c r="M4" s="6" t="s">
        <v>147</v>
      </c>
      <c r="N4" s="5" t="s">
        <v>148</v>
      </c>
      <c r="O4" s="5" t="s">
        <v>149</v>
      </c>
      <c r="P4" s="20" t="s">
        <v>150</v>
      </c>
      <c r="Q4" s="31"/>
    </row>
    <row r="5" spans="1:17" ht="30" customHeight="1">
      <c r="A5" s="7" t="s">
        <v>180</v>
      </c>
      <c r="B5" s="5" t="s">
        <v>181</v>
      </c>
      <c r="C5" s="5" t="s">
        <v>182</v>
      </c>
      <c r="D5" s="6" t="s">
        <v>183</v>
      </c>
      <c r="E5" s="5" t="s">
        <v>184</v>
      </c>
      <c r="F5" s="5" t="s">
        <v>185</v>
      </c>
      <c r="G5" s="5" t="s">
        <v>186</v>
      </c>
      <c r="H5" s="205"/>
      <c r="I5" s="21" t="s">
        <v>187</v>
      </c>
      <c r="J5" s="19"/>
      <c r="K5" s="19"/>
      <c r="L5" s="19"/>
      <c r="M5" s="21" t="s">
        <v>188</v>
      </c>
      <c r="N5" s="22"/>
      <c r="O5" s="22"/>
      <c r="P5" s="23"/>
    </row>
    <row r="6" spans="1:17" ht="30" customHeight="1">
      <c r="A6" s="7" t="s">
        <v>189</v>
      </c>
      <c r="B6" s="8">
        <f>C6-1</f>
        <v>65</v>
      </c>
      <c r="C6" s="8">
        <f>D6-2</f>
        <v>66</v>
      </c>
      <c r="D6" s="9">
        <v>68</v>
      </c>
      <c r="E6" s="8">
        <f>D6+2</f>
        <v>70</v>
      </c>
      <c r="F6" s="8">
        <f>E6+2</f>
        <v>72</v>
      </c>
      <c r="G6" s="8">
        <f>F6+1</f>
        <v>73</v>
      </c>
      <c r="H6" s="205"/>
      <c r="I6" s="21" t="s">
        <v>190</v>
      </c>
      <c r="J6" s="24" t="s">
        <v>191</v>
      </c>
      <c r="K6" s="24"/>
      <c r="L6" s="24"/>
      <c r="M6" s="21" t="s">
        <v>190</v>
      </c>
      <c r="N6" s="21"/>
      <c r="O6" s="21"/>
      <c r="P6" s="25"/>
    </row>
    <row r="7" spans="1:17" ht="30" customHeight="1">
      <c r="A7" s="7" t="s">
        <v>192</v>
      </c>
      <c r="B7" s="8">
        <f>C7-4</f>
        <v>106</v>
      </c>
      <c r="C7" s="8">
        <f>D7-4</f>
        <v>110</v>
      </c>
      <c r="D7" s="9">
        <v>114</v>
      </c>
      <c r="E7" s="8">
        <f>D7+4</f>
        <v>118</v>
      </c>
      <c r="F7" s="8">
        <f>E7+4</f>
        <v>122</v>
      </c>
      <c r="G7" s="8">
        <f>F7+6</f>
        <v>128</v>
      </c>
      <c r="H7" s="205"/>
      <c r="I7" s="22" t="s">
        <v>193</v>
      </c>
      <c r="J7" s="24" t="s">
        <v>193</v>
      </c>
      <c r="K7" s="24"/>
      <c r="L7" s="24"/>
      <c r="M7" s="96" t="s">
        <v>207</v>
      </c>
      <c r="N7" s="22"/>
      <c r="O7" s="22"/>
      <c r="P7" s="23"/>
    </row>
    <row r="8" spans="1:17" ht="30" customHeight="1">
      <c r="A8" s="10" t="s">
        <v>194</v>
      </c>
      <c r="B8" s="8">
        <f>C8-4</f>
        <v>92</v>
      </c>
      <c r="C8" s="8">
        <f>D8-4</f>
        <v>96</v>
      </c>
      <c r="D8" s="9">
        <v>100</v>
      </c>
      <c r="E8" s="8">
        <f>D8+4</f>
        <v>104</v>
      </c>
      <c r="F8" s="8">
        <f>E8+5</f>
        <v>109</v>
      </c>
      <c r="G8" s="8">
        <f>F8+6</f>
        <v>115</v>
      </c>
      <c r="H8" s="205"/>
      <c r="I8" s="21" t="s">
        <v>193</v>
      </c>
      <c r="J8" s="24" t="s">
        <v>190</v>
      </c>
      <c r="K8" s="24"/>
      <c r="L8" s="24"/>
      <c r="M8" s="97" t="s">
        <v>208</v>
      </c>
      <c r="N8" s="21"/>
      <c r="O8" s="21"/>
      <c r="P8" s="25"/>
    </row>
    <row r="9" spans="1:17" ht="30" customHeight="1">
      <c r="A9" s="7" t="s">
        <v>195</v>
      </c>
      <c r="B9" s="8">
        <f>C9-1.2</f>
        <v>43.599999999999994</v>
      </c>
      <c r="C9" s="8">
        <f>D9-1.2</f>
        <v>44.8</v>
      </c>
      <c r="D9" s="9">
        <v>46</v>
      </c>
      <c r="E9" s="8">
        <f>D9+1.2</f>
        <v>47.2</v>
      </c>
      <c r="F9" s="8">
        <f>E9+1.2</f>
        <v>48.400000000000006</v>
      </c>
      <c r="G9" s="8">
        <f>F9+1.4</f>
        <v>49.800000000000004</v>
      </c>
      <c r="H9" s="205"/>
      <c r="I9" s="21" t="s">
        <v>190</v>
      </c>
      <c r="J9" s="24" t="s">
        <v>196</v>
      </c>
      <c r="K9" s="24"/>
      <c r="L9" s="24"/>
      <c r="M9" s="97" t="s">
        <v>209</v>
      </c>
      <c r="N9" s="21"/>
      <c r="O9" s="21"/>
      <c r="P9" s="25"/>
    </row>
    <row r="10" spans="1:17" ht="30" customHeight="1">
      <c r="A10" s="7" t="s">
        <v>197</v>
      </c>
      <c r="B10" s="8">
        <f>C10-0.6</f>
        <v>62.199999999999996</v>
      </c>
      <c r="C10" s="8">
        <f>D10-1.2</f>
        <v>62.8</v>
      </c>
      <c r="D10" s="9">
        <v>64</v>
      </c>
      <c r="E10" s="8">
        <f>D10+1.2</f>
        <v>65.2</v>
      </c>
      <c r="F10" s="8">
        <f>E10+1.2</f>
        <v>66.400000000000006</v>
      </c>
      <c r="G10" s="8">
        <f>F10+0.6</f>
        <v>67</v>
      </c>
      <c r="H10" s="205"/>
      <c r="I10" s="21" t="s">
        <v>198</v>
      </c>
      <c r="J10" s="24" t="s">
        <v>199</v>
      </c>
      <c r="K10" s="24"/>
      <c r="L10" s="24"/>
      <c r="M10" s="21" t="s">
        <v>198</v>
      </c>
      <c r="N10" s="21"/>
      <c r="O10" s="21"/>
      <c r="P10" s="25"/>
    </row>
    <row r="11" spans="1:17" ht="30" customHeight="1">
      <c r="A11" s="7" t="s">
        <v>200</v>
      </c>
      <c r="B11" s="8">
        <f>C11-0.8</f>
        <v>20.9</v>
      </c>
      <c r="C11" s="8">
        <f>D11-0.8</f>
        <v>21.7</v>
      </c>
      <c r="D11" s="9">
        <v>22.5</v>
      </c>
      <c r="E11" s="8">
        <f>D11+0.8</f>
        <v>23.3</v>
      </c>
      <c r="F11" s="8">
        <f>E11+0.8</f>
        <v>24.1</v>
      </c>
      <c r="G11" s="8">
        <f>F11+1.3</f>
        <v>25.400000000000002</v>
      </c>
      <c r="H11" s="205"/>
      <c r="I11" s="21" t="s">
        <v>196</v>
      </c>
      <c r="J11" s="24" t="s">
        <v>190</v>
      </c>
      <c r="K11" s="24"/>
      <c r="L11" s="24"/>
      <c r="M11" s="21" t="s">
        <v>196</v>
      </c>
      <c r="N11" s="21"/>
      <c r="O11" s="21"/>
      <c r="P11" s="25"/>
    </row>
    <row r="12" spans="1:17" ht="30" customHeight="1">
      <c r="A12" s="7" t="s">
        <v>201</v>
      </c>
      <c r="B12" s="8">
        <f>C12-0.5</f>
        <v>9</v>
      </c>
      <c r="C12" s="8">
        <f>D12-0.5</f>
        <v>9.5</v>
      </c>
      <c r="D12" s="9">
        <v>10</v>
      </c>
      <c r="E12" s="8">
        <f>D12+0.5</f>
        <v>10.5</v>
      </c>
      <c r="F12" s="8">
        <f>E12+0.5</f>
        <v>11</v>
      </c>
      <c r="G12" s="8">
        <f>F12+0.7</f>
        <v>11.7</v>
      </c>
      <c r="H12" s="205"/>
      <c r="I12" s="21" t="s">
        <v>196</v>
      </c>
      <c r="J12" s="24" t="s">
        <v>191</v>
      </c>
      <c r="K12" s="24"/>
      <c r="L12" s="24"/>
      <c r="M12" s="21" t="s">
        <v>196</v>
      </c>
      <c r="N12" s="21"/>
      <c r="O12" s="21"/>
      <c r="P12" s="25"/>
    </row>
    <row r="13" spans="1:17" ht="30" customHeight="1">
      <c r="A13" s="11"/>
      <c r="B13" s="12"/>
      <c r="C13" s="12"/>
      <c r="D13" s="12"/>
      <c r="E13" s="12"/>
      <c r="F13" s="12"/>
      <c r="G13" s="12"/>
      <c r="H13" s="206"/>
      <c r="I13" s="26"/>
      <c r="J13" s="26"/>
      <c r="K13" s="26"/>
      <c r="L13" s="26"/>
      <c r="M13" s="27" t="s">
        <v>202</v>
      </c>
      <c r="N13" s="27"/>
      <c r="O13" s="27"/>
      <c r="P13" s="28"/>
    </row>
    <row r="14" spans="1:17" ht="24.95" customHeight="1">
      <c r="A14" s="13" t="s">
        <v>157</v>
      </c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7" ht="24.95" customHeight="1">
      <c r="A15" s="16" t="s">
        <v>203</v>
      </c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7" ht="24.95" customHeight="1">
      <c r="A16" s="17"/>
      <c r="B16" s="17"/>
      <c r="C16" s="17"/>
      <c r="D16" s="17"/>
      <c r="E16" s="17"/>
      <c r="F16" s="17"/>
      <c r="G16" s="17"/>
      <c r="H16" s="17"/>
      <c r="I16" s="17"/>
      <c r="J16" s="202" t="s">
        <v>204</v>
      </c>
      <c r="K16" s="202"/>
      <c r="L16" s="29" t="s">
        <v>205</v>
      </c>
      <c r="M16" s="29"/>
      <c r="N16" s="29" t="s">
        <v>206</v>
      </c>
      <c r="O16" s="16"/>
      <c r="P16" s="30"/>
    </row>
    <row r="17" spans="1:16" ht="24.9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0"/>
    </row>
    <row r="18" spans="1:16">
      <c r="P18" s="30"/>
    </row>
  </sheetData>
  <mergeCells count="9">
    <mergeCell ref="J16:K16"/>
    <mergeCell ref="A3:A4"/>
    <mergeCell ref="H2:H13"/>
    <mergeCell ref="A1:P1"/>
    <mergeCell ref="B2:C2"/>
    <mergeCell ref="E2:G2"/>
    <mergeCell ref="J2:P2"/>
    <mergeCell ref="B3:G3"/>
    <mergeCell ref="K3:P3"/>
  </mergeCells>
  <phoneticPr fontId="36" type="noConversion"/>
  <pageMargins left="0.25" right="0.25" top="0.75" bottom="0.75" header="0.29861111111111099" footer="0.29861111111111099"/>
  <pageSetup paperSize="9" scale="82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tabSelected="1" workbookViewId="0">
      <selection activeCell="J5" sqref="J5"/>
    </sheetView>
  </sheetViews>
  <sheetFormatPr defaultColWidth="9" defaultRowHeight="13.5"/>
  <cols>
    <col min="1" max="1" width="21.25" customWidth="1"/>
    <col min="4" max="4" width="9" style="1"/>
    <col min="8" max="8" width="1" customWidth="1"/>
    <col min="9" max="14" width="12.125" customWidth="1"/>
  </cols>
  <sheetData>
    <row r="1" spans="1:15" ht="27.75" customHeight="1" thickBot="1">
      <c r="A1" s="207" t="s">
        <v>174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5" ht="24" customHeight="1" thickTop="1">
      <c r="A2" s="2" t="s">
        <v>99</v>
      </c>
      <c r="B2" s="209" t="s">
        <v>20</v>
      </c>
      <c r="C2" s="209"/>
      <c r="D2" s="3" t="s">
        <v>49</v>
      </c>
      <c r="E2" s="209" t="s">
        <v>92</v>
      </c>
      <c r="F2" s="209"/>
      <c r="G2" s="209"/>
      <c r="H2" s="204"/>
      <c r="I2" s="18" t="s">
        <v>95</v>
      </c>
      <c r="J2" s="210" t="s">
        <v>21</v>
      </c>
      <c r="K2" s="211"/>
      <c r="L2" s="211"/>
      <c r="M2" s="211"/>
      <c r="N2" s="211"/>
    </row>
    <row r="3" spans="1:15" ht="17.25" customHeight="1">
      <c r="A3" s="203" t="s">
        <v>175</v>
      </c>
      <c r="B3" s="213" t="s">
        <v>176</v>
      </c>
      <c r="C3" s="213"/>
      <c r="D3" s="213"/>
      <c r="E3" s="213"/>
      <c r="F3" s="213"/>
      <c r="G3" s="213"/>
      <c r="H3" s="205"/>
      <c r="I3" s="95"/>
      <c r="J3" s="95"/>
      <c r="K3" s="214" t="s">
        <v>177</v>
      </c>
      <c r="L3" s="214"/>
      <c r="M3" s="214"/>
      <c r="N3" s="214"/>
    </row>
    <row r="4" spans="1:15" ht="20.25" customHeight="1">
      <c r="A4" s="203"/>
      <c r="B4" s="5" t="s">
        <v>145</v>
      </c>
      <c r="C4" s="5" t="s">
        <v>146</v>
      </c>
      <c r="D4" s="6" t="s">
        <v>147</v>
      </c>
      <c r="E4" s="5" t="s">
        <v>148</v>
      </c>
      <c r="F4" s="5" t="s">
        <v>149</v>
      </c>
      <c r="G4" s="5" t="s">
        <v>150</v>
      </c>
      <c r="H4" s="205"/>
      <c r="I4" s="5" t="s">
        <v>145</v>
      </c>
      <c r="J4" s="5" t="s">
        <v>146</v>
      </c>
      <c r="K4" s="6" t="s">
        <v>147</v>
      </c>
      <c r="L4" s="5" t="s">
        <v>148</v>
      </c>
      <c r="M4" s="5" t="s">
        <v>149</v>
      </c>
      <c r="N4" s="5" t="s">
        <v>150</v>
      </c>
      <c r="O4" s="31"/>
    </row>
    <row r="5" spans="1:15" ht="30" customHeight="1">
      <c r="A5" s="7" t="s">
        <v>180</v>
      </c>
      <c r="B5" s="5" t="s">
        <v>181</v>
      </c>
      <c r="C5" s="5" t="s">
        <v>182</v>
      </c>
      <c r="D5" s="6" t="s">
        <v>183</v>
      </c>
      <c r="E5" s="5" t="s">
        <v>184</v>
      </c>
      <c r="F5" s="5" t="s">
        <v>185</v>
      </c>
      <c r="G5" s="5" t="s">
        <v>186</v>
      </c>
      <c r="H5" s="205"/>
      <c r="I5" s="97" t="s">
        <v>210</v>
      </c>
      <c r="J5" s="19"/>
      <c r="K5" s="216" t="s">
        <v>229</v>
      </c>
      <c r="L5" s="216" t="s">
        <v>224</v>
      </c>
      <c r="M5" s="97" t="s">
        <v>210</v>
      </c>
      <c r="N5" s="22"/>
    </row>
    <row r="6" spans="1:15" ht="30" customHeight="1">
      <c r="A6" s="7" t="s">
        <v>189</v>
      </c>
      <c r="B6" s="8">
        <f>C6-1</f>
        <v>65</v>
      </c>
      <c r="C6" s="8">
        <f>D6-2</f>
        <v>66</v>
      </c>
      <c r="D6" s="9">
        <v>68</v>
      </c>
      <c r="E6" s="8">
        <f>D6+2</f>
        <v>70</v>
      </c>
      <c r="F6" s="8">
        <f>E6+2</f>
        <v>72</v>
      </c>
      <c r="G6" s="8">
        <f>F6+1</f>
        <v>73</v>
      </c>
      <c r="H6" s="205"/>
      <c r="I6" s="97" t="s">
        <v>211</v>
      </c>
      <c r="J6" s="217" t="s">
        <v>241</v>
      </c>
      <c r="K6" s="217" t="s">
        <v>230</v>
      </c>
      <c r="L6" s="217" t="s">
        <v>217</v>
      </c>
      <c r="M6" s="97" t="s">
        <v>211</v>
      </c>
      <c r="N6" s="97" t="s">
        <v>234</v>
      </c>
    </row>
    <row r="7" spans="1:15" ht="30" customHeight="1">
      <c r="A7" s="7" t="s">
        <v>192</v>
      </c>
      <c r="B7" s="8">
        <f>C7-4</f>
        <v>106</v>
      </c>
      <c r="C7" s="8">
        <f>D7-4</f>
        <v>110</v>
      </c>
      <c r="D7" s="9">
        <v>114</v>
      </c>
      <c r="E7" s="8">
        <f>D7+4</f>
        <v>118</v>
      </c>
      <c r="F7" s="8">
        <f>E7+4</f>
        <v>122</v>
      </c>
      <c r="G7" s="8">
        <f>F7+6</f>
        <v>128</v>
      </c>
      <c r="H7" s="205"/>
      <c r="I7" s="96" t="s">
        <v>212</v>
      </c>
      <c r="J7" s="217" t="s">
        <v>242</v>
      </c>
      <c r="K7" s="217" t="s">
        <v>219</v>
      </c>
      <c r="L7" s="217" t="s">
        <v>225</v>
      </c>
      <c r="M7" s="96" t="s">
        <v>218</v>
      </c>
      <c r="N7" s="96" t="s">
        <v>235</v>
      </c>
    </row>
    <row r="8" spans="1:15" ht="30" customHeight="1">
      <c r="A8" s="10" t="s">
        <v>194</v>
      </c>
      <c r="B8" s="8">
        <f>C8-4</f>
        <v>92</v>
      </c>
      <c r="C8" s="8">
        <f>D8-4</f>
        <v>96</v>
      </c>
      <c r="D8" s="9">
        <v>100</v>
      </c>
      <c r="E8" s="8">
        <f>D8+4</f>
        <v>104</v>
      </c>
      <c r="F8" s="8">
        <f>E8+5</f>
        <v>109</v>
      </c>
      <c r="G8" s="8">
        <f>F8+6</f>
        <v>115</v>
      </c>
      <c r="H8" s="205"/>
      <c r="I8" s="97" t="s">
        <v>213</v>
      </c>
      <c r="J8" s="217" t="s">
        <v>243</v>
      </c>
      <c r="K8" s="217" t="s">
        <v>231</v>
      </c>
      <c r="L8" s="217" t="s">
        <v>213</v>
      </c>
      <c r="M8" s="97" t="s">
        <v>219</v>
      </c>
      <c r="N8" s="97" t="s">
        <v>236</v>
      </c>
    </row>
    <row r="9" spans="1:15" ht="30" customHeight="1">
      <c r="A9" s="7" t="s">
        <v>195</v>
      </c>
      <c r="B9" s="8">
        <f>C9-1.2</f>
        <v>43.599999999999994</v>
      </c>
      <c r="C9" s="8">
        <f>D9-1.2</f>
        <v>44.8</v>
      </c>
      <c r="D9" s="9">
        <v>46</v>
      </c>
      <c r="E9" s="8">
        <f>D9+1.2</f>
        <v>47.2</v>
      </c>
      <c r="F9" s="8">
        <f>E9+1.2</f>
        <v>48.400000000000006</v>
      </c>
      <c r="G9" s="8">
        <f>F9+1.4</f>
        <v>49.800000000000004</v>
      </c>
      <c r="H9" s="205"/>
      <c r="I9" s="97" t="s">
        <v>214</v>
      </c>
      <c r="J9" s="217" t="s">
        <v>244</v>
      </c>
      <c r="K9" s="217" t="s">
        <v>223</v>
      </c>
      <c r="L9" s="217" t="s">
        <v>226</v>
      </c>
      <c r="M9" s="97" t="s">
        <v>220</v>
      </c>
      <c r="N9" s="97" t="s">
        <v>237</v>
      </c>
    </row>
    <row r="10" spans="1:15" ht="30" customHeight="1">
      <c r="A10" s="7" t="s">
        <v>197</v>
      </c>
      <c r="B10" s="8">
        <f>C10-0.6</f>
        <v>62.199999999999996</v>
      </c>
      <c r="C10" s="8">
        <f>D10-1.2</f>
        <v>62.8</v>
      </c>
      <c r="D10" s="9">
        <v>64</v>
      </c>
      <c r="E10" s="8">
        <f>D10+1.2</f>
        <v>65.2</v>
      </c>
      <c r="F10" s="8">
        <f>E10+1.2</f>
        <v>66.400000000000006</v>
      </c>
      <c r="G10" s="8">
        <f>F10+0.6</f>
        <v>67</v>
      </c>
      <c r="H10" s="205"/>
      <c r="I10" s="97" t="s">
        <v>215</v>
      </c>
      <c r="J10" s="217" t="s">
        <v>245</v>
      </c>
      <c r="K10" s="217" t="s">
        <v>232</v>
      </c>
      <c r="L10" s="217" t="s">
        <v>227</v>
      </c>
      <c r="M10" s="97" t="s">
        <v>221</v>
      </c>
      <c r="N10" s="97" t="s">
        <v>238</v>
      </c>
    </row>
    <row r="11" spans="1:15" ht="30" customHeight="1">
      <c r="A11" s="7" t="s">
        <v>200</v>
      </c>
      <c r="B11" s="8">
        <f>C11-0.8</f>
        <v>20.9</v>
      </c>
      <c r="C11" s="8">
        <f>D11-0.8</f>
        <v>21.7</v>
      </c>
      <c r="D11" s="9">
        <v>22.5</v>
      </c>
      <c r="E11" s="8">
        <f>D11+0.8</f>
        <v>23.3</v>
      </c>
      <c r="F11" s="8">
        <f>E11+0.8</f>
        <v>24.1</v>
      </c>
      <c r="G11" s="8">
        <f>F11+1.3</f>
        <v>25.400000000000002</v>
      </c>
      <c r="H11" s="205"/>
      <c r="I11" s="97" t="s">
        <v>216</v>
      </c>
      <c r="J11" s="217" t="s">
        <v>246</v>
      </c>
      <c r="K11" s="217" t="s">
        <v>233</v>
      </c>
      <c r="L11" s="217" t="s">
        <v>228</v>
      </c>
      <c r="M11" s="97" t="s">
        <v>222</v>
      </c>
      <c r="N11" s="97" t="s">
        <v>239</v>
      </c>
    </row>
    <row r="12" spans="1:15" ht="30" customHeight="1">
      <c r="A12" s="7" t="s">
        <v>201</v>
      </c>
      <c r="B12" s="8">
        <f>C12-0.5</f>
        <v>9</v>
      </c>
      <c r="C12" s="8">
        <f>D12-0.5</f>
        <v>9.5</v>
      </c>
      <c r="D12" s="9">
        <v>10</v>
      </c>
      <c r="E12" s="8">
        <f>D12+0.5</f>
        <v>10.5</v>
      </c>
      <c r="F12" s="8">
        <f>E12+0.5</f>
        <v>11</v>
      </c>
      <c r="G12" s="8">
        <f>F12+0.7</f>
        <v>11.7</v>
      </c>
      <c r="H12" s="205"/>
      <c r="I12" s="97" t="s">
        <v>217</v>
      </c>
      <c r="J12" s="217" t="s">
        <v>247</v>
      </c>
      <c r="K12" s="217" t="s">
        <v>217</v>
      </c>
      <c r="L12" s="217" t="s">
        <v>217</v>
      </c>
      <c r="M12" s="97" t="s">
        <v>223</v>
      </c>
      <c r="N12" s="97" t="s">
        <v>240</v>
      </c>
    </row>
    <row r="13" spans="1:15" ht="30" customHeight="1" thickBot="1">
      <c r="A13" s="11"/>
      <c r="B13" s="12"/>
      <c r="C13" s="12"/>
      <c r="D13" s="12"/>
      <c r="E13" s="12"/>
      <c r="F13" s="12"/>
      <c r="G13" s="12"/>
      <c r="H13" s="206"/>
      <c r="I13" s="26"/>
      <c r="J13" s="26"/>
      <c r="K13" s="26"/>
      <c r="L13" s="26"/>
      <c r="M13" s="27"/>
      <c r="N13" s="27"/>
    </row>
    <row r="14" spans="1:15" ht="24.95" customHeight="1" thickTop="1">
      <c r="A14" s="13" t="s">
        <v>157</v>
      </c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24.95" customHeight="1">
      <c r="A15" s="16" t="s">
        <v>203</v>
      </c>
      <c r="B15" s="16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ht="24.95" customHeight="1">
      <c r="A16" s="17"/>
      <c r="B16" s="17"/>
      <c r="C16" s="17"/>
      <c r="D16" s="17"/>
      <c r="E16" s="17"/>
      <c r="F16" s="17"/>
      <c r="G16" s="17"/>
      <c r="H16" s="17"/>
      <c r="I16" s="17"/>
      <c r="J16" s="218" t="s">
        <v>248</v>
      </c>
      <c r="K16" s="202"/>
      <c r="L16" s="29" t="s">
        <v>205</v>
      </c>
      <c r="M16" s="29"/>
      <c r="N16" s="29" t="s">
        <v>206</v>
      </c>
    </row>
    <row r="17" spans="1:14" ht="24.9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</sheetData>
  <mergeCells count="9">
    <mergeCell ref="J16:K16"/>
    <mergeCell ref="A1:N1"/>
    <mergeCell ref="B2:C2"/>
    <mergeCell ref="E2:G2"/>
    <mergeCell ref="H2:H13"/>
    <mergeCell ref="J2:N2"/>
    <mergeCell ref="A3:A4"/>
    <mergeCell ref="B3:G3"/>
    <mergeCell ref="K3:N3"/>
  </mergeCells>
  <phoneticPr fontId="3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首期</vt:lpstr>
      <vt:lpstr>验货尺寸（首期）</vt:lpstr>
      <vt:lpstr>尾期尺寸表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2022-07-03T06:03:38Z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E082B2B31789457CB9164D029DC0B2D7</vt:lpwstr>
  </property>
</Properties>
</file>