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探越22FW\TAMMAK91237\6-27尾期第2批2630件\"/>
    </mc:Choice>
  </mc:AlternateContent>
  <xr:revisionPtr revIDLastSave="0" documentId="13_ncr:1_{65CAC8A7-8BA4-4A00-92F6-D60DEA5811E2}" xr6:coauthVersionLast="47" xr6:coauthVersionMax="47" xr10:uidLastSave="{00000000-0000-0000-0000-000000000000}"/>
  <bookViews>
    <workbookView xWindow="-120" yWindow="-120" windowWidth="20730" windowHeight="11160" tabRatio="727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（尾期）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5" l="1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14" i="14"/>
  <c r="F14" i="14"/>
  <c r="G14" i="14"/>
  <c r="C14" i="14"/>
  <c r="B14" i="14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E23" i="13"/>
  <c r="F23" i="13"/>
  <c r="G23" i="13"/>
  <c r="C23" i="13"/>
  <c r="B23" i="13"/>
  <c r="E22" i="13"/>
  <c r="F22" i="13"/>
  <c r="G22" i="13"/>
  <c r="E21" i="13"/>
  <c r="F21" i="13"/>
  <c r="G21" i="13"/>
  <c r="C21" i="13"/>
  <c r="B21" i="13"/>
  <c r="E20" i="13"/>
  <c r="F20" i="13"/>
  <c r="G20" i="13"/>
  <c r="C20" i="13"/>
  <c r="B20" i="13"/>
  <c r="E19" i="13"/>
  <c r="F19" i="13"/>
  <c r="G19" i="13"/>
  <c r="C19" i="13"/>
  <c r="B19" i="13"/>
  <c r="E18" i="13"/>
  <c r="F18" i="13"/>
  <c r="G18" i="13"/>
  <c r="C18" i="13"/>
  <c r="B18" i="13"/>
  <c r="E17" i="13"/>
  <c r="F17" i="13"/>
  <c r="G17" i="13"/>
  <c r="C17" i="13"/>
  <c r="B17" i="13"/>
  <c r="E16" i="13"/>
  <c r="F16" i="13"/>
  <c r="G16" i="13"/>
  <c r="C16" i="13"/>
  <c r="B16" i="13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<sst xmlns="http://schemas.openxmlformats.org/spreadsheetml/2006/main" count="908" uniqueCount="371">
  <si>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</si>
  <si>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</si>
  <si>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</si>
  <si>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</si>
  <si>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</si>
  <si>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</si>
  <si>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</si>
  <si>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</si>
  <si>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</si>
  <si>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</si>
  <si>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</si>
  <si>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</si>
  <si>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</si>
  <si>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</si>
  <si>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</si>
  <si>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</si>
  <si>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</si>
  <si>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</si>
  <si>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</si>
  <si>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</si>
  <si>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</si>
  <si>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</si>
  <si>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</si>
  <si>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</si>
  <si>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</si>
  <si>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</si>
  <si>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</si>
  <si>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</si>
  <si>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</si>
  <si>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</si>
  <si>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</si>
  <si>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</si>
  <si>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</si>
  <si>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</si>
  <si>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</si>
  <si>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</si>
  <si>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</si>
  <si>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</si>
  <si>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</si>
  <si>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</si>
  <si>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</si>
  <si>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</si>
  <si>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</si>
  <si>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</si>
  <si>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</si>
  <si>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</si>
  <si>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</si>
  <si>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</si>
  <si>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</si>
  <si>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</si>
  <si>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</si>
  <si>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</si>
  <si>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</si>
  <si>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</si>
  <si>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</si>
  <si>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</si>
  <si>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探越（北京）</t>
  </si>
  <si>
    <t>生产工厂</t>
  </si>
  <si>
    <t>探越（天津）</t>
  </si>
  <si>
    <t>订单基础信息</t>
  </si>
  <si>
    <t>生产•出货进度</t>
  </si>
  <si>
    <t>指示•确认资料</t>
  </si>
  <si>
    <t>款号</t>
  </si>
  <si>
    <t>TAMMAK91237</t>
  </si>
  <si>
    <t>合同交期</t>
  </si>
  <si>
    <t>6-5/7-21</t>
  </si>
  <si>
    <t>产前确认样</t>
  </si>
  <si>
    <t>有</t>
  </si>
  <si>
    <t>无</t>
  </si>
  <si>
    <t>品名</t>
  </si>
  <si>
    <t>男式徒步长裤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</si>
  <si>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</si>
  <si>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</si>
  <si>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</si>
  <si>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</si>
  <si>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</si>
  <si>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</si>
  <si>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</si>
  <si>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</si>
  <si>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</si>
  <si>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</si>
  <si>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</si>
  <si>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</si>
  <si>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</si>
  <si>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</si>
  <si>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</si>
  <si>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</si>
  <si>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</si>
  <si>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</si>
  <si>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</si>
  <si>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</si>
  <si>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</si>
  <si>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</si>
  <si>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</si>
  <si>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</si>
  <si>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</si>
  <si>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</si>
  <si>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</si>
  <si>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</si>
  <si>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</si>
  <si>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</si>
  <si>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</si>
  <si>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</si>
  <si>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</si>
  <si>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</si>
  <si>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</si>
  <si>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</si>
  <si>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</si>
  <si>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</si>
  <si>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</si>
  <si>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</si>
  <si>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</si>
  <si>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</si>
  <si>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</si>
  <si>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</si>
  <si>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</si>
  <si>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</si>
  <si>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</si>
  <si>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</si>
  <si>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</si>
  <si>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</si>
  <si>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</si>
  <si>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黑色3XL号3件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</si>
  <si>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</si>
  <si>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</si>
  <si>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</si>
  <si>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</si>
  <si>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</si>
  <si>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1.脚口有斜扭现象。</t>
  </si>
  <si>
    <t>2.裤腰压线宽窄不一。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</si>
  <si>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</si>
  <si>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</si>
  <si>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</si>
  <si>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</si>
  <si>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</si>
  <si>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</si>
  <si>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</si>
  <si>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</si>
  <si>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</si>
  <si>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</si>
  <si>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</si>
  <si>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</si>
  <si>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</si>
  <si>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</si>
  <si>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</si>
  <si>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</si>
  <si>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</si>
  <si>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</si>
  <si>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</si>
  <si>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</si>
  <si>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黑色XXXL洗前</t>
  </si>
  <si>
    <t>黑色XXXL洗后</t>
  </si>
  <si>
    <t>165/80B</t>
  </si>
  <si>
    <t>170/84B</t>
  </si>
  <si>
    <t>175/88B</t>
  </si>
  <si>
    <t>180/92B</t>
  </si>
  <si>
    <t>185/96B</t>
  </si>
  <si>
    <t>190/100B</t>
  </si>
  <si>
    <t>外裤长</t>
  </si>
  <si>
    <t>-1</t>
  </si>
  <si>
    <t>内长</t>
  </si>
  <si>
    <t>√</t>
  </si>
  <si>
    <t>腰围（平量）</t>
  </si>
  <si>
    <t>腰围（拉量）</t>
  </si>
  <si>
    <t>-0.5</t>
  </si>
  <si>
    <t>臀围</t>
  </si>
  <si>
    <t>-06</t>
  </si>
  <si>
    <t>腿围/2</t>
  </si>
  <si>
    <t>膝围/2</t>
  </si>
  <si>
    <t>脚口/2</t>
  </si>
  <si>
    <t>前裆长（含腰）</t>
  </si>
  <si>
    <t>后裆长（含腰)</t>
  </si>
  <si>
    <t>前门襟长</t>
  </si>
  <si>
    <t>前门襟拉链长</t>
  </si>
  <si>
    <t>前插袋</t>
  </si>
  <si>
    <t>前插袋拉链</t>
  </si>
  <si>
    <t>后袋长</t>
  </si>
  <si>
    <t>后袋拉链</t>
  </si>
  <si>
    <t>前腰高</t>
  </si>
  <si>
    <t>后腰高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</si>
  <si>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</si>
  <si>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</si>
  <si>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</si>
  <si>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</si>
  <si>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</si>
  <si>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</si>
  <si>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</si>
  <si>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</si>
  <si>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</si>
  <si>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</si>
  <si>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齐色、齐号10件，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</si>
  <si>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</si>
  <si>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</si>
  <si>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</si>
  <si>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</si>
  <si>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</si>
  <si>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+1.1</t>
  </si>
  <si>
    <t>+1.2</t>
  </si>
  <si>
    <t>+2</t>
  </si>
  <si>
    <t>+0.5</t>
  </si>
  <si>
    <t>-1.1</t>
  </si>
  <si>
    <t>-2</t>
  </si>
  <si>
    <t>-1.5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</si>
  <si>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</si>
  <si>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</si>
  <si>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</si>
  <si>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</si>
  <si>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</si>
  <si>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</si>
  <si>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</si>
  <si>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</si>
  <si>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</si>
  <si>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</si>
  <si>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</si>
  <si>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</si>
  <si>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</si>
  <si>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</si>
  <si>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</si>
  <si>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</si>
  <si>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</si>
  <si>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</si>
  <si>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</si>
  <si>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</si>
  <si>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</si>
  <si>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</si>
  <si>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</si>
  <si>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</si>
  <si>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</si>
  <si>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</si>
  <si>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</si>
  <si>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</si>
  <si>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</si>
  <si>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</si>
  <si>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</si>
  <si>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</si>
  <si>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</si>
  <si>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</si>
  <si>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</si>
  <si>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</si>
  <si>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齐色齐号各一箱。</t>
  </si>
  <si>
    <t>情况说明：</t>
  </si>
  <si>
    <t xml:space="preserve">【问题点描述】  </t>
  </si>
  <si>
    <t>1.裤长有超过公差规格现象。</t>
  </si>
  <si>
    <t>2.裤钩错位现象。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</si>
  <si>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</si>
  <si>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</si>
  <si>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</si>
  <si>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</si>
  <si>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</si>
  <si>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</si>
  <si>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</si>
  <si>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</si>
  <si>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</si>
  <si>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黑色S</t>
  </si>
  <si>
    <t>深灰M</t>
  </si>
  <si>
    <t>L黑色</t>
  </si>
  <si>
    <t>深灰XL</t>
  </si>
  <si>
    <t>深灰XXL</t>
  </si>
  <si>
    <t>黑色XXXL</t>
  </si>
  <si>
    <t>-1+1</t>
  </si>
  <si>
    <t>-1-0.5</t>
  </si>
  <si>
    <t>√√</t>
  </si>
  <si>
    <t>-0.5√</t>
  </si>
  <si>
    <t>-1.1√</t>
  </si>
  <si>
    <t>+0.5√</t>
  </si>
  <si>
    <t>-2√</t>
  </si>
  <si>
    <t>√-0.8</t>
  </si>
  <si>
    <t>-0.5-0.5</t>
  </si>
  <si>
    <t>-1.5√</t>
  </si>
  <si>
    <t>-06+0.5</t>
  </si>
  <si>
    <t>-06-0.5</t>
  </si>
  <si>
    <t>√-0.6</t>
  </si>
  <si>
    <t>√+0.5</t>
  </si>
  <si>
    <t>√-0.5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</si>
  <si>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</si>
  <si>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</si>
  <si>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</si>
  <si>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</si>
  <si>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</si>
  <si>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</si>
  <si>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</si>
  <si>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</si>
  <si>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</si>
  <si>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</si>
  <si>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</si>
  <si>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</si>
  <si>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</si>
  <si>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</si>
  <si>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</si>
  <si>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</si>
  <si>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</si>
  <si>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FW09930</t>
  </si>
  <si>
    <t>19SS黑色/E77//19SS黑色</t>
  </si>
  <si>
    <t>石狮经纬</t>
  </si>
  <si>
    <t>YES</t>
  </si>
  <si>
    <t>22SS深灰/M77//19SS黑色</t>
  </si>
  <si>
    <t>制表时间：2022-5-6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</si>
  <si>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</si>
  <si>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</si>
  <si>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</si>
  <si>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</si>
  <si>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</si>
  <si>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</si>
  <si>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</si>
  <si>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</si>
  <si>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</si>
  <si>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</si>
  <si>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</si>
  <si>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t>制表时间：2022-4-6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</si>
  <si>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</si>
  <si>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</si>
  <si>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</si>
  <si>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</si>
  <si>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</si>
  <si>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</si>
  <si>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</si>
  <si>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</si>
  <si>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</si>
  <si>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</si>
  <si>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</si>
  <si>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</si>
  <si>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</si>
  <si>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</si>
  <si>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</si>
  <si>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</si>
  <si>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</si>
  <si>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</si>
  <si>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</si>
  <si>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</si>
  <si>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</si>
  <si>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制表时间：2022-4-12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</si>
  <si>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</si>
  <si>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</si>
  <si>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</si>
  <si>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</si>
  <si>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</si>
  <si>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</si>
  <si>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</si>
  <si>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</si>
  <si>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</si>
  <si>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</si>
  <si>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</si>
  <si>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</si>
  <si>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</si>
  <si>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</si>
  <si>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</si>
  <si>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</si>
  <si>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</si>
  <si>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江苏南纬</t>
  </si>
  <si>
    <t>FW09970</t>
  </si>
  <si>
    <t>前片</t>
  </si>
  <si>
    <t xml:space="preserve">TOREAD字体转移标（TPU哑光） </t>
  </si>
  <si>
    <t>洗测2次</t>
  </si>
  <si>
    <t>后片</t>
  </si>
  <si>
    <t xml:space="preserve">视野LOGO拉丝胶膜转移标 </t>
  </si>
  <si>
    <t>洗测3次</t>
  </si>
  <si>
    <t>洗测4次</t>
  </si>
  <si>
    <t>洗测5次</t>
  </si>
  <si>
    <t>制表时间：2022-4-11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</si>
  <si>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</si>
  <si>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</si>
  <si>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</si>
  <si>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</si>
  <si>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</si>
  <si>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松紧带 </t>
  </si>
  <si>
    <t>15FW白色/737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</si>
  <si>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</si>
  <si>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+1.1+1</t>
    <phoneticPr fontId="38" type="noConversion"/>
  </si>
  <si>
    <t>+1+1</t>
    <phoneticPr fontId="38" type="noConversion"/>
  </si>
  <si>
    <t>+2+1</t>
    <phoneticPr fontId="38" type="noConversion"/>
  </si>
  <si>
    <t>+0.5+0.5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</si>
</sst>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_ "/>
  </numFmts>
  <fonts count="40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sz val="9"/>
      <color rgb="FF000000"/>
      <name val="宋体"/>
      <charset val="134"/>
    </font>
    <font>
      <sz val="11"/>
      <color rgb="FF000000"/>
      <name val="Calibri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3" fillId="0" borderId="0">
      <alignment vertical="center"/>
    </xf>
    <xf numFmtId="0" fontId="15" fillId="0" borderId="0">
      <alignment vertical="center"/>
    </xf>
    <xf numFmtId="0" fontId="15" fillId="0" borderId="0"/>
    <xf numFmtId="0" fontId="33" fillId="0" borderId="0">
      <alignment vertical="center"/>
    </xf>
    <xf numFmtId="0" fontId="36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top"/>
    </xf>
    <xf numFmtId="0" fontId="35" fillId="0" borderId="0">
      <alignment vertical="center"/>
    </xf>
  </cellStyleXfs>
  <cellXfs count="3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1" fillId="4" borderId="0" xfId="3" applyFont="1" applyFill="1"/>
    <xf numFmtId="0" fontId="12" fillId="4" borderId="14" xfId="2" applyFont="1" applyFill="1" applyBorder="1" applyAlignment="1">
      <alignment horizontal="left" vertical="center"/>
    </xf>
    <xf numFmtId="0" fontId="12" fillId="4" borderId="15" xfId="2" applyFont="1" applyFill="1" applyBorder="1" applyAlignment="1">
      <alignment vertical="center"/>
    </xf>
    <xf numFmtId="177" fontId="13" fillId="0" borderId="2" xfId="2" applyNumberFormat="1" applyFont="1" applyFill="1" applyBorder="1" applyAlignment="1">
      <alignment horizontal="center"/>
    </xf>
    <xf numFmtId="177" fontId="11" fillId="0" borderId="2" xfId="2" applyNumberFormat="1" applyFont="1" applyFill="1" applyBorder="1" applyAlignment="1">
      <alignment horizontal="center"/>
    </xf>
    <xf numFmtId="0" fontId="7" fillId="0" borderId="2" xfId="2" applyFont="1" applyFill="1" applyBorder="1" applyAlignment="1">
      <alignment horizontal="center" vertical="center"/>
    </xf>
    <xf numFmtId="177" fontId="7" fillId="0" borderId="2" xfId="2" applyNumberFormat="1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/>
    </xf>
    <xf numFmtId="177" fontId="7" fillId="5" borderId="2" xfId="2" applyNumberFormat="1" applyFont="1" applyFill="1" applyBorder="1" applyAlignment="1">
      <alignment horizontal="center" vertical="center"/>
    </xf>
    <xf numFmtId="0" fontId="0" fillId="4" borderId="0" xfId="4" applyFont="1" applyFill="1">
      <alignment vertical="center"/>
    </xf>
    <xf numFmtId="0" fontId="12" fillId="4" borderId="15" xfId="2" applyFont="1" applyFill="1" applyBorder="1" applyAlignment="1">
      <alignment horizontal="left" vertical="center"/>
    </xf>
    <xf numFmtId="49" fontId="14" fillId="0" borderId="2" xfId="8" applyNumberFormat="1" applyFont="1" applyFill="1" applyBorder="1" applyAlignment="1">
      <alignment horizontal="center"/>
    </xf>
    <xf numFmtId="49" fontId="12" fillId="4" borderId="2" xfId="4" applyNumberFormat="1" applyFont="1" applyFill="1" applyBorder="1" applyAlignment="1">
      <alignment horizontal="center" vertical="center"/>
    </xf>
    <xf numFmtId="49" fontId="11" fillId="4" borderId="2" xfId="4" applyNumberFormat="1" applyFont="1" applyFill="1" applyBorder="1" applyAlignment="1">
      <alignment horizontal="center" vertical="center"/>
    </xf>
    <xf numFmtId="0" fontId="12" fillId="4" borderId="0" xfId="3" applyFont="1" applyFill="1"/>
    <xf numFmtId="14" fontId="12" fillId="4" borderId="0" xfId="3" applyNumberFormat="1" applyFont="1" applyFill="1"/>
    <xf numFmtId="0" fontId="15" fillId="0" borderId="0" xfId="2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ill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center" vertical="center"/>
    </xf>
    <xf numFmtId="0" fontId="19" fillId="0" borderId="21" xfId="2" applyFont="1" applyFill="1" applyBorder="1" applyAlignment="1">
      <alignment vertical="center"/>
    </xf>
    <xf numFmtId="0" fontId="17" fillId="0" borderId="21" xfId="2" applyFont="1" applyFill="1" applyBorder="1" applyAlignment="1">
      <alignment vertical="center"/>
    </xf>
    <xf numFmtId="0" fontId="17" fillId="0" borderId="22" xfId="2" applyFont="1" applyFill="1" applyBorder="1" applyAlignment="1">
      <alignment vertical="center"/>
    </xf>
    <xf numFmtId="0" fontId="17" fillId="0" borderId="25" xfId="2" applyFont="1" applyFill="1" applyBorder="1" applyAlignment="1">
      <alignment vertical="center"/>
    </xf>
    <xf numFmtId="0" fontId="17" fillId="0" borderId="22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right" vertical="center"/>
    </xf>
    <xf numFmtId="0" fontId="17" fillId="0" borderId="25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vertical="center"/>
    </xf>
    <xf numFmtId="0" fontId="17" fillId="0" borderId="27" xfId="2" applyFont="1" applyFill="1" applyBorder="1" applyAlignment="1">
      <alignment vertical="center"/>
    </xf>
    <xf numFmtId="0" fontId="19" fillId="0" borderId="27" xfId="2" applyFont="1" applyFill="1" applyBorder="1" applyAlignment="1">
      <alignment vertical="center"/>
    </xf>
    <xf numFmtId="0" fontId="19" fillId="0" borderId="27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19" fillId="0" borderId="0" xfId="2" applyFont="1" applyFill="1" applyBorder="1" applyAlignment="1">
      <alignment vertical="center"/>
    </xf>
    <xf numFmtId="0" fontId="19" fillId="0" borderId="0" xfId="2" applyFont="1" applyFill="1" applyAlignment="1">
      <alignment horizontal="left" vertical="center"/>
    </xf>
    <xf numFmtId="0" fontId="17" fillId="0" borderId="20" xfId="2" applyFont="1" applyFill="1" applyBorder="1" applyAlignment="1">
      <alignment vertical="center"/>
    </xf>
    <xf numFmtId="0" fontId="19" fillId="0" borderId="25" xfId="2" applyFont="1" applyFill="1" applyBorder="1" applyAlignment="1">
      <alignment horizontal="left" vertical="center"/>
    </xf>
    <xf numFmtId="0" fontId="19" fillId="0" borderId="25" xfId="2" applyFont="1" applyFill="1" applyBorder="1" applyAlignment="1">
      <alignment vertical="center"/>
    </xf>
    <xf numFmtId="0" fontId="19" fillId="0" borderId="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/>
    </xf>
    <xf numFmtId="58" fontId="19" fillId="0" borderId="27" xfId="2" applyNumberFormat="1" applyFont="1" applyFill="1" applyBorder="1" applyAlignment="1">
      <alignment vertical="center"/>
    </xf>
    <xf numFmtId="0" fontId="19" fillId="0" borderId="38" xfId="2" applyFont="1" applyFill="1" applyBorder="1" applyAlignment="1">
      <alignment horizontal="left" vertical="center"/>
    </xf>
    <xf numFmtId="0" fontId="19" fillId="0" borderId="39" xfId="2" applyFont="1" applyFill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21" fillId="0" borderId="42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0" fillId="0" borderId="20" xfId="2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left" vertical="center"/>
    </xf>
    <xf numFmtId="0" fontId="18" fillId="0" borderId="25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20" fillId="0" borderId="22" xfId="2" applyFont="1" applyBorder="1" applyAlignment="1">
      <alignment vertical="center"/>
    </xf>
    <xf numFmtId="0" fontId="18" fillId="0" borderId="25" xfId="2" applyFont="1" applyBorder="1" applyAlignment="1">
      <alignment vertical="center"/>
    </xf>
    <xf numFmtId="0" fontId="18" fillId="0" borderId="38" xfId="2" applyFont="1" applyBorder="1" applyAlignment="1">
      <alignment vertical="center"/>
    </xf>
    <xf numFmtId="0" fontId="20" fillId="0" borderId="25" xfId="2" applyFont="1" applyBorder="1" applyAlignment="1">
      <alignment vertical="center"/>
    </xf>
    <xf numFmtId="0" fontId="20" fillId="0" borderId="22" xfId="2" applyFont="1" applyBorder="1" applyAlignment="1">
      <alignment horizontal="center" vertical="center"/>
    </xf>
    <xf numFmtId="0" fontId="15" fillId="0" borderId="25" xfId="2" applyFont="1" applyBorder="1" applyAlignment="1">
      <alignment vertical="center"/>
    </xf>
    <xf numFmtId="0" fontId="18" fillId="0" borderId="22" xfId="2" applyFont="1" applyBorder="1" applyAlignment="1">
      <alignment horizontal="left" vertical="center"/>
    </xf>
    <xf numFmtId="0" fontId="23" fillId="0" borderId="26" xfId="2" applyFont="1" applyBorder="1" applyAlignment="1">
      <alignment vertical="center"/>
    </xf>
    <xf numFmtId="0" fontId="20" fillId="0" borderId="20" xfId="2" applyFont="1" applyBorder="1" applyAlignment="1">
      <alignment vertical="center"/>
    </xf>
    <xf numFmtId="0" fontId="15" fillId="0" borderId="21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5" fillId="0" borderId="21" xfId="2" applyFont="1" applyBorder="1" applyAlignment="1">
      <alignment vertical="center"/>
    </xf>
    <xf numFmtId="0" fontId="20" fillId="0" borderId="21" xfId="2" applyFont="1" applyBorder="1" applyAlignment="1">
      <alignment vertical="center"/>
    </xf>
    <xf numFmtId="0" fontId="15" fillId="0" borderId="25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20" fillId="0" borderId="25" xfId="2" applyFont="1" applyBorder="1" applyAlignment="1">
      <alignment horizontal="center" vertical="center"/>
    </xf>
    <xf numFmtId="0" fontId="21" fillId="0" borderId="46" xfId="2" applyFont="1" applyBorder="1" applyAlignment="1">
      <alignment vertical="center"/>
    </xf>
    <xf numFmtId="0" fontId="21" fillId="0" borderId="47" xfId="2" applyFont="1" applyBorder="1" applyAlignment="1">
      <alignment vertical="center"/>
    </xf>
    <xf numFmtId="0" fontId="18" fillId="0" borderId="47" xfId="2" applyFont="1" applyBorder="1" applyAlignment="1">
      <alignment vertical="center"/>
    </xf>
    <xf numFmtId="58" fontId="15" fillId="0" borderId="47" xfId="2" applyNumberFormat="1" applyFont="1" applyBorder="1" applyAlignment="1">
      <alignment vertical="center"/>
    </xf>
    <xf numFmtId="58" fontId="21" fillId="0" borderId="47" xfId="2" applyNumberFormat="1" applyFont="1" applyBorder="1" applyAlignment="1">
      <alignment vertical="center"/>
    </xf>
    <xf numFmtId="0" fontId="18" fillId="0" borderId="37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7" fillId="0" borderId="5" xfId="2" applyFont="1" applyFill="1" applyBorder="1" applyAlignment="1">
      <alignment horizontal="center" vertical="center"/>
    </xf>
    <xf numFmtId="0" fontId="7" fillId="6" borderId="2" xfId="2" applyFont="1" applyFill="1" applyBorder="1" applyAlignment="1">
      <alignment horizontal="center" vertical="center"/>
    </xf>
    <xf numFmtId="177" fontId="7" fillId="6" borderId="2" xfId="2" applyNumberFormat="1" applyFont="1" applyFill="1" applyBorder="1" applyAlignment="1">
      <alignment horizontal="center" vertical="center"/>
    </xf>
    <xf numFmtId="0" fontId="7" fillId="6" borderId="5" xfId="2" applyFont="1" applyFill="1" applyBorder="1" applyAlignment="1">
      <alignment horizontal="center" vertical="center"/>
    </xf>
    <xf numFmtId="0" fontId="11" fillId="4" borderId="2" xfId="3" applyFont="1" applyFill="1" applyBorder="1" applyAlignment="1" applyProtection="1">
      <alignment horizontal="center" vertical="center"/>
    </xf>
    <xf numFmtId="0" fontId="11" fillId="4" borderId="7" xfId="3" applyFont="1" applyFill="1" applyBorder="1" applyAlignment="1" applyProtection="1">
      <alignment horizontal="center" vertical="center"/>
    </xf>
    <xf numFmtId="0" fontId="12" fillId="4" borderId="2" xfId="4" applyFont="1" applyFill="1" applyBorder="1" applyAlignment="1">
      <alignment horizontal="center" vertical="center"/>
    </xf>
    <xf numFmtId="0" fontId="12" fillId="4" borderId="56" xfId="4" applyFont="1" applyFill="1" applyBorder="1" applyAlignment="1">
      <alignment horizontal="center" vertical="center"/>
    </xf>
    <xf numFmtId="49" fontId="12" fillId="4" borderId="57" xfId="4" applyNumberFormat="1" applyFont="1" applyFill="1" applyBorder="1" applyAlignment="1">
      <alignment horizontal="center" vertical="center"/>
    </xf>
    <xf numFmtId="49" fontId="11" fillId="4" borderId="58" xfId="4" applyNumberFormat="1" applyFont="1" applyFill="1" applyBorder="1" applyAlignment="1">
      <alignment horizontal="center" vertical="center"/>
    </xf>
    <xf numFmtId="49" fontId="12" fillId="4" borderId="58" xfId="4" applyNumberFormat="1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20" fillId="0" borderId="49" xfId="2" applyFont="1" applyBorder="1" applyAlignment="1">
      <alignment vertical="center"/>
    </xf>
    <xf numFmtId="0" fontId="15" fillId="0" borderId="50" xfId="2" applyFont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5" fillId="0" borderId="50" xfId="2" applyFont="1" applyBorder="1" applyAlignment="1">
      <alignment vertical="center"/>
    </xf>
    <xf numFmtId="0" fontId="20" fillId="0" borderId="50" xfId="2" applyFont="1" applyBorder="1" applyAlignment="1">
      <alignment vertical="center"/>
    </xf>
    <xf numFmtId="0" fontId="20" fillId="0" borderId="49" xfId="2" applyFont="1" applyBorder="1" applyAlignment="1">
      <alignment horizontal="center" vertical="center"/>
    </xf>
    <xf numFmtId="0" fontId="18" fillId="0" borderId="50" xfId="2" applyFont="1" applyBorder="1" applyAlignment="1">
      <alignment horizontal="center" vertical="center"/>
    </xf>
    <xf numFmtId="0" fontId="20" fillId="0" borderId="50" xfId="2" applyFont="1" applyBorder="1" applyAlignment="1">
      <alignment horizontal="center" vertical="center"/>
    </xf>
    <xf numFmtId="0" fontId="15" fillId="0" borderId="50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/>
    </xf>
    <xf numFmtId="0" fontId="25" fillId="0" borderId="60" xfId="2" applyFont="1" applyBorder="1" applyAlignment="1">
      <alignment horizontal="left" vertical="center" wrapText="1"/>
    </xf>
    <xf numFmtId="9" fontId="18" fillId="0" borderId="25" xfId="2" applyNumberFormat="1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shrinkToFit="1"/>
    </xf>
    <xf numFmtId="0" fontId="21" fillId="0" borderId="42" xfId="2" applyFont="1" applyBorder="1" applyAlignment="1">
      <alignment vertical="center"/>
    </xf>
    <xf numFmtId="0" fontId="21" fillId="0" borderId="43" xfId="2" applyFont="1" applyBorder="1" applyAlignment="1">
      <alignment vertical="center"/>
    </xf>
    <xf numFmtId="0" fontId="18" fillId="0" borderId="62" xfId="2" applyFont="1" applyBorder="1" applyAlignment="1">
      <alignment vertical="center"/>
    </xf>
    <xf numFmtId="0" fontId="21" fillId="0" borderId="62" xfId="2" applyFont="1" applyBorder="1" applyAlignment="1">
      <alignment vertical="center"/>
    </xf>
    <xf numFmtId="58" fontId="15" fillId="0" borderId="43" xfId="2" applyNumberFormat="1" applyFont="1" applyBorder="1" applyAlignment="1">
      <alignment vertical="center"/>
    </xf>
    <xf numFmtId="0" fontId="15" fillId="0" borderId="62" xfId="2" applyFont="1" applyBorder="1" applyAlignment="1">
      <alignment vertical="center"/>
    </xf>
    <xf numFmtId="0" fontId="18" fillId="0" borderId="55" xfId="2" applyFont="1" applyBorder="1" applyAlignment="1">
      <alignment horizontal="left" vertical="center"/>
    </xf>
    <xf numFmtId="0" fontId="20" fillId="0" borderId="0" xfId="2" applyFont="1" applyBorder="1" applyAlignment="1">
      <alignment vertical="center"/>
    </xf>
    <xf numFmtId="0" fontId="27" fillId="0" borderId="38" xfId="2" applyFont="1" applyBorder="1" applyAlignment="1">
      <alignment horizontal="left" vertical="center" wrapText="1"/>
    </xf>
    <xf numFmtId="0" fontId="27" fillId="0" borderId="38" xfId="2" applyFont="1" applyBorder="1" applyAlignment="1">
      <alignment horizontal="left" vertical="center"/>
    </xf>
    <xf numFmtId="0" fontId="19" fillId="0" borderId="38" xfId="2" applyFont="1" applyBorder="1" applyAlignment="1">
      <alignment horizontal="left" vertical="center"/>
    </xf>
    <xf numFmtId="0" fontId="29" fillId="0" borderId="67" xfId="0" applyFont="1" applyBorder="1"/>
    <xf numFmtId="0" fontId="29" fillId="0" borderId="2" xfId="0" applyFont="1" applyBorder="1"/>
    <xf numFmtId="0" fontId="29" fillId="7" borderId="2" xfId="0" applyFont="1" applyFill="1" applyBorder="1"/>
    <xf numFmtId="0" fontId="0" fillId="0" borderId="67" xfId="0" applyBorder="1"/>
    <xf numFmtId="0" fontId="0" fillId="7" borderId="2" xfId="0" applyFill="1" applyBorder="1"/>
    <xf numFmtId="0" fontId="0" fillId="0" borderId="68" xfId="0" applyBorder="1"/>
    <xf numFmtId="0" fontId="0" fillId="0" borderId="69" xfId="0" applyBorder="1"/>
    <xf numFmtId="0" fontId="0" fillId="7" borderId="69" xfId="0" applyFill="1" applyBorder="1"/>
    <xf numFmtId="0" fontId="0" fillId="8" borderId="0" xfId="0" applyFill="1"/>
    <xf numFmtId="0" fontId="29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0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29" fillId="9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10" borderId="2" xfId="0" applyFont="1" applyFill="1" applyBorder="1" applyAlignment="1">
      <alignment vertical="top" wrapText="1"/>
    </xf>
    <xf numFmtId="0" fontId="0" fillId="10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  <xf numFmtId="0" fontId="9" fillId="0" borderId="11" xfId="6" quotePrefix="1" applyFont="1" applyFill="1" applyBorder="1" applyAlignment="1">
      <alignment horizontal="center" vertical="center" wrapText="1"/>
    </xf>
    <xf numFmtId="0" fontId="8" fillId="0" borderId="8" xfId="5" quotePrefix="1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8" fillId="0" borderId="9" xfId="5" quotePrefix="1" applyFont="1" applyFill="1" applyBorder="1" applyAlignment="1">
      <alignment horizontal="center" vertical="center" wrapText="1"/>
    </xf>
    <xf numFmtId="0" fontId="9" fillId="3" borderId="12" xfId="6" quotePrefix="1" applyFont="1" applyFill="1" applyBorder="1" applyAlignment="1">
      <alignment horizontal="center" vertical="center" wrapText="1"/>
    </xf>
    <xf numFmtId="0" fontId="9" fillId="3" borderId="13" xfId="7" quotePrefix="1" applyFont="1" applyFill="1" applyBorder="1" applyAlignment="1">
      <alignment horizontal="center" vertical="top" wrapText="1"/>
    </xf>
    <xf numFmtId="0" fontId="9" fillId="3" borderId="9" xfId="6" quotePrefix="1" applyFont="1" applyFill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 wrapText="1"/>
    </xf>
    <xf numFmtId="0" fontId="28" fillId="0" borderId="66" xfId="0" applyFont="1" applyBorder="1" applyAlignment="1">
      <alignment horizontal="center" vertical="center" wrapText="1"/>
    </xf>
    <xf numFmtId="0" fontId="28" fillId="0" borderId="70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/>
    </xf>
    <xf numFmtId="0" fontId="29" fillId="7" borderId="7" xfId="0" applyFont="1" applyFill="1" applyBorder="1" applyAlignment="1">
      <alignment horizontal="center" vertical="center"/>
    </xf>
    <xf numFmtId="0" fontId="29" fillId="0" borderId="71" xfId="0" applyFont="1" applyBorder="1" applyAlignment="1">
      <alignment horizontal="center" vertical="center"/>
    </xf>
    <xf numFmtId="0" fontId="24" fillId="0" borderId="19" xfId="2" applyFont="1" applyBorder="1" applyAlignment="1">
      <alignment horizontal="center" vertical="top"/>
    </xf>
    <xf numFmtId="0" fontId="18" fillId="0" borderId="43" xfId="2" applyFont="1" applyBorder="1" applyAlignment="1">
      <alignment horizontal="center" vertical="center"/>
    </xf>
    <xf numFmtId="0" fontId="21" fillId="0" borderId="43" xfId="2" applyFont="1" applyBorder="1" applyAlignment="1">
      <alignment horizontal="center" vertical="center"/>
    </xf>
    <xf numFmtId="0" fontId="15" fillId="0" borderId="43" xfId="2" applyFont="1" applyBorder="1" applyAlignment="1">
      <alignment horizontal="center" vertical="center"/>
    </xf>
    <xf numFmtId="0" fontId="15" fillId="0" borderId="51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center"/>
    </xf>
    <xf numFmtId="0" fontId="21" fillId="0" borderId="37" xfId="2" applyFont="1" applyBorder="1" applyAlignment="1">
      <alignment horizontal="center" vertical="center"/>
    </xf>
    <xf numFmtId="0" fontId="18" fillId="0" borderId="25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0" fillId="0" borderId="25" xfId="2" applyFont="1" applyBorder="1" applyAlignment="1">
      <alignment horizontal="left" vertical="center"/>
    </xf>
    <xf numFmtId="14" fontId="18" fillId="0" borderId="25" xfId="2" applyNumberFormat="1" applyFont="1" applyBorder="1" applyAlignment="1">
      <alignment horizontal="center" vertical="center"/>
    </xf>
    <xf numFmtId="14" fontId="18" fillId="0" borderId="38" xfId="2" applyNumberFormat="1" applyFont="1" applyBorder="1" applyAlignment="1">
      <alignment horizontal="center" vertical="center"/>
    </xf>
    <xf numFmtId="0" fontId="18" fillId="0" borderId="23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0" fontId="18" fillId="0" borderId="27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20" fillId="0" borderId="26" xfId="2" applyFont="1" applyBorder="1" applyAlignment="1">
      <alignment horizontal="left" vertical="center"/>
    </xf>
    <xf numFmtId="0" fontId="20" fillId="0" borderId="27" xfId="2" applyFont="1" applyBorder="1" applyAlignment="1">
      <alignment horizontal="left" vertical="center"/>
    </xf>
    <xf numFmtId="14" fontId="18" fillId="0" borderId="27" xfId="2" applyNumberFormat="1" applyFont="1" applyBorder="1" applyAlignment="1">
      <alignment horizontal="center" vertical="center"/>
    </xf>
    <xf numFmtId="14" fontId="18" fillId="0" borderId="39" xfId="2" applyNumberFormat="1" applyFont="1" applyBorder="1" applyAlignment="1">
      <alignment horizontal="center" vertical="center"/>
    </xf>
    <xf numFmtId="0" fontId="20" fillId="0" borderId="59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63" xfId="2" applyFont="1" applyBorder="1" applyAlignment="1">
      <alignment horizontal="left" vertical="center"/>
    </xf>
    <xf numFmtId="0" fontId="21" fillId="0" borderId="48" xfId="2" applyFont="1" applyBorder="1" applyAlignment="1">
      <alignment horizontal="left" vertical="center"/>
    </xf>
    <xf numFmtId="0" fontId="21" fillId="0" borderId="47" xfId="2" applyFont="1" applyBorder="1" applyAlignment="1">
      <alignment horizontal="left" vertical="center"/>
    </xf>
    <xf numFmtId="0" fontId="21" fillId="0" borderId="54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 wrapText="1"/>
    </xf>
    <xf numFmtId="0" fontId="20" fillId="0" borderId="35" xfId="2" applyFont="1" applyBorder="1" applyAlignment="1">
      <alignment horizontal="left" vertical="center" wrapText="1"/>
    </xf>
    <xf numFmtId="0" fontId="20" fillId="0" borderId="41" xfId="2" applyFont="1" applyBorder="1" applyAlignment="1">
      <alignment horizontal="left" vertical="center" wrapText="1"/>
    </xf>
    <xf numFmtId="0" fontId="20" fillId="0" borderId="49" xfId="2" applyFont="1" applyBorder="1" applyAlignment="1">
      <alignment horizontal="left" vertical="center"/>
    </xf>
    <xf numFmtId="0" fontId="20" fillId="0" borderId="50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9" fontId="18" fillId="0" borderId="33" xfId="2" applyNumberFormat="1" applyFont="1" applyBorder="1" applyAlignment="1">
      <alignment horizontal="left" vertical="center"/>
    </xf>
    <xf numFmtId="9" fontId="18" fillId="0" borderId="29" xfId="2" applyNumberFormat="1" applyFont="1" applyBorder="1" applyAlignment="1">
      <alignment horizontal="left" vertical="center"/>
    </xf>
    <xf numFmtId="9" fontId="18" fillId="0" borderId="40" xfId="2" applyNumberFormat="1" applyFont="1" applyBorder="1" applyAlignment="1">
      <alignment horizontal="left" vertical="center"/>
    </xf>
    <xf numFmtId="9" fontId="18" fillId="0" borderId="34" xfId="2" applyNumberFormat="1" applyFont="1" applyBorder="1" applyAlignment="1">
      <alignment horizontal="left" vertical="center"/>
    </xf>
    <xf numFmtId="9" fontId="18" fillId="0" borderId="35" xfId="2" applyNumberFormat="1" applyFont="1" applyBorder="1" applyAlignment="1">
      <alignment horizontal="left" vertical="center"/>
    </xf>
    <xf numFmtId="9" fontId="18" fillId="0" borderId="41" xfId="2" applyNumberFormat="1" applyFont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0" fontId="17" fillId="0" borderId="61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21" fillId="0" borderId="32" xfId="2" applyFont="1" applyFill="1" applyBorder="1" applyAlignment="1">
      <alignment horizontal="left" vertical="center"/>
    </xf>
    <xf numFmtId="0" fontId="18" fillId="0" borderId="44" xfId="2" applyFont="1" applyFill="1" applyBorder="1" applyAlignment="1">
      <alignment horizontal="left" vertical="center"/>
    </xf>
    <xf numFmtId="0" fontId="18" fillId="0" borderId="45" xfId="2" applyFont="1" applyFill="1" applyBorder="1" applyAlignment="1">
      <alignment horizontal="left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horizontal="left" vertical="center"/>
    </xf>
    <xf numFmtId="0" fontId="20" fillId="0" borderId="34" xfId="2" applyFont="1" applyFill="1" applyBorder="1" applyAlignment="1">
      <alignment horizontal="left" vertical="center"/>
    </xf>
    <xf numFmtId="0" fontId="20" fillId="0" borderId="35" xfId="2" applyFont="1" applyFill="1" applyBorder="1" applyAlignment="1">
      <alignment horizontal="left" vertical="center"/>
    </xf>
    <xf numFmtId="0" fontId="20" fillId="0" borderId="41" xfId="2" applyFont="1" applyFill="1" applyBorder="1" applyAlignment="1">
      <alignment horizontal="left" vertical="center"/>
    </xf>
    <xf numFmtId="0" fontId="13" fillId="0" borderId="47" xfId="2" applyFont="1" applyBorder="1" applyAlignment="1">
      <alignment horizontal="center" vertical="center"/>
    </xf>
    <xf numFmtId="0" fontId="21" fillId="0" borderId="32" xfId="2" applyFont="1" applyBorder="1" applyAlignment="1">
      <alignment horizontal="center" vertical="center"/>
    </xf>
    <xf numFmtId="0" fontId="21" fillId="0" borderId="64" xfId="2" applyFont="1" applyBorder="1" applyAlignment="1">
      <alignment horizontal="center" vertical="center"/>
    </xf>
    <xf numFmtId="0" fontId="18" fillId="0" borderId="62" xfId="2" applyFont="1" applyBorder="1" applyAlignment="1">
      <alignment horizontal="center" vertical="center"/>
    </xf>
    <xf numFmtId="0" fontId="18" fillId="0" borderId="63" xfId="2" applyFont="1" applyBorder="1" applyAlignment="1">
      <alignment horizontal="center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32" xfId="2" applyFont="1" applyFill="1" applyBorder="1" applyAlignment="1">
      <alignment horizontal="left" vertical="center"/>
    </xf>
    <xf numFmtId="0" fontId="18" fillId="0" borderId="63" xfId="2" applyFont="1" applyFill="1" applyBorder="1" applyAlignment="1">
      <alignment horizontal="left" vertical="center"/>
    </xf>
    <xf numFmtId="0" fontId="12" fillId="4" borderId="0" xfId="3" applyFont="1" applyFill="1" applyBorder="1" applyAlignment="1">
      <alignment horizontal="center"/>
    </xf>
    <xf numFmtId="0" fontId="11" fillId="4" borderId="0" xfId="3" applyFont="1" applyFill="1" applyBorder="1" applyAlignment="1">
      <alignment horizontal="center"/>
    </xf>
    <xf numFmtId="0" fontId="11" fillId="4" borderId="15" xfId="2" applyFont="1" applyFill="1" applyBorder="1" applyAlignment="1">
      <alignment horizontal="center" vertical="center"/>
    </xf>
    <xf numFmtId="0" fontId="11" fillId="4" borderId="17" xfId="2" applyFont="1" applyFill="1" applyBorder="1" applyAlignment="1">
      <alignment horizontal="center" vertical="center"/>
    </xf>
    <xf numFmtId="0" fontId="12" fillId="4" borderId="2" xfId="3" applyFont="1" applyFill="1" applyBorder="1" applyAlignment="1">
      <alignment horizontal="center" vertical="center"/>
    </xf>
    <xf numFmtId="0" fontId="12" fillId="4" borderId="2" xfId="3" applyFont="1" applyFill="1" applyBorder="1" applyAlignment="1" applyProtection="1">
      <alignment horizontal="center" vertical="center"/>
    </xf>
    <xf numFmtId="0" fontId="12" fillId="4" borderId="18" xfId="3" applyFont="1" applyFill="1" applyBorder="1" applyAlignment="1" applyProtection="1">
      <alignment horizontal="center" vertical="center"/>
    </xf>
    <xf numFmtId="0" fontId="12" fillId="4" borderId="16" xfId="3" applyFont="1" applyFill="1" applyBorder="1" applyAlignment="1" applyProtection="1">
      <alignment horizontal="center" vertical="center"/>
    </xf>
    <xf numFmtId="0" fontId="11" fillId="4" borderId="15" xfId="3" applyFont="1" applyFill="1" applyBorder="1" applyAlignment="1">
      <alignment horizontal="center"/>
    </xf>
    <xf numFmtId="0" fontId="11" fillId="4" borderId="2" xfId="3" applyFont="1" applyFill="1" applyBorder="1" applyAlignment="1">
      <alignment horizontal="center"/>
    </xf>
    <xf numFmtId="0" fontId="22" fillId="0" borderId="19" xfId="2" applyFont="1" applyBorder="1" applyAlignment="1">
      <alignment horizontal="center" vertical="top"/>
    </xf>
    <xf numFmtId="0" fontId="20" fillId="0" borderId="22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18" fillId="0" borderId="22" xfId="2" applyFont="1" applyBorder="1" applyAlignment="1">
      <alignment horizontal="left" vertical="center"/>
    </xf>
    <xf numFmtId="0" fontId="21" fillId="0" borderId="0" xfId="2" applyFont="1" applyBorder="1" applyAlignment="1">
      <alignment horizontal="left" vertical="center"/>
    </xf>
    <xf numFmtId="0" fontId="20" fillId="0" borderId="0" xfId="2" applyFont="1" applyBorder="1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19" fillId="0" borderId="21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23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20" fillId="0" borderId="22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20" fillId="0" borderId="26" xfId="2" applyFont="1" applyBorder="1" applyAlignment="1">
      <alignment horizontal="center" vertical="center"/>
    </xf>
    <xf numFmtId="0" fontId="20" fillId="0" borderId="27" xfId="2" applyFont="1" applyBorder="1" applyAlignment="1">
      <alignment horizontal="center" vertical="center"/>
    </xf>
    <xf numFmtId="0" fontId="20" fillId="0" borderId="39" xfId="2" applyFont="1" applyBorder="1" applyAlignment="1">
      <alignment horizontal="center" vertical="center"/>
    </xf>
    <xf numFmtId="0" fontId="17" fillId="0" borderId="25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21" fillId="0" borderId="0" xfId="2" applyFont="1" applyFill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20" fillId="0" borderId="24" xfId="2" applyFont="1" applyBorder="1" applyAlignment="1">
      <alignment horizontal="left" vertical="center"/>
    </xf>
    <xf numFmtId="0" fontId="18" fillId="0" borderId="47" xfId="2" applyFont="1" applyBorder="1" applyAlignment="1">
      <alignment horizontal="center" vertical="center"/>
    </xf>
    <xf numFmtId="0" fontId="21" fillId="0" borderId="47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21" fillId="0" borderId="48" xfId="2" applyFont="1" applyFill="1" applyBorder="1" applyAlignment="1">
      <alignment horizontal="left" vertical="center"/>
    </xf>
    <xf numFmtId="0" fontId="21" fillId="0" borderId="47" xfId="2" applyFont="1" applyFill="1" applyBorder="1" applyAlignment="1">
      <alignment horizontal="left" vertical="center"/>
    </xf>
    <xf numFmtId="0" fontId="21" fillId="0" borderId="54" xfId="2" applyFont="1" applyFill="1" applyBorder="1" applyAlignment="1">
      <alignment horizontal="left" vertical="center"/>
    </xf>
    <xf numFmtId="0" fontId="21" fillId="0" borderId="49" xfId="2" applyFont="1" applyFill="1" applyBorder="1" applyAlignment="1">
      <alignment horizontal="center" vertical="center"/>
    </xf>
    <xf numFmtId="0" fontId="21" fillId="0" borderId="50" xfId="2" applyFont="1" applyFill="1" applyBorder="1" applyAlignment="1">
      <alignment horizontal="center" vertical="center"/>
    </xf>
    <xf numFmtId="0" fontId="21" fillId="0" borderId="55" xfId="2" applyFont="1" applyFill="1" applyBorder="1" applyAlignment="1">
      <alignment horizontal="center" vertical="center"/>
    </xf>
    <xf numFmtId="0" fontId="21" fillId="0" borderId="26" xfId="2" applyFont="1" applyFill="1" applyBorder="1" applyAlignment="1">
      <alignment horizontal="center" vertical="center"/>
    </xf>
    <xf numFmtId="0" fontId="21" fillId="0" borderId="27" xfId="2" applyFont="1" applyFill="1" applyBorder="1" applyAlignment="1">
      <alignment horizontal="center" vertical="center"/>
    </xf>
    <xf numFmtId="0" fontId="21" fillId="0" borderId="39" xfId="2" applyFont="1" applyFill="1" applyBorder="1" applyAlignment="1">
      <alignment horizontal="center" vertical="center"/>
    </xf>
    <xf numFmtId="0" fontId="15" fillId="0" borderId="47" xfId="2" applyFont="1" applyBorder="1" applyAlignment="1">
      <alignment horizontal="center" vertical="center"/>
    </xf>
    <xf numFmtId="0" fontId="15" fillId="0" borderId="53" xfId="2" applyFont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top"/>
    </xf>
    <xf numFmtId="0" fontId="18" fillId="0" borderId="21" xfId="2" applyFont="1" applyFill="1" applyBorder="1" applyAlignment="1">
      <alignment horizontal="center" vertical="center"/>
    </xf>
    <xf numFmtId="0" fontId="19" fillId="0" borderId="21" xfId="2" applyFont="1" applyFill="1" applyBorder="1" applyAlignment="1">
      <alignment horizontal="center" vertical="center"/>
    </xf>
    <xf numFmtId="0" fontId="19" fillId="0" borderId="37" xfId="2" applyFont="1" applyFill="1" applyBorder="1" applyAlignment="1">
      <alignment horizontal="center" vertical="center"/>
    </xf>
    <xf numFmtId="58" fontId="19" fillId="0" borderId="25" xfId="2" applyNumberFormat="1" applyFont="1" applyFill="1" applyBorder="1" applyAlignment="1">
      <alignment horizontal="center" vertical="center"/>
    </xf>
    <xf numFmtId="0" fontId="19" fillId="0" borderId="25" xfId="2" applyFont="1" applyFill="1" applyBorder="1" applyAlignment="1">
      <alignment horizontal="center" vertical="center"/>
    </xf>
    <xf numFmtId="0" fontId="18" fillId="0" borderId="25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righ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9" fillId="0" borderId="23" xfId="2" applyFont="1" applyFill="1" applyBorder="1" applyAlignment="1">
      <alignment horizontal="center" vertical="center"/>
    </xf>
    <xf numFmtId="0" fontId="19" fillId="0" borderId="30" xfId="2" applyFont="1" applyFill="1" applyBorder="1" applyAlignment="1">
      <alignment horizontal="center" vertical="center"/>
    </xf>
    <xf numFmtId="0" fontId="19" fillId="0" borderId="24" xfId="2" applyFont="1" applyFill="1" applyBorder="1" applyAlignment="1">
      <alignment horizontal="center" vertical="center"/>
    </xf>
    <xf numFmtId="0" fontId="20" fillId="0" borderId="31" xfId="2" applyFont="1" applyFill="1" applyBorder="1" applyAlignment="1">
      <alignment horizontal="left" vertical="center"/>
    </xf>
    <xf numFmtId="0" fontId="20" fillId="0" borderId="30" xfId="2" applyFont="1" applyFill="1" applyBorder="1" applyAlignment="1">
      <alignment horizontal="left" vertical="center"/>
    </xf>
    <xf numFmtId="0" fontId="20" fillId="0" borderId="24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9" fillId="0" borderId="22" xfId="2" applyFont="1" applyFill="1" applyBorder="1" applyAlignment="1">
      <alignment horizontal="left" vertical="center"/>
    </xf>
    <xf numFmtId="0" fontId="19" fillId="0" borderId="25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left" vertical="center"/>
    </xf>
    <xf numFmtId="0" fontId="19" fillId="0" borderId="31" xfId="2" applyFont="1" applyFill="1" applyBorder="1" applyAlignment="1">
      <alignment horizontal="left" vertical="center"/>
    </xf>
    <xf numFmtId="0" fontId="19" fillId="0" borderId="30" xfId="2" applyFont="1" applyFill="1" applyBorder="1" applyAlignment="1">
      <alignment horizontal="left" vertical="center"/>
    </xf>
    <xf numFmtId="0" fontId="19" fillId="0" borderId="24" xfId="2" applyFont="1" applyFill="1" applyBorder="1" applyAlignment="1">
      <alignment horizontal="left" vertical="center"/>
    </xf>
    <xf numFmtId="0" fontId="19" fillId="0" borderId="22" xfId="2" applyFont="1" applyFill="1" applyBorder="1" applyAlignment="1">
      <alignment horizontal="left" vertical="center" wrapText="1"/>
    </xf>
    <xf numFmtId="0" fontId="19" fillId="0" borderId="25" xfId="2" applyFont="1" applyFill="1" applyBorder="1" applyAlignment="1">
      <alignment horizontal="left" vertical="center" wrapText="1"/>
    </xf>
    <xf numFmtId="0" fontId="19" fillId="0" borderId="38" xfId="2" applyFont="1" applyFill="1" applyBorder="1" applyAlignment="1">
      <alignment horizontal="left" vertical="center" wrapText="1"/>
    </xf>
    <xf numFmtId="0" fontId="15" fillId="0" borderId="27" xfId="2" applyFill="1" applyBorder="1" applyAlignment="1">
      <alignment horizontal="center" vertical="center"/>
    </xf>
    <xf numFmtId="0" fontId="15" fillId="0" borderId="39" xfId="2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21" fillId="0" borderId="31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41" xfId="2" applyFont="1" applyFill="1" applyBorder="1" applyAlignment="1">
      <alignment horizontal="left" vertical="center"/>
    </xf>
    <xf numFmtId="0" fontId="20" fillId="0" borderId="20" xfId="2" applyFont="1" applyFill="1" applyBorder="1" applyAlignment="1">
      <alignment horizontal="left" vertical="center"/>
    </xf>
    <xf numFmtId="0" fontId="20" fillId="0" borderId="21" xfId="2" applyFont="1" applyFill="1" applyBorder="1" applyAlignment="1">
      <alignment horizontal="left" vertical="center"/>
    </xf>
    <xf numFmtId="0" fontId="20" fillId="0" borderId="37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9" fillId="0" borderId="27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9" fillId="4" borderId="2" xfId="4" applyNumberFormat="1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177" fontId="7" fillId="4" borderId="2" xfId="2" applyNumberFormat="1" applyFont="1" applyFill="1" applyBorder="1" applyAlignment="1">
      <alignment horizontal="center" vertical="center"/>
    </xf>
    <xf numFmtId="49" fontId="14" fillId="4" borderId="2" xfId="8" applyNumberFormat="1" applyFont="1" applyFill="1" applyBorder="1" applyAlignment="1">
      <alignment horizontal="center"/>
    </xf>
    <xf numFmtId="0" fontId="0" fillId="4" borderId="0" xfId="0" applyFill="1"/>
  </cellXfs>
  <cellStyles count="9">
    <cellStyle name="S10" xfId="6" xr:uid="{00000000-0005-0000-0000-000036000000}"/>
    <cellStyle name="S11" xfId="7" xr:uid="{00000000-0005-0000-0000-000037000000}"/>
    <cellStyle name="S15" xfId="5" xr:uid="{00000000-0005-0000-0000-000035000000}"/>
    <cellStyle name="常规" xfId="0" builtinId="0"/>
    <cellStyle name="常规 10 10" xfId="8" xr:uid="{00000000-0005-0000-0000-000038000000}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811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6642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6642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811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342900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342900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342900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342900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342900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5168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342900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5168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342900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9</xdr:col>
      <xdr:colOff>457200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54200" y="368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457200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03400" y="2413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457200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27200" y="2413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457200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54200" y="273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457200</xdr:colOff>
      <xdr:row>10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54200" y="368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21" sqref="C21"/>
    </sheetView>
  </sheetViews>
  <sheetFormatPr defaultColWidth="11" defaultRowHeight="14.25" x14ac:dyDescent="0.15"/>
  <cols>
    <col min="1" max="1" width="5.5" customWidth="1"/>
    <col min="2" max="2" width="96.375" style="142" customWidth="1"/>
    <col min="3" max="3" width="10.125" customWidth="1"/>
  </cols>
  <sheetData>
    <row r="1" spans="1:2" ht="21" customHeight="1" x14ac:dyDescent="0.15">
      <c r="A1" s="143"/>
      <c r="B1" s="144" t="s">
        <v>0</v>
      </c>
    </row>
    <row r="2" spans="1:2" x14ac:dyDescent="0.15">
      <c r="A2" s="5">
        <v>1</v>
      </c>
      <c r="B2" s="145" t="s">
        <v>1</v>
      </c>
    </row>
    <row r="3" spans="1:2" x14ac:dyDescent="0.15">
      <c r="A3" s="5">
        <v>2</v>
      </c>
      <c r="B3" s="145" t="s">
        <v>2</v>
      </c>
    </row>
    <row r="4" spans="1:2" x14ac:dyDescent="0.15">
      <c r="A4" s="5">
        <v>3</v>
      </c>
      <c r="B4" s="145" t="s">
        <v>3</v>
      </c>
    </row>
    <row r="5" spans="1:2" x14ac:dyDescent="0.15">
      <c r="A5" s="5">
        <v>4</v>
      </c>
      <c r="B5" s="145" t="s">
        <v>4</v>
      </c>
    </row>
    <row r="6" spans="1:2" x14ac:dyDescent="0.15">
      <c r="A6" s="5">
        <v>5</v>
      </c>
      <c r="B6" s="145" t="s">
        <v>5</v>
      </c>
    </row>
    <row r="7" spans="1:2" x14ac:dyDescent="0.15">
      <c r="A7" s="5">
        <v>6</v>
      </c>
      <c r="B7" s="145" t="s">
        <v>6</v>
      </c>
    </row>
    <row r="8" spans="1:2" s="141" customFormat="1" ht="15" customHeight="1" x14ac:dyDescent="0.15">
      <c r="A8" s="146">
        <v>7</v>
      </c>
      <c r="B8" s="147" t="s">
        <v>7</v>
      </c>
    </row>
    <row r="9" spans="1:2" ht="18.95" customHeight="1" x14ac:dyDescent="0.15">
      <c r="A9" s="143"/>
      <c r="B9" s="148" t="s">
        <v>8</v>
      </c>
    </row>
    <row r="10" spans="1:2" ht="15.95" customHeight="1" x14ac:dyDescent="0.15">
      <c r="A10" s="5">
        <v>1</v>
      </c>
      <c r="B10" s="149" t="s">
        <v>9</v>
      </c>
    </row>
    <row r="11" spans="1:2" x14ac:dyDescent="0.15">
      <c r="A11" s="5">
        <v>2</v>
      </c>
      <c r="B11" s="145" t="s">
        <v>10</v>
      </c>
    </row>
    <row r="12" spans="1:2" x14ac:dyDescent="0.15">
      <c r="A12" s="5">
        <v>3</v>
      </c>
      <c r="B12" s="150" t="s">
        <v>11</v>
      </c>
    </row>
    <row r="13" spans="1:2" x14ac:dyDescent="0.15">
      <c r="A13" s="5">
        <v>4</v>
      </c>
      <c r="B13" s="151" t="s">
        <v>12</v>
      </c>
    </row>
    <row r="14" spans="1:2" x14ac:dyDescent="0.15">
      <c r="A14" s="5">
        <v>5</v>
      </c>
      <c r="B14" s="151" t="s">
        <v>13</v>
      </c>
    </row>
    <row r="15" spans="1:2" x14ac:dyDescent="0.15">
      <c r="A15" s="5">
        <v>6</v>
      </c>
      <c r="B15" s="151" t="s">
        <v>14</v>
      </c>
    </row>
    <row r="16" spans="1:2" x14ac:dyDescent="0.15">
      <c r="A16" s="5">
        <v>7</v>
      </c>
      <c r="B16" s="151" t="s">
        <v>15</v>
      </c>
    </row>
    <row r="17" spans="1:2" x14ac:dyDescent="0.15">
      <c r="A17" s="5">
        <v>8</v>
      </c>
      <c r="B17" s="151" t="s">
        <v>16</v>
      </c>
    </row>
    <row r="18" spans="1:2" x14ac:dyDescent="0.15">
      <c r="A18" s="5">
        <v>9</v>
      </c>
      <c r="B18" s="145" t="s">
        <v>17</v>
      </c>
    </row>
    <row r="19" spans="1:2" x14ac:dyDescent="0.15">
      <c r="A19" s="5"/>
      <c r="B19" s="145"/>
    </row>
    <row r="20" spans="1:2" ht="20.25" x14ac:dyDescent="0.15">
      <c r="A20" s="143"/>
      <c r="B20" s="144" t="s">
        <v>18</v>
      </c>
    </row>
    <row r="21" spans="1:2" x14ac:dyDescent="0.15">
      <c r="A21" s="5">
        <v>1</v>
      </c>
      <c r="B21" s="152" t="s">
        <v>19</v>
      </c>
    </row>
    <row r="22" spans="1:2" x14ac:dyDescent="0.15">
      <c r="A22" s="5">
        <v>2</v>
      </c>
      <c r="B22" s="145" t="s">
        <v>20</v>
      </c>
    </row>
    <row r="23" spans="1:2" x14ac:dyDescent="0.15">
      <c r="A23" s="5">
        <v>3</v>
      </c>
      <c r="B23" s="145" t="s">
        <v>21</v>
      </c>
    </row>
    <row r="24" spans="1:2" x14ac:dyDescent="0.15">
      <c r="A24" s="5">
        <v>4</v>
      </c>
      <c r="B24" s="145" t="s">
        <v>22</v>
      </c>
    </row>
    <row r="25" spans="1:2" x14ac:dyDescent="0.15">
      <c r="A25" s="5">
        <v>5</v>
      </c>
      <c r="B25" s="151" t="s">
        <v>23</v>
      </c>
    </row>
    <row r="26" spans="1:2" x14ac:dyDescent="0.15">
      <c r="A26" s="5">
        <v>6</v>
      </c>
      <c r="B26" s="151" t="s">
        <v>24</v>
      </c>
    </row>
    <row r="27" spans="1:2" x14ac:dyDescent="0.15">
      <c r="A27" s="5">
        <v>7</v>
      </c>
      <c r="B27" s="145" t="s">
        <v>25</v>
      </c>
    </row>
    <row r="28" spans="1:2" x14ac:dyDescent="0.15">
      <c r="A28" s="5"/>
      <c r="B28" s="145"/>
    </row>
    <row r="29" spans="1:2" ht="20.25" x14ac:dyDescent="0.15">
      <c r="A29" s="143"/>
      <c r="B29" s="144" t="s">
        <v>26</v>
      </c>
    </row>
    <row r="30" spans="1:2" x14ac:dyDescent="0.15">
      <c r="A30" s="5">
        <v>1</v>
      </c>
      <c r="B30" s="152" t="s">
        <v>27</v>
      </c>
    </row>
    <row r="31" spans="1:2" x14ac:dyDescent="0.15">
      <c r="A31" s="5">
        <v>2</v>
      </c>
      <c r="B31" s="145" t="s">
        <v>28</v>
      </c>
    </row>
    <row r="32" spans="1:2" x14ac:dyDescent="0.15">
      <c r="A32" s="5">
        <v>3</v>
      </c>
      <c r="B32" s="145" t="s">
        <v>29</v>
      </c>
    </row>
    <row r="33" spans="1:2" ht="28.5" x14ac:dyDescent="0.15">
      <c r="A33" s="5">
        <v>4</v>
      </c>
      <c r="B33" s="145" t="s">
        <v>30</v>
      </c>
    </row>
    <row r="34" spans="1:2" x14ac:dyDescent="0.15">
      <c r="A34" s="5">
        <v>5</v>
      </c>
      <c r="B34" s="145" t="s">
        <v>31</v>
      </c>
    </row>
    <row r="35" spans="1:2" x14ac:dyDescent="0.15">
      <c r="A35" s="5">
        <v>6</v>
      </c>
      <c r="B35" s="145" t="s">
        <v>32</v>
      </c>
    </row>
    <row r="36" spans="1:2" x14ac:dyDescent="0.15">
      <c r="A36" s="5">
        <v>7</v>
      </c>
      <c r="B36" s="145" t="s">
        <v>33</v>
      </c>
    </row>
    <row r="37" spans="1:2" x14ac:dyDescent="0.15">
      <c r="A37" s="5"/>
      <c r="B37" s="145"/>
    </row>
    <row r="39" spans="1:2" x14ac:dyDescent="0.15">
      <c r="A39" s="153" t="s">
        <v>34</v>
      </c>
      <c r="B39" s="154"/>
    </row>
  </sheetData>
  <phoneticPr fontId="3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"/>
  <sheetViews>
    <sheetView zoomScale="125" zoomScaleNormal="125" workbookViewId="0">
      <selection activeCell="E4" sqref="E4:E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53" t="s">
        <v>299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</row>
    <row r="2" spans="1:13" s="1" customFormat="1" ht="16.5" x14ac:dyDescent="0.3">
      <c r="A2" s="362" t="s">
        <v>275</v>
      </c>
      <c r="B2" s="363" t="s">
        <v>280</v>
      </c>
      <c r="C2" s="363" t="s">
        <v>276</v>
      </c>
      <c r="D2" s="363" t="s">
        <v>277</v>
      </c>
      <c r="E2" s="363" t="s">
        <v>278</v>
      </c>
      <c r="F2" s="363" t="s">
        <v>279</v>
      </c>
      <c r="G2" s="362" t="s">
        <v>300</v>
      </c>
      <c r="H2" s="362"/>
      <c r="I2" s="362" t="s">
        <v>301</v>
      </c>
      <c r="J2" s="362"/>
      <c r="K2" s="368" t="s">
        <v>302</v>
      </c>
      <c r="L2" s="370" t="s">
        <v>303</v>
      </c>
      <c r="M2" s="372" t="s">
        <v>304</v>
      </c>
    </row>
    <row r="3" spans="1:13" s="1" customFormat="1" ht="16.5" x14ac:dyDescent="0.3">
      <c r="A3" s="362"/>
      <c r="B3" s="364"/>
      <c r="C3" s="364"/>
      <c r="D3" s="364"/>
      <c r="E3" s="364"/>
      <c r="F3" s="364"/>
      <c r="G3" s="3" t="s">
        <v>305</v>
      </c>
      <c r="H3" s="3" t="s">
        <v>306</v>
      </c>
      <c r="I3" s="3" t="s">
        <v>305</v>
      </c>
      <c r="J3" s="3" t="s">
        <v>306</v>
      </c>
      <c r="K3" s="369"/>
      <c r="L3" s="371"/>
      <c r="M3" s="373"/>
    </row>
    <row r="4" spans="1:13" ht="21" x14ac:dyDescent="0.15">
      <c r="A4" s="5">
        <v>1</v>
      </c>
      <c r="B4" s="157" t="s">
        <v>293</v>
      </c>
      <c r="C4" s="6">
        <v>1002</v>
      </c>
      <c r="D4" s="155" t="s">
        <v>291</v>
      </c>
      <c r="E4" s="156" t="s">
        <v>292</v>
      </c>
      <c r="F4" s="6" t="s">
        <v>63</v>
      </c>
      <c r="G4" s="6">
        <v>0.3</v>
      </c>
      <c r="H4" s="6">
        <v>0.2</v>
      </c>
      <c r="I4" s="6">
        <v>0.4</v>
      </c>
      <c r="J4" s="6">
        <v>0.3</v>
      </c>
      <c r="K4" s="6">
        <v>1.2</v>
      </c>
      <c r="L4" s="6" t="s">
        <v>307</v>
      </c>
      <c r="M4" s="6" t="s">
        <v>294</v>
      </c>
    </row>
    <row r="5" spans="1:13" ht="21" x14ac:dyDescent="0.15">
      <c r="A5" s="5">
        <v>2</v>
      </c>
      <c r="B5" s="157" t="s">
        <v>293</v>
      </c>
      <c r="C5" s="6">
        <v>63</v>
      </c>
      <c r="D5" s="155" t="s">
        <v>291</v>
      </c>
      <c r="E5" s="158" t="s">
        <v>295</v>
      </c>
      <c r="F5" s="6" t="s">
        <v>63</v>
      </c>
      <c r="G5" s="6">
        <v>0.2</v>
      </c>
      <c r="H5" s="6">
        <v>0.2</v>
      </c>
      <c r="I5" s="6">
        <v>0.4</v>
      </c>
      <c r="J5" s="6">
        <v>0.3</v>
      </c>
      <c r="K5" s="6">
        <v>1.1000000000000001</v>
      </c>
      <c r="L5" s="6" t="s">
        <v>307</v>
      </c>
      <c r="M5" s="6" t="s">
        <v>294</v>
      </c>
    </row>
    <row r="6" spans="1:13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s="2" customFormat="1" ht="18.75" x14ac:dyDescent="0.15">
      <c r="A10" s="354" t="s">
        <v>308</v>
      </c>
      <c r="B10" s="355"/>
      <c r="C10" s="355"/>
      <c r="D10" s="355"/>
      <c r="E10" s="356"/>
      <c r="F10" s="357"/>
      <c r="G10" s="359"/>
      <c r="H10" s="354" t="s">
        <v>297</v>
      </c>
      <c r="I10" s="355"/>
      <c r="J10" s="355"/>
      <c r="K10" s="356"/>
      <c r="L10" s="365"/>
      <c r="M10" s="366"/>
    </row>
    <row r="11" spans="1:13" ht="16.5" x14ac:dyDescent="0.15">
      <c r="A11" s="367" t="s">
        <v>309</v>
      </c>
      <c r="B11" s="367"/>
      <c r="C11" s="361"/>
      <c r="D11" s="361"/>
      <c r="E11" s="361"/>
      <c r="F11" s="361"/>
      <c r="G11" s="361"/>
      <c r="H11" s="361"/>
      <c r="I11" s="361"/>
      <c r="J11" s="361"/>
      <c r="K11" s="361"/>
      <c r="L11" s="361"/>
      <c r="M11" s="361"/>
    </row>
  </sheetData>
  <mergeCells count="17"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0:E10"/>
    <mergeCell ref="F10:G10"/>
    <mergeCell ref="H10:K10"/>
    <mergeCell ref="L10:M10"/>
  </mergeCells>
  <phoneticPr fontId="38" type="noConversion"/>
  <dataValidations count="1">
    <dataValidation type="list" allowBlank="1" showInputMessage="1" showErrorMessage="1" sqref="M1:M5 M6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0"/>
  <sheetViews>
    <sheetView zoomScale="125" zoomScaleNormal="125" workbookViewId="0">
      <selection activeCell="C4" sqref="C4:C5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3" t="s">
        <v>310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</row>
    <row r="2" spans="1:23" s="1" customFormat="1" ht="15.95" customHeight="1" x14ac:dyDescent="0.3">
      <c r="A2" s="363" t="s">
        <v>311</v>
      </c>
      <c r="B2" s="363" t="s">
        <v>280</v>
      </c>
      <c r="C2" s="363" t="s">
        <v>276</v>
      </c>
      <c r="D2" s="363" t="s">
        <v>277</v>
      </c>
      <c r="E2" s="363" t="s">
        <v>278</v>
      </c>
      <c r="F2" s="363" t="s">
        <v>279</v>
      </c>
      <c r="G2" s="374" t="s">
        <v>312</v>
      </c>
      <c r="H2" s="375"/>
      <c r="I2" s="376"/>
      <c r="J2" s="374" t="s">
        <v>313</v>
      </c>
      <c r="K2" s="375"/>
      <c r="L2" s="376"/>
      <c r="M2" s="374" t="s">
        <v>314</v>
      </c>
      <c r="N2" s="375"/>
      <c r="O2" s="376"/>
      <c r="P2" s="374" t="s">
        <v>315</v>
      </c>
      <c r="Q2" s="375"/>
      <c r="R2" s="376"/>
      <c r="S2" s="375" t="s">
        <v>316</v>
      </c>
      <c r="T2" s="375"/>
      <c r="U2" s="376"/>
      <c r="V2" s="384" t="s">
        <v>317</v>
      </c>
      <c r="W2" s="384" t="s">
        <v>289</v>
      </c>
    </row>
    <row r="3" spans="1:23" s="1" customFormat="1" ht="16.5" x14ac:dyDescent="0.3">
      <c r="A3" s="364"/>
      <c r="B3" s="380"/>
      <c r="C3" s="380"/>
      <c r="D3" s="380"/>
      <c r="E3" s="380"/>
      <c r="F3" s="380"/>
      <c r="G3" s="3" t="s">
        <v>318</v>
      </c>
      <c r="H3" s="3" t="s">
        <v>69</v>
      </c>
      <c r="I3" s="3" t="s">
        <v>280</v>
      </c>
      <c r="J3" s="3" t="s">
        <v>318</v>
      </c>
      <c r="K3" s="3" t="s">
        <v>69</v>
      </c>
      <c r="L3" s="3" t="s">
        <v>280</v>
      </c>
      <c r="M3" s="3" t="s">
        <v>318</v>
      </c>
      <c r="N3" s="3" t="s">
        <v>69</v>
      </c>
      <c r="O3" s="3" t="s">
        <v>280</v>
      </c>
      <c r="P3" s="3" t="s">
        <v>318</v>
      </c>
      <c r="Q3" s="3" t="s">
        <v>69</v>
      </c>
      <c r="R3" s="3" t="s">
        <v>280</v>
      </c>
      <c r="S3" s="3" t="s">
        <v>318</v>
      </c>
      <c r="T3" s="3" t="s">
        <v>69</v>
      </c>
      <c r="U3" s="3" t="s">
        <v>280</v>
      </c>
      <c r="V3" s="385"/>
      <c r="W3" s="385"/>
    </row>
    <row r="4" spans="1:23" ht="67.5" x14ac:dyDescent="0.15">
      <c r="A4" s="377" t="s">
        <v>319</v>
      </c>
      <c r="B4" s="381" t="s">
        <v>293</v>
      </c>
      <c r="C4" s="6">
        <v>1002</v>
      </c>
      <c r="D4" s="155" t="s">
        <v>291</v>
      </c>
      <c r="E4" s="156" t="s">
        <v>292</v>
      </c>
      <c r="F4" s="6" t="s">
        <v>63</v>
      </c>
      <c r="G4" s="159" t="s">
        <v>320</v>
      </c>
      <c r="H4" s="160" t="s">
        <v>321</v>
      </c>
      <c r="I4" s="159" t="s">
        <v>322</v>
      </c>
      <c r="J4" s="159" t="s">
        <v>323</v>
      </c>
      <c r="K4" s="160" t="s">
        <v>324</v>
      </c>
      <c r="L4" s="159" t="s">
        <v>322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21" x14ac:dyDescent="0.15">
      <c r="A5" s="378"/>
      <c r="B5" s="382"/>
      <c r="C5" s="6">
        <v>63</v>
      </c>
      <c r="D5" s="155" t="s">
        <v>291</v>
      </c>
      <c r="E5" s="158" t="s">
        <v>295</v>
      </c>
      <c r="F5" s="6" t="s">
        <v>63</v>
      </c>
      <c r="G5" s="374" t="s">
        <v>325</v>
      </c>
      <c r="H5" s="375"/>
      <c r="I5" s="376"/>
      <c r="J5" s="374" t="s">
        <v>326</v>
      </c>
      <c r="K5" s="375"/>
      <c r="L5" s="376"/>
      <c r="M5" s="374" t="s">
        <v>327</v>
      </c>
      <c r="N5" s="375"/>
      <c r="O5" s="376"/>
      <c r="P5" s="374" t="s">
        <v>328</v>
      </c>
      <c r="Q5" s="375"/>
      <c r="R5" s="376"/>
      <c r="S5" s="375" t="s">
        <v>329</v>
      </c>
      <c r="T5" s="375"/>
      <c r="U5" s="376"/>
      <c r="V5" s="6"/>
      <c r="W5" s="6"/>
    </row>
    <row r="6" spans="1:23" ht="21" x14ac:dyDescent="0.15">
      <c r="A6" s="378"/>
      <c r="B6" s="382"/>
      <c r="C6" s="6">
        <v>1002</v>
      </c>
      <c r="D6" s="155" t="s">
        <v>291</v>
      </c>
      <c r="E6" s="156" t="s">
        <v>292</v>
      </c>
      <c r="F6" s="6" t="s">
        <v>63</v>
      </c>
      <c r="G6" s="3" t="s">
        <v>318</v>
      </c>
      <c r="H6" s="3" t="s">
        <v>69</v>
      </c>
      <c r="I6" s="3" t="s">
        <v>280</v>
      </c>
      <c r="J6" s="3" t="s">
        <v>318</v>
      </c>
      <c r="K6" s="3" t="s">
        <v>69</v>
      </c>
      <c r="L6" s="3" t="s">
        <v>280</v>
      </c>
      <c r="M6" s="3" t="s">
        <v>318</v>
      </c>
      <c r="N6" s="3" t="s">
        <v>69</v>
      </c>
      <c r="O6" s="3" t="s">
        <v>280</v>
      </c>
      <c r="P6" s="3" t="s">
        <v>318</v>
      </c>
      <c r="Q6" s="3" t="s">
        <v>69</v>
      </c>
      <c r="R6" s="3" t="s">
        <v>280</v>
      </c>
      <c r="S6" s="3" t="s">
        <v>318</v>
      </c>
      <c r="T6" s="3" t="s">
        <v>69</v>
      </c>
      <c r="U6" s="3" t="s">
        <v>280</v>
      </c>
      <c r="V6" s="6"/>
      <c r="W6" s="6"/>
    </row>
    <row r="7" spans="1:23" ht="21" x14ac:dyDescent="0.15">
      <c r="A7" s="379"/>
      <c r="B7" s="383"/>
      <c r="C7" s="6">
        <v>63</v>
      </c>
      <c r="D7" s="155" t="s">
        <v>291</v>
      </c>
      <c r="E7" s="158" t="s">
        <v>295</v>
      </c>
      <c r="F7" s="6" t="s">
        <v>63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s="2" customFormat="1" ht="18.75" x14ac:dyDescent="0.15">
      <c r="A9" s="354" t="s">
        <v>330</v>
      </c>
      <c r="B9" s="355"/>
      <c r="C9" s="355"/>
      <c r="D9" s="355"/>
      <c r="E9" s="356"/>
      <c r="F9" s="357"/>
      <c r="G9" s="359"/>
      <c r="H9" s="14"/>
      <c r="I9" s="14"/>
      <c r="J9" s="354" t="s">
        <v>331</v>
      </c>
      <c r="K9" s="355"/>
      <c r="L9" s="355"/>
      <c r="M9" s="355"/>
      <c r="N9" s="355"/>
      <c r="O9" s="355"/>
      <c r="P9" s="355"/>
      <c r="Q9" s="355"/>
      <c r="R9" s="355"/>
      <c r="S9" s="355"/>
      <c r="T9" s="355"/>
      <c r="U9" s="356"/>
      <c r="V9" s="7"/>
      <c r="W9" s="9"/>
    </row>
    <row r="10" spans="1:23" ht="16.5" x14ac:dyDescent="0.15">
      <c r="A10" s="360" t="s">
        <v>332</v>
      </c>
      <c r="B10" s="360"/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</row>
  </sheetData>
  <mergeCells count="25">
    <mergeCell ref="A9:E9"/>
    <mergeCell ref="F9:G9"/>
    <mergeCell ref="J9:U9"/>
    <mergeCell ref="A10:W10"/>
    <mergeCell ref="A2:A3"/>
    <mergeCell ref="A4:A7"/>
    <mergeCell ref="B2:B3"/>
    <mergeCell ref="B4:B7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</mergeCells>
  <phoneticPr fontId="38" type="noConversion"/>
  <dataValidations count="1">
    <dataValidation type="list" allowBlank="1" showInputMessage="1" showErrorMessage="1" sqref="W1 W4:W7 W8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3" t="s">
        <v>333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</row>
    <row r="2" spans="1:14" s="1" customFormat="1" ht="16.5" x14ac:dyDescent="0.3">
      <c r="A2" s="10" t="s">
        <v>334</v>
      </c>
      <c r="B2" s="11" t="s">
        <v>276</v>
      </c>
      <c r="C2" s="11" t="s">
        <v>277</v>
      </c>
      <c r="D2" s="11" t="s">
        <v>278</v>
      </c>
      <c r="E2" s="11" t="s">
        <v>279</v>
      </c>
      <c r="F2" s="11" t="s">
        <v>280</v>
      </c>
      <c r="G2" s="10" t="s">
        <v>335</v>
      </c>
      <c r="H2" s="10" t="s">
        <v>336</v>
      </c>
      <c r="I2" s="10" t="s">
        <v>337</v>
      </c>
      <c r="J2" s="10" t="s">
        <v>336</v>
      </c>
      <c r="K2" s="10" t="s">
        <v>338</v>
      </c>
      <c r="L2" s="10" t="s">
        <v>336</v>
      </c>
      <c r="M2" s="11" t="s">
        <v>317</v>
      </c>
      <c r="N2" s="11" t="s">
        <v>289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2" t="s">
        <v>334</v>
      </c>
      <c r="B4" s="13" t="s">
        <v>339</v>
      </c>
      <c r="C4" s="13" t="s">
        <v>318</v>
      </c>
      <c r="D4" s="13" t="s">
        <v>278</v>
      </c>
      <c r="E4" s="11" t="s">
        <v>279</v>
      </c>
      <c r="F4" s="11" t="s">
        <v>280</v>
      </c>
      <c r="G4" s="10" t="s">
        <v>335</v>
      </c>
      <c r="H4" s="10" t="s">
        <v>336</v>
      </c>
      <c r="I4" s="10" t="s">
        <v>337</v>
      </c>
      <c r="J4" s="10" t="s">
        <v>336</v>
      </c>
      <c r="K4" s="10" t="s">
        <v>338</v>
      </c>
      <c r="L4" s="10" t="s">
        <v>336</v>
      </c>
      <c r="M4" s="11" t="s">
        <v>317</v>
      </c>
      <c r="N4" s="11" t="s">
        <v>289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54" t="s">
        <v>340</v>
      </c>
      <c r="B11" s="355"/>
      <c r="C11" s="355"/>
      <c r="D11" s="356"/>
      <c r="E11" s="357"/>
      <c r="F11" s="358"/>
      <c r="G11" s="359"/>
      <c r="H11" s="14"/>
      <c r="I11" s="354" t="s">
        <v>341</v>
      </c>
      <c r="J11" s="355"/>
      <c r="K11" s="355"/>
      <c r="L11" s="7"/>
      <c r="M11" s="7"/>
      <c r="N11" s="9"/>
    </row>
    <row r="12" spans="1:14" ht="16.5" x14ac:dyDescent="0.15">
      <c r="A12" s="360" t="s">
        <v>342</v>
      </c>
      <c r="B12" s="361"/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361"/>
    </row>
  </sheetData>
  <mergeCells count="5">
    <mergeCell ref="A1:N1"/>
    <mergeCell ref="A11:D11"/>
    <mergeCell ref="E11:G11"/>
    <mergeCell ref="I11:K11"/>
    <mergeCell ref="A12:N12"/>
  </mergeCells>
  <phoneticPr fontId="3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D1" zoomScale="125" zoomScaleNormal="125" workbookViewId="0">
      <selection activeCell="F3" sqref="F3:F6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53" t="s">
        <v>343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2" s="1" customFormat="1" ht="16.5" x14ac:dyDescent="0.3">
      <c r="A2" s="3" t="s">
        <v>311</v>
      </c>
      <c r="B2" s="4" t="s">
        <v>280</v>
      </c>
      <c r="C2" s="4" t="s">
        <v>276</v>
      </c>
      <c r="D2" s="4" t="s">
        <v>277</v>
      </c>
      <c r="E2" s="4" t="s">
        <v>278</v>
      </c>
      <c r="F2" s="4" t="s">
        <v>279</v>
      </c>
      <c r="G2" s="3" t="s">
        <v>344</v>
      </c>
      <c r="H2" s="3" t="s">
        <v>345</v>
      </c>
      <c r="I2" s="3" t="s">
        <v>346</v>
      </c>
      <c r="J2" s="3" t="s">
        <v>347</v>
      </c>
      <c r="K2" s="4" t="s">
        <v>317</v>
      </c>
      <c r="L2" s="4" t="s">
        <v>289</v>
      </c>
    </row>
    <row r="3" spans="1:12" ht="21" x14ac:dyDescent="0.15">
      <c r="A3" s="5" t="s">
        <v>319</v>
      </c>
      <c r="B3" s="157" t="s">
        <v>348</v>
      </c>
      <c r="C3" s="6">
        <v>1002</v>
      </c>
      <c r="D3" s="157" t="s">
        <v>349</v>
      </c>
      <c r="E3" s="156" t="s">
        <v>292</v>
      </c>
      <c r="F3" s="381" t="s">
        <v>63</v>
      </c>
      <c r="G3" s="161" t="s">
        <v>350</v>
      </c>
      <c r="H3" s="157" t="s">
        <v>351</v>
      </c>
      <c r="I3" s="157" t="s">
        <v>351</v>
      </c>
      <c r="J3" s="157" t="s">
        <v>351</v>
      </c>
      <c r="K3" s="6"/>
      <c r="L3" s="6" t="s">
        <v>294</v>
      </c>
    </row>
    <row r="4" spans="1:12" ht="21" x14ac:dyDescent="0.15">
      <c r="A4" s="5" t="s">
        <v>352</v>
      </c>
      <c r="B4" s="157" t="s">
        <v>348</v>
      </c>
      <c r="C4" s="6">
        <v>63</v>
      </c>
      <c r="D4" s="157" t="s">
        <v>349</v>
      </c>
      <c r="E4" s="158" t="s">
        <v>295</v>
      </c>
      <c r="F4" s="382"/>
      <c r="G4" s="161" t="s">
        <v>353</v>
      </c>
      <c r="H4" s="157" t="s">
        <v>354</v>
      </c>
      <c r="I4" s="157" t="s">
        <v>354</v>
      </c>
      <c r="J4" s="157" t="s">
        <v>354</v>
      </c>
      <c r="K4" s="6"/>
      <c r="L4" s="6" t="s">
        <v>294</v>
      </c>
    </row>
    <row r="5" spans="1:12" x14ac:dyDescent="0.15">
      <c r="A5" s="5" t="s">
        <v>355</v>
      </c>
      <c r="B5" s="5"/>
      <c r="C5" s="6"/>
      <c r="D5" s="6"/>
      <c r="E5" s="6"/>
      <c r="F5" s="382"/>
      <c r="G5" s="6"/>
      <c r="H5" s="6"/>
      <c r="I5" s="6"/>
      <c r="J5" s="6"/>
      <c r="K5" s="6"/>
      <c r="L5" s="6"/>
    </row>
    <row r="6" spans="1:12" x14ac:dyDescent="0.15">
      <c r="A6" s="5" t="s">
        <v>356</v>
      </c>
      <c r="B6" s="5"/>
      <c r="C6" s="6"/>
      <c r="D6" s="6"/>
      <c r="E6" s="6"/>
      <c r="F6" s="383"/>
      <c r="G6" s="6"/>
      <c r="H6" s="6"/>
      <c r="I6" s="6"/>
      <c r="J6" s="6"/>
      <c r="K6" s="6"/>
      <c r="L6" s="6"/>
    </row>
    <row r="7" spans="1:12" x14ac:dyDescent="0.15">
      <c r="A7" s="5" t="s">
        <v>357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 x14ac:dyDescent="0.15">
      <c r="A11" s="354" t="s">
        <v>358</v>
      </c>
      <c r="B11" s="355"/>
      <c r="C11" s="355"/>
      <c r="D11" s="355"/>
      <c r="E11" s="356"/>
      <c r="F11" s="357"/>
      <c r="G11" s="359"/>
      <c r="H11" s="354" t="s">
        <v>359</v>
      </c>
      <c r="I11" s="355"/>
      <c r="J11" s="355"/>
      <c r="K11" s="7"/>
      <c r="L11" s="9"/>
    </row>
    <row r="12" spans="1:12" ht="16.5" x14ac:dyDescent="0.15">
      <c r="A12" s="360" t="s">
        <v>360</v>
      </c>
      <c r="B12" s="360"/>
      <c r="C12" s="361"/>
      <c r="D12" s="361"/>
      <c r="E12" s="361"/>
      <c r="F12" s="361"/>
      <c r="G12" s="361"/>
      <c r="H12" s="361"/>
      <c r="I12" s="361"/>
      <c r="J12" s="361"/>
      <c r="K12" s="361"/>
      <c r="L12" s="361"/>
    </row>
  </sheetData>
  <mergeCells count="6">
    <mergeCell ref="A1:J1"/>
    <mergeCell ref="A11:E11"/>
    <mergeCell ref="F11:G11"/>
    <mergeCell ref="H11:J11"/>
    <mergeCell ref="A12:L12"/>
    <mergeCell ref="F3:F6"/>
  </mergeCells>
  <phoneticPr fontId="38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9" sqref="E9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3" t="s">
        <v>361</v>
      </c>
      <c r="B1" s="353"/>
      <c r="C1" s="353"/>
      <c r="D1" s="353"/>
      <c r="E1" s="353"/>
      <c r="F1" s="353"/>
      <c r="G1" s="353"/>
      <c r="H1" s="353"/>
      <c r="I1" s="353"/>
    </row>
    <row r="2" spans="1:9" s="1" customFormat="1" ht="16.5" x14ac:dyDescent="0.3">
      <c r="A2" s="362" t="s">
        <v>275</v>
      </c>
      <c r="B2" s="363" t="s">
        <v>280</v>
      </c>
      <c r="C2" s="363" t="s">
        <v>318</v>
      </c>
      <c r="D2" s="363" t="s">
        <v>278</v>
      </c>
      <c r="E2" s="363" t="s">
        <v>279</v>
      </c>
      <c r="F2" s="3" t="s">
        <v>362</v>
      </c>
      <c r="G2" s="3" t="s">
        <v>301</v>
      </c>
      <c r="H2" s="368" t="s">
        <v>302</v>
      </c>
      <c r="I2" s="372" t="s">
        <v>304</v>
      </c>
    </row>
    <row r="3" spans="1:9" s="1" customFormat="1" ht="16.5" x14ac:dyDescent="0.3">
      <c r="A3" s="362"/>
      <c r="B3" s="364"/>
      <c r="C3" s="364"/>
      <c r="D3" s="364"/>
      <c r="E3" s="364"/>
      <c r="F3" s="3" t="s">
        <v>363</v>
      </c>
      <c r="G3" s="3" t="s">
        <v>305</v>
      </c>
      <c r="H3" s="369"/>
      <c r="I3" s="373"/>
    </row>
    <row r="4" spans="1:9" x14ac:dyDescent="0.15">
      <c r="A4" s="5"/>
      <c r="B4" s="5"/>
      <c r="C4" s="157" t="s">
        <v>364</v>
      </c>
      <c r="D4" s="157" t="s">
        <v>365</v>
      </c>
      <c r="E4" s="6" t="s">
        <v>63</v>
      </c>
      <c r="F4" s="6">
        <v>0.3</v>
      </c>
      <c r="G4" s="6">
        <v>0.4</v>
      </c>
      <c r="H4" s="6">
        <v>0.7</v>
      </c>
      <c r="I4" s="6" t="s">
        <v>294</v>
      </c>
    </row>
    <row r="5" spans="1:9" x14ac:dyDescent="0.15">
      <c r="A5" s="5"/>
      <c r="B5" s="5"/>
      <c r="C5" s="6"/>
      <c r="D5" s="6"/>
      <c r="E5" s="6"/>
      <c r="F5" s="6"/>
      <c r="G5" s="6"/>
      <c r="H5" s="6"/>
      <c r="I5" s="6"/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54" t="s">
        <v>308</v>
      </c>
      <c r="B12" s="355"/>
      <c r="C12" s="355"/>
      <c r="D12" s="356"/>
      <c r="E12" s="8"/>
      <c r="F12" s="354" t="s">
        <v>359</v>
      </c>
      <c r="G12" s="355"/>
      <c r="H12" s="356"/>
      <c r="I12" s="9"/>
    </row>
    <row r="13" spans="1:9" ht="16.5" x14ac:dyDescent="0.15">
      <c r="A13" s="360" t="s">
        <v>366</v>
      </c>
      <c r="B13" s="360"/>
      <c r="C13" s="361"/>
      <c r="D13" s="361"/>
      <c r="E13" s="361"/>
      <c r="F13" s="361"/>
      <c r="G13" s="361"/>
      <c r="H13" s="361"/>
      <c r="I13" s="36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A9" sqref="A9:XFD9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2" t="s">
        <v>35</v>
      </c>
      <c r="C2" s="163"/>
      <c r="D2" s="163"/>
      <c r="E2" s="163"/>
      <c r="F2" s="163"/>
      <c r="G2" s="163"/>
      <c r="H2" s="163"/>
      <c r="I2" s="164"/>
    </row>
    <row r="3" spans="2:9" ht="27.95" customHeight="1" x14ac:dyDescent="0.25">
      <c r="B3" s="129"/>
      <c r="C3" s="130"/>
      <c r="D3" s="165" t="s">
        <v>36</v>
      </c>
      <c r="E3" s="166"/>
      <c r="F3" s="167" t="s">
        <v>37</v>
      </c>
      <c r="G3" s="168"/>
      <c r="H3" s="165" t="s">
        <v>38</v>
      </c>
      <c r="I3" s="169"/>
    </row>
    <row r="4" spans="2:9" ht="27.95" customHeight="1" x14ac:dyDescent="0.25">
      <c r="B4" s="129" t="s">
        <v>39</v>
      </c>
      <c r="C4" s="130" t="s">
        <v>40</v>
      </c>
      <c r="D4" s="130" t="s">
        <v>41</v>
      </c>
      <c r="E4" s="130" t="s">
        <v>42</v>
      </c>
      <c r="F4" s="131" t="s">
        <v>41</v>
      </c>
      <c r="G4" s="131" t="s">
        <v>42</v>
      </c>
      <c r="H4" s="130" t="s">
        <v>41</v>
      </c>
      <c r="I4" s="138" t="s">
        <v>42</v>
      </c>
    </row>
    <row r="5" spans="2:9" ht="27.95" customHeight="1" x14ac:dyDescent="0.15">
      <c r="B5" s="132" t="s">
        <v>43</v>
      </c>
      <c r="C5" s="5">
        <v>13</v>
      </c>
      <c r="D5" s="5">
        <v>0</v>
      </c>
      <c r="E5" s="5">
        <v>1</v>
      </c>
      <c r="F5" s="133">
        <v>0</v>
      </c>
      <c r="G5" s="133">
        <v>1</v>
      </c>
      <c r="H5" s="5">
        <v>1</v>
      </c>
      <c r="I5" s="139">
        <v>2</v>
      </c>
    </row>
    <row r="6" spans="2:9" ht="27.95" customHeight="1" x14ac:dyDescent="0.15">
      <c r="B6" s="132" t="s">
        <v>44</v>
      </c>
      <c r="C6" s="5">
        <v>20</v>
      </c>
      <c r="D6" s="5">
        <v>0</v>
      </c>
      <c r="E6" s="5">
        <v>1</v>
      </c>
      <c r="F6" s="133">
        <v>1</v>
      </c>
      <c r="G6" s="133">
        <v>2</v>
      </c>
      <c r="H6" s="5">
        <v>2</v>
      </c>
      <c r="I6" s="139">
        <v>3</v>
      </c>
    </row>
    <row r="7" spans="2:9" ht="27.95" customHeight="1" x14ac:dyDescent="0.15">
      <c r="B7" s="132" t="s">
        <v>45</v>
      </c>
      <c r="C7" s="5">
        <v>32</v>
      </c>
      <c r="D7" s="5">
        <v>0</v>
      </c>
      <c r="E7" s="5">
        <v>1</v>
      </c>
      <c r="F7" s="133">
        <v>2</v>
      </c>
      <c r="G7" s="133">
        <v>3</v>
      </c>
      <c r="H7" s="5">
        <v>3</v>
      </c>
      <c r="I7" s="139">
        <v>4</v>
      </c>
    </row>
    <row r="8" spans="2:9" ht="27.95" customHeight="1" x14ac:dyDescent="0.15">
      <c r="B8" s="132" t="s">
        <v>46</v>
      </c>
      <c r="C8" s="5">
        <v>50</v>
      </c>
      <c r="D8" s="5">
        <v>1</v>
      </c>
      <c r="E8" s="5">
        <v>2</v>
      </c>
      <c r="F8" s="133">
        <v>3</v>
      </c>
      <c r="G8" s="133">
        <v>4</v>
      </c>
      <c r="H8" s="5">
        <v>5</v>
      </c>
      <c r="I8" s="139">
        <v>6</v>
      </c>
    </row>
    <row r="9" spans="2:9" ht="27.95" customHeight="1" x14ac:dyDescent="0.15">
      <c r="B9" s="132" t="s">
        <v>47</v>
      </c>
      <c r="C9" s="5">
        <v>80</v>
      </c>
      <c r="D9" s="5">
        <v>2</v>
      </c>
      <c r="E9" s="5">
        <v>3</v>
      </c>
      <c r="F9" s="133">
        <v>5</v>
      </c>
      <c r="G9" s="133">
        <v>6</v>
      </c>
      <c r="H9" s="5">
        <v>7</v>
      </c>
      <c r="I9" s="139">
        <v>8</v>
      </c>
    </row>
    <row r="10" spans="2:9" ht="27.95" customHeight="1" x14ac:dyDescent="0.15">
      <c r="B10" s="132" t="s">
        <v>48</v>
      </c>
      <c r="C10" s="5">
        <v>125</v>
      </c>
      <c r="D10" s="5">
        <v>3</v>
      </c>
      <c r="E10" s="5">
        <v>4</v>
      </c>
      <c r="F10" s="133">
        <v>7</v>
      </c>
      <c r="G10" s="133">
        <v>8</v>
      </c>
      <c r="H10" s="5">
        <v>10</v>
      </c>
      <c r="I10" s="139">
        <v>11</v>
      </c>
    </row>
    <row r="11" spans="2:9" ht="27.95" customHeight="1" x14ac:dyDescent="0.15">
      <c r="B11" s="132" t="s">
        <v>49</v>
      </c>
      <c r="C11" s="5">
        <v>200</v>
      </c>
      <c r="D11" s="5">
        <v>5</v>
      </c>
      <c r="E11" s="5">
        <v>6</v>
      </c>
      <c r="F11" s="133">
        <v>10</v>
      </c>
      <c r="G11" s="133">
        <v>11</v>
      </c>
      <c r="H11" s="5">
        <v>14</v>
      </c>
      <c r="I11" s="139">
        <v>15</v>
      </c>
    </row>
    <row r="12" spans="2:9" ht="27.95" customHeight="1" x14ac:dyDescent="0.15">
      <c r="B12" s="134" t="s">
        <v>50</v>
      </c>
      <c r="C12" s="135">
        <v>315</v>
      </c>
      <c r="D12" s="135">
        <v>7</v>
      </c>
      <c r="E12" s="135">
        <v>8</v>
      </c>
      <c r="F12" s="136">
        <v>14</v>
      </c>
      <c r="G12" s="136">
        <v>15</v>
      </c>
      <c r="H12" s="135">
        <v>21</v>
      </c>
      <c r="I12" s="140">
        <v>22</v>
      </c>
    </row>
    <row r="14" spans="2:9" x14ac:dyDescent="0.15">
      <c r="B14" s="137" t="s">
        <v>51</v>
      </c>
      <c r="C14" s="137"/>
      <c r="D14" s="137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B4" sqref="B4:C4"/>
    </sheetView>
  </sheetViews>
  <sheetFormatPr defaultColWidth="10.375" defaultRowHeight="16.5" customHeight="1" x14ac:dyDescent="0.15"/>
  <cols>
    <col min="1" max="1" width="11.125" style="60" customWidth="1"/>
    <col min="2" max="9" width="10.375" style="60"/>
    <col min="10" max="10" width="8.875" style="60" customWidth="1"/>
    <col min="11" max="11" width="12" style="60" customWidth="1"/>
    <col min="12" max="16384" width="10.375" style="60"/>
  </cols>
  <sheetData>
    <row r="1" spans="1:11" ht="20.25" x14ac:dyDescent="0.15">
      <c r="A1" s="170" t="s">
        <v>52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14.25" x14ac:dyDescent="0.15">
      <c r="A2" s="61" t="s">
        <v>53</v>
      </c>
      <c r="B2" s="171" t="s">
        <v>54</v>
      </c>
      <c r="C2" s="171"/>
      <c r="D2" s="172" t="s">
        <v>55</v>
      </c>
      <c r="E2" s="172"/>
      <c r="F2" s="171" t="s">
        <v>56</v>
      </c>
      <c r="G2" s="171"/>
      <c r="H2" s="62" t="s">
        <v>57</v>
      </c>
      <c r="I2" s="173" t="s">
        <v>58</v>
      </c>
      <c r="J2" s="173"/>
      <c r="K2" s="174"/>
    </row>
    <row r="3" spans="1:11" ht="14.25" x14ac:dyDescent="0.15">
      <c r="A3" s="175" t="s">
        <v>59</v>
      </c>
      <c r="B3" s="176"/>
      <c r="C3" s="177"/>
      <c r="D3" s="178" t="s">
        <v>60</v>
      </c>
      <c r="E3" s="179"/>
      <c r="F3" s="179"/>
      <c r="G3" s="180"/>
      <c r="H3" s="178" t="s">
        <v>61</v>
      </c>
      <c r="I3" s="179"/>
      <c r="J3" s="179"/>
      <c r="K3" s="180"/>
    </row>
    <row r="4" spans="1:11" ht="14.25" x14ac:dyDescent="0.15">
      <c r="A4" s="65" t="s">
        <v>62</v>
      </c>
      <c r="B4" s="181" t="s">
        <v>63</v>
      </c>
      <c r="C4" s="182"/>
      <c r="D4" s="183" t="s">
        <v>64</v>
      </c>
      <c r="E4" s="184"/>
      <c r="F4" s="185" t="s">
        <v>65</v>
      </c>
      <c r="G4" s="186"/>
      <c r="H4" s="183" t="s">
        <v>66</v>
      </c>
      <c r="I4" s="184"/>
      <c r="J4" s="66" t="s">
        <v>67</v>
      </c>
      <c r="K4" s="67" t="s">
        <v>68</v>
      </c>
    </row>
    <row r="5" spans="1:11" ht="14.25" x14ac:dyDescent="0.15">
      <c r="A5" s="68" t="s">
        <v>69</v>
      </c>
      <c r="B5" s="181" t="s">
        <v>70</v>
      </c>
      <c r="C5" s="182"/>
      <c r="D5" s="183" t="s">
        <v>71</v>
      </c>
      <c r="E5" s="184"/>
      <c r="F5" s="185">
        <v>44701</v>
      </c>
      <c r="G5" s="186"/>
      <c r="H5" s="183" t="s">
        <v>72</v>
      </c>
      <c r="I5" s="184"/>
      <c r="J5" s="66" t="s">
        <v>67</v>
      </c>
      <c r="K5" s="67" t="s">
        <v>68</v>
      </c>
    </row>
    <row r="6" spans="1:11" ht="14.25" x14ac:dyDescent="0.15">
      <c r="A6" s="65" t="s">
        <v>73</v>
      </c>
      <c r="B6" s="69">
        <v>2</v>
      </c>
      <c r="C6" s="70">
        <v>6</v>
      </c>
      <c r="D6" s="68" t="s">
        <v>74</v>
      </c>
      <c r="E6" s="71"/>
      <c r="F6" s="185">
        <v>44727</v>
      </c>
      <c r="G6" s="186"/>
      <c r="H6" s="183" t="s">
        <v>75</v>
      </c>
      <c r="I6" s="184"/>
      <c r="J6" s="66" t="s">
        <v>67</v>
      </c>
      <c r="K6" s="67" t="s">
        <v>68</v>
      </c>
    </row>
    <row r="7" spans="1:11" ht="14.25" x14ac:dyDescent="0.15">
      <c r="A7" s="65" t="s">
        <v>76</v>
      </c>
      <c r="B7" s="187">
        <v>5525</v>
      </c>
      <c r="C7" s="188"/>
      <c r="D7" s="68" t="s">
        <v>77</v>
      </c>
      <c r="E7" s="73"/>
      <c r="F7" s="185">
        <v>44732</v>
      </c>
      <c r="G7" s="186"/>
      <c r="H7" s="183" t="s">
        <v>78</v>
      </c>
      <c r="I7" s="184"/>
      <c r="J7" s="66" t="s">
        <v>67</v>
      </c>
      <c r="K7" s="67" t="s">
        <v>68</v>
      </c>
    </row>
    <row r="8" spans="1:11" ht="14.25" x14ac:dyDescent="0.15">
      <c r="A8" s="75" t="s">
        <v>79</v>
      </c>
      <c r="B8" s="189"/>
      <c r="C8" s="190"/>
      <c r="D8" s="191" t="s">
        <v>80</v>
      </c>
      <c r="E8" s="192"/>
      <c r="F8" s="193">
        <v>44737</v>
      </c>
      <c r="G8" s="194"/>
      <c r="H8" s="191" t="s">
        <v>81</v>
      </c>
      <c r="I8" s="192"/>
      <c r="J8" s="82" t="s">
        <v>67</v>
      </c>
      <c r="K8" s="90" t="s">
        <v>68</v>
      </c>
    </row>
    <row r="9" spans="1:11" ht="14.25" x14ac:dyDescent="0.15">
      <c r="A9" s="195" t="s">
        <v>82</v>
      </c>
      <c r="B9" s="196"/>
      <c r="C9" s="196"/>
      <c r="D9" s="196"/>
      <c r="E9" s="196"/>
      <c r="F9" s="196"/>
      <c r="G9" s="196"/>
      <c r="H9" s="196"/>
      <c r="I9" s="196"/>
      <c r="J9" s="196"/>
      <c r="K9" s="197"/>
    </row>
    <row r="10" spans="1:11" ht="14.25" x14ac:dyDescent="0.15">
      <c r="A10" s="198" t="s">
        <v>83</v>
      </c>
      <c r="B10" s="199"/>
      <c r="C10" s="199"/>
      <c r="D10" s="199"/>
      <c r="E10" s="199"/>
      <c r="F10" s="199"/>
      <c r="G10" s="199"/>
      <c r="H10" s="199"/>
      <c r="I10" s="199"/>
      <c r="J10" s="199"/>
      <c r="K10" s="200"/>
    </row>
    <row r="11" spans="1:11" ht="14.25" x14ac:dyDescent="0.15">
      <c r="A11" s="104" t="s">
        <v>84</v>
      </c>
      <c r="B11" s="105" t="s">
        <v>85</v>
      </c>
      <c r="C11" s="106" t="s">
        <v>86</v>
      </c>
      <c r="D11" s="107"/>
      <c r="E11" s="108" t="s">
        <v>87</v>
      </c>
      <c r="F11" s="105" t="s">
        <v>85</v>
      </c>
      <c r="G11" s="106" t="s">
        <v>86</v>
      </c>
      <c r="H11" s="106" t="s">
        <v>88</v>
      </c>
      <c r="I11" s="108" t="s">
        <v>89</v>
      </c>
      <c r="J11" s="105" t="s">
        <v>85</v>
      </c>
      <c r="K11" s="124" t="s">
        <v>86</v>
      </c>
    </row>
    <row r="12" spans="1:11" ht="14.25" x14ac:dyDescent="0.15">
      <c r="A12" s="68" t="s">
        <v>90</v>
      </c>
      <c r="B12" s="81" t="s">
        <v>85</v>
      </c>
      <c r="C12" s="66" t="s">
        <v>86</v>
      </c>
      <c r="D12" s="73"/>
      <c r="E12" s="71" t="s">
        <v>91</v>
      </c>
      <c r="F12" s="81" t="s">
        <v>85</v>
      </c>
      <c r="G12" s="66" t="s">
        <v>86</v>
      </c>
      <c r="H12" s="66" t="s">
        <v>88</v>
      </c>
      <c r="I12" s="71" t="s">
        <v>92</v>
      </c>
      <c r="J12" s="81" t="s">
        <v>85</v>
      </c>
      <c r="K12" s="67" t="s">
        <v>86</v>
      </c>
    </row>
    <row r="13" spans="1:11" ht="14.25" x14ac:dyDescent="0.15">
      <c r="A13" s="68" t="s">
        <v>93</v>
      </c>
      <c r="B13" s="81" t="s">
        <v>85</v>
      </c>
      <c r="C13" s="66" t="s">
        <v>86</v>
      </c>
      <c r="D13" s="73"/>
      <c r="E13" s="71" t="s">
        <v>94</v>
      </c>
      <c r="F13" s="66" t="s">
        <v>95</v>
      </c>
      <c r="G13" s="66" t="s">
        <v>96</v>
      </c>
      <c r="H13" s="66" t="s">
        <v>88</v>
      </c>
      <c r="I13" s="71" t="s">
        <v>97</v>
      </c>
      <c r="J13" s="81" t="s">
        <v>85</v>
      </c>
      <c r="K13" s="67" t="s">
        <v>86</v>
      </c>
    </row>
    <row r="14" spans="1:11" ht="14.25" x14ac:dyDescent="0.15">
      <c r="A14" s="191" t="s">
        <v>98</v>
      </c>
      <c r="B14" s="192"/>
      <c r="C14" s="192"/>
      <c r="D14" s="192"/>
      <c r="E14" s="192"/>
      <c r="F14" s="192"/>
      <c r="G14" s="192"/>
      <c r="H14" s="192"/>
      <c r="I14" s="192"/>
      <c r="J14" s="192"/>
      <c r="K14" s="201"/>
    </row>
    <row r="15" spans="1:11" ht="14.25" x14ac:dyDescent="0.15">
      <c r="A15" s="198" t="s">
        <v>99</v>
      </c>
      <c r="B15" s="199"/>
      <c r="C15" s="199"/>
      <c r="D15" s="199"/>
      <c r="E15" s="199"/>
      <c r="F15" s="199"/>
      <c r="G15" s="199"/>
      <c r="H15" s="199"/>
      <c r="I15" s="199"/>
      <c r="J15" s="199"/>
      <c r="K15" s="200"/>
    </row>
    <row r="16" spans="1:11" ht="14.25" x14ac:dyDescent="0.15">
      <c r="A16" s="109" t="s">
        <v>100</v>
      </c>
      <c r="B16" s="106" t="s">
        <v>95</v>
      </c>
      <c r="C16" s="106" t="s">
        <v>96</v>
      </c>
      <c r="D16" s="110"/>
      <c r="E16" s="111" t="s">
        <v>101</v>
      </c>
      <c r="F16" s="106" t="s">
        <v>95</v>
      </c>
      <c r="G16" s="106" t="s">
        <v>96</v>
      </c>
      <c r="H16" s="112"/>
      <c r="I16" s="111" t="s">
        <v>102</v>
      </c>
      <c r="J16" s="106" t="s">
        <v>95</v>
      </c>
      <c r="K16" s="124" t="s">
        <v>96</v>
      </c>
    </row>
    <row r="17" spans="1:22" ht="16.5" customHeight="1" x14ac:dyDescent="0.15">
      <c r="A17" s="72" t="s">
        <v>103</v>
      </c>
      <c r="B17" s="66" t="s">
        <v>95</v>
      </c>
      <c r="C17" s="66" t="s">
        <v>96</v>
      </c>
      <c r="D17" s="113"/>
      <c r="E17" s="83" t="s">
        <v>104</v>
      </c>
      <c r="F17" s="66" t="s">
        <v>95</v>
      </c>
      <c r="G17" s="66" t="s">
        <v>96</v>
      </c>
      <c r="H17" s="114"/>
      <c r="I17" s="83" t="s">
        <v>105</v>
      </c>
      <c r="J17" s="66" t="s">
        <v>95</v>
      </c>
      <c r="K17" s="67" t="s">
        <v>96</v>
      </c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</row>
    <row r="18" spans="1:22" ht="18" customHeight="1" x14ac:dyDescent="0.15">
      <c r="A18" s="202" t="s">
        <v>106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04"/>
    </row>
    <row r="19" spans="1:22" s="103" customFormat="1" ht="18" customHeight="1" x14ac:dyDescent="0.15">
      <c r="A19" s="198" t="s">
        <v>107</v>
      </c>
      <c r="B19" s="199"/>
      <c r="C19" s="199"/>
      <c r="D19" s="199"/>
      <c r="E19" s="199"/>
      <c r="F19" s="199"/>
      <c r="G19" s="199"/>
      <c r="H19" s="199"/>
      <c r="I19" s="199"/>
      <c r="J19" s="199"/>
      <c r="K19" s="200"/>
    </row>
    <row r="20" spans="1:22" ht="16.5" customHeight="1" x14ac:dyDescent="0.15">
      <c r="A20" s="205" t="s">
        <v>108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7"/>
    </row>
    <row r="21" spans="1:22" ht="21.75" customHeight="1" x14ac:dyDescent="0.15">
      <c r="A21" s="115" t="s">
        <v>109</v>
      </c>
      <c r="B21" s="83" t="s">
        <v>110</v>
      </c>
      <c r="C21" s="83" t="s">
        <v>111</v>
      </c>
      <c r="D21" s="83" t="s">
        <v>112</v>
      </c>
      <c r="E21" s="83" t="s">
        <v>113</v>
      </c>
      <c r="F21" s="83" t="s">
        <v>114</v>
      </c>
      <c r="G21" s="83" t="s">
        <v>115</v>
      </c>
      <c r="H21" s="83" t="s">
        <v>116</v>
      </c>
      <c r="I21" s="83" t="s">
        <v>117</v>
      </c>
      <c r="J21" s="83" t="s">
        <v>118</v>
      </c>
      <c r="K21" s="91" t="s">
        <v>119</v>
      </c>
    </row>
    <row r="22" spans="1:22" ht="16.5" customHeight="1" x14ac:dyDescent="0.15">
      <c r="A22" s="74" t="s">
        <v>120</v>
      </c>
      <c r="B22" s="116"/>
      <c r="C22" s="117"/>
      <c r="D22" s="117">
        <v>31</v>
      </c>
      <c r="E22" s="117">
        <v>206</v>
      </c>
      <c r="F22" s="117">
        <v>430</v>
      </c>
      <c r="G22" s="117">
        <v>452</v>
      </c>
      <c r="H22" s="117">
        <v>291</v>
      </c>
      <c r="I22" s="117">
        <v>174</v>
      </c>
      <c r="J22" s="116"/>
      <c r="K22" s="126"/>
    </row>
    <row r="23" spans="1:22" ht="16.5" customHeight="1" x14ac:dyDescent="0.15">
      <c r="A23" s="74"/>
      <c r="B23" s="116"/>
      <c r="C23" s="116"/>
      <c r="D23" s="116"/>
      <c r="E23" s="116"/>
      <c r="F23" s="116"/>
      <c r="G23" s="116"/>
      <c r="H23" s="116"/>
      <c r="I23" s="116"/>
      <c r="J23" s="116"/>
      <c r="K23" s="127"/>
    </row>
    <row r="24" spans="1:22" ht="16.5" customHeight="1" x14ac:dyDescent="0.15">
      <c r="A24" s="74"/>
      <c r="B24" s="116"/>
      <c r="C24" s="116"/>
      <c r="D24" s="116"/>
      <c r="E24" s="116"/>
      <c r="F24" s="116"/>
      <c r="G24" s="116"/>
      <c r="H24" s="116"/>
      <c r="I24" s="116"/>
      <c r="J24" s="116"/>
      <c r="K24" s="127"/>
    </row>
    <row r="25" spans="1:22" ht="16.5" customHeight="1" x14ac:dyDescent="0.15">
      <c r="A25" s="74"/>
      <c r="B25" s="116"/>
      <c r="C25" s="116"/>
      <c r="D25" s="116"/>
      <c r="E25" s="116"/>
      <c r="F25" s="116"/>
      <c r="G25" s="116"/>
      <c r="H25" s="116"/>
      <c r="I25" s="116"/>
      <c r="J25" s="116"/>
      <c r="K25" s="128"/>
    </row>
    <row r="26" spans="1:22" ht="16.5" customHeight="1" x14ac:dyDescent="0.15">
      <c r="A26" s="74"/>
      <c r="B26" s="116"/>
      <c r="C26" s="116"/>
      <c r="D26" s="116"/>
      <c r="E26" s="116"/>
      <c r="F26" s="116"/>
      <c r="G26" s="116"/>
      <c r="H26" s="116"/>
      <c r="I26" s="116"/>
      <c r="J26" s="116"/>
      <c r="K26" s="128"/>
    </row>
    <row r="27" spans="1:22" ht="16.5" customHeight="1" x14ac:dyDescent="0.15">
      <c r="A27" s="74"/>
      <c r="B27" s="116"/>
      <c r="C27" s="116"/>
      <c r="D27" s="116"/>
      <c r="E27" s="116"/>
      <c r="F27" s="116"/>
      <c r="G27" s="116"/>
      <c r="H27" s="116"/>
      <c r="I27" s="116"/>
      <c r="J27" s="116"/>
      <c r="K27" s="128"/>
    </row>
    <row r="28" spans="1:22" ht="16.5" customHeight="1" x14ac:dyDescent="0.15">
      <c r="A28" s="74"/>
      <c r="B28" s="116"/>
      <c r="C28" s="116"/>
      <c r="D28" s="116"/>
      <c r="E28" s="116"/>
      <c r="F28" s="116"/>
      <c r="G28" s="116"/>
      <c r="H28" s="116"/>
      <c r="I28" s="116"/>
      <c r="J28" s="116"/>
      <c r="K28" s="128"/>
    </row>
    <row r="29" spans="1:22" ht="18" customHeight="1" x14ac:dyDescent="0.15">
      <c r="A29" s="208" t="s">
        <v>121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10"/>
    </row>
    <row r="30" spans="1:22" ht="18.75" customHeight="1" x14ac:dyDescent="0.15">
      <c r="A30" s="211" t="s">
        <v>122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3"/>
    </row>
    <row r="31" spans="1:22" ht="18.75" customHeight="1" x14ac:dyDescent="0.15">
      <c r="A31" s="214"/>
      <c r="B31" s="215"/>
      <c r="C31" s="215"/>
      <c r="D31" s="215"/>
      <c r="E31" s="215"/>
      <c r="F31" s="215"/>
      <c r="G31" s="215"/>
      <c r="H31" s="215"/>
      <c r="I31" s="215"/>
      <c r="J31" s="215"/>
      <c r="K31" s="216"/>
    </row>
    <row r="32" spans="1:22" ht="18" customHeight="1" x14ac:dyDescent="0.15">
      <c r="A32" s="208" t="s">
        <v>123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10"/>
    </row>
    <row r="33" spans="1:11" ht="14.25" x14ac:dyDescent="0.15">
      <c r="A33" s="217" t="s">
        <v>124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9"/>
    </row>
    <row r="34" spans="1:11" ht="14.25" x14ac:dyDescent="0.15">
      <c r="A34" s="220" t="s">
        <v>125</v>
      </c>
      <c r="B34" s="221"/>
      <c r="C34" s="66" t="s">
        <v>67</v>
      </c>
      <c r="D34" s="66" t="s">
        <v>68</v>
      </c>
      <c r="E34" s="222" t="s">
        <v>126</v>
      </c>
      <c r="F34" s="223"/>
      <c r="G34" s="223"/>
      <c r="H34" s="223"/>
      <c r="I34" s="223"/>
      <c r="J34" s="223"/>
      <c r="K34" s="224"/>
    </row>
    <row r="35" spans="1:11" ht="14.25" x14ac:dyDescent="0.15">
      <c r="A35" s="225" t="s">
        <v>127</v>
      </c>
      <c r="B35" s="225"/>
      <c r="C35" s="225"/>
      <c r="D35" s="225"/>
      <c r="E35" s="225"/>
      <c r="F35" s="225"/>
      <c r="G35" s="225"/>
      <c r="H35" s="225"/>
      <c r="I35" s="225"/>
      <c r="J35" s="225"/>
      <c r="K35" s="225"/>
    </row>
    <row r="36" spans="1:11" ht="14.25" x14ac:dyDescent="0.15">
      <c r="A36" s="226" t="s">
        <v>128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8"/>
    </row>
    <row r="37" spans="1:11" ht="14.25" x14ac:dyDescent="0.15">
      <c r="A37" s="229" t="s">
        <v>129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31"/>
    </row>
    <row r="38" spans="1:11" ht="14.25" x14ac:dyDescent="0.15">
      <c r="A38" s="229" t="s">
        <v>130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1"/>
    </row>
    <row r="39" spans="1:11" ht="14.25" x14ac:dyDescent="0.15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31"/>
    </row>
    <row r="40" spans="1:11" ht="14.25" x14ac:dyDescent="0.15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31"/>
    </row>
    <row r="41" spans="1:11" ht="14.25" x14ac:dyDescent="0.15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31"/>
    </row>
    <row r="42" spans="1:11" ht="14.25" x14ac:dyDescent="0.15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31"/>
    </row>
    <row r="43" spans="1:11" ht="14.25" x14ac:dyDescent="0.15">
      <c r="A43" s="232" t="s">
        <v>131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4"/>
    </row>
    <row r="44" spans="1:11" ht="14.25" x14ac:dyDescent="0.15">
      <c r="A44" s="198" t="s">
        <v>132</v>
      </c>
      <c r="B44" s="199"/>
      <c r="C44" s="199"/>
      <c r="D44" s="199"/>
      <c r="E44" s="199"/>
      <c r="F44" s="199"/>
      <c r="G44" s="199"/>
      <c r="H44" s="199"/>
      <c r="I44" s="199"/>
      <c r="J44" s="199"/>
      <c r="K44" s="200"/>
    </row>
    <row r="45" spans="1:11" ht="14.25" x14ac:dyDescent="0.15">
      <c r="A45" s="109" t="s">
        <v>133</v>
      </c>
      <c r="B45" s="106" t="s">
        <v>95</v>
      </c>
      <c r="C45" s="106" t="s">
        <v>96</v>
      </c>
      <c r="D45" s="106" t="s">
        <v>88</v>
      </c>
      <c r="E45" s="111" t="s">
        <v>134</v>
      </c>
      <c r="F45" s="106" t="s">
        <v>95</v>
      </c>
      <c r="G45" s="106" t="s">
        <v>96</v>
      </c>
      <c r="H45" s="106" t="s">
        <v>88</v>
      </c>
      <c r="I45" s="111" t="s">
        <v>135</v>
      </c>
      <c r="J45" s="106" t="s">
        <v>95</v>
      </c>
      <c r="K45" s="124" t="s">
        <v>96</v>
      </c>
    </row>
    <row r="46" spans="1:11" ht="14.25" x14ac:dyDescent="0.15">
      <c r="A46" s="72" t="s">
        <v>87</v>
      </c>
      <c r="B46" s="66" t="s">
        <v>95</v>
      </c>
      <c r="C46" s="66" t="s">
        <v>96</v>
      </c>
      <c r="D46" s="66" t="s">
        <v>88</v>
      </c>
      <c r="E46" s="83" t="s">
        <v>94</v>
      </c>
      <c r="F46" s="66" t="s">
        <v>95</v>
      </c>
      <c r="G46" s="66" t="s">
        <v>96</v>
      </c>
      <c r="H46" s="66" t="s">
        <v>88</v>
      </c>
      <c r="I46" s="83" t="s">
        <v>105</v>
      </c>
      <c r="J46" s="66" t="s">
        <v>95</v>
      </c>
      <c r="K46" s="67" t="s">
        <v>96</v>
      </c>
    </row>
    <row r="47" spans="1:11" ht="14.25" x14ac:dyDescent="0.15">
      <c r="A47" s="191" t="s">
        <v>98</v>
      </c>
      <c r="B47" s="192"/>
      <c r="C47" s="192"/>
      <c r="D47" s="192"/>
      <c r="E47" s="192"/>
      <c r="F47" s="192"/>
      <c r="G47" s="192"/>
      <c r="H47" s="192"/>
      <c r="I47" s="192"/>
      <c r="J47" s="192"/>
      <c r="K47" s="201"/>
    </row>
    <row r="48" spans="1:11" ht="14.25" x14ac:dyDescent="0.15">
      <c r="A48" s="225" t="s">
        <v>136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</row>
    <row r="49" spans="1:11" ht="14.25" x14ac:dyDescent="0.15">
      <c r="A49" s="226"/>
      <c r="B49" s="227"/>
      <c r="C49" s="227"/>
      <c r="D49" s="227"/>
      <c r="E49" s="227"/>
      <c r="F49" s="227"/>
      <c r="G49" s="227"/>
      <c r="H49" s="227"/>
      <c r="I49" s="227"/>
      <c r="J49" s="227"/>
      <c r="K49" s="228"/>
    </row>
    <row r="50" spans="1:11" ht="14.25" x14ac:dyDescent="0.15">
      <c r="A50" s="118" t="s">
        <v>137</v>
      </c>
      <c r="B50" s="235" t="s">
        <v>138</v>
      </c>
      <c r="C50" s="235"/>
      <c r="D50" s="119" t="s">
        <v>139</v>
      </c>
      <c r="E50" s="120"/>
      <c r="F50" s="121" t="s">
        <v>140</v>
      </c>
      <c r="G50" s="122"/>
      <c r="H50" s="236" t="s">
        <v>141</v>
      </c>
      <c r="I50" s="237"/>
      <c r="J50" s="238"/>
      <c r="K50" s="239"/>
    </row>
    <row r="51" spans="1:11" ht="14.25" x14ac:dyDescent="0.15">
      <c r="A51" s="225" t="s">
        <v>142</v>
      </c>
      <c r="B51" s="225"/>
      <c r="C51" s="225"/>
      <c r="D51" s="225"/>
      <c r="E51" s="225"/>
      <c r="F51" s="225"/>
      <c r="G51" s="225"/>
      <c r="H51" s="225"/>
      <c r="I51" s="225"/>
      <c r="J51" s="225"/>
      <c r="K51" s="225"/>
    </row>
    <row r="52" spans="1:11" ht="14.25" x14ac:dyDescent="0.15">
      <c r="A52" s="240"/>
      <c r="B52" s="241"/>
      <c r="C52" s="241"/>
      <c r="D52" s="241"/>
      <c r="E52" s="241"/>
      <c r="F52" s="241"/>
      <c r="G52" s="241"/>
      <c r="H52" s="241"/>
      <c r="I52" s="241"/>
      <c r="J52" s="241"/>
      <c r="K52" s="242"/>
    </row>
    <row r="53" spans="1:11" ht="14.25" x14ac:dyDescent="0.15">
      <c r="A53" s="118" t="s">
        <v>137</v>
      </c>
      <c r="B53" s="235" t="s">
        <v>138</v>
      </c>
      <c r="C53" s="235"/>
      <c r="D53" s="119" t="s">
        <v>139</v>
      </c>
      <c r="E53" s="123" t="s">
        <v>143</v>
      </c>
      <c r="F53" s="121" t="s">
        <v>144</v>
      </c>
      <c r="G53" s="122"/>
      <c r="H53" s="236" t="s">
        <v>141</v>
      </c>
      <c r="I53" s="237"/>
      <c r="J53" s="238" t="s">
        <v>145</v>
      </c>
      <c r="K53" s="23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opLeftCell="A16" workbookViewId="0">
      <selection activeCell="A24" sqref="A24:XFD26"/>
    </sheetView>
  </sheetViews>
  <sheetFormatPr defaultColWidth="9" defaultRowHeight="26.1" customHeight="1" x14ac:dyDescent="0.15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 x14ac:dyDescent="0.15">
      <c r="A1" s="243" t="s">
        <v>146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ht="29.1" customHeight="1" x14ac:dyDescent="0.15">
      <c r="A2" s="16" t="s">
        <v>62</v>
      </c>
      <c r="B2" s="245" t="s">
        <v>63</v>
      </c>
      <c r="C2" s="245"/>
      <c r="D2" s="17" t="s">
        <v>69</v>
      </c>
      <c r="E2" s="245" t="s">
        <v>70</v>
      </c>
      <c r="F2" s="245"/>
      <c r="G2" s="245"/>
      <c r="H2" s="251"/>
      <c r="I2" s="26" t="s">
        <v>57</v>
      </c>
      <c r="J2" s="245"/>
      <c r="K2" s="245"/>
      <c r="L2" s="245"/>
      <c r="M2" s="245"/>
      <c r="N2" s="246"/>
    </row>
    <row r="3" spans="1:14" ht="29.1" customHeight="1" x14ac:dyDescent="0.15">
      <c r="A3" s="250" t="s">
        <v>147</v>
      </c>
      <c r="B3" s="247" t="s">
        <v>148</v>
      </c>
      <c r="C3" s="247"/>
      <c r="D3" s="247"/>
      <c r="E3" s="247"/>
      <c r="F3" s="247"/>
      <c r="G3" s="247"/>
      <c r="H3" s="252"/>
      <c r="I3" s="248" t="s">
        <v>149</v>
      </c>
      <c r="J3" s="248"/>
      <c r="K3" s="248"/>
      <c r="L3" s="248"/>
      <c r="M3" s="248"/>
      <c r="N3" s="249"/>
    </row>
    <row r="4" spans="1:14" ht="29.1" customHeight="1" x14ac:dyDescent="0.15">
      <c r="A4" s="250"/>
      <c r="B4" s="18" t="s">
        <v>112</v>
      </c>
      <c r="C4" s="18" t="s">
        <v>113</v>
      </c>
      <c r="D4" s="19" t="s">
        <v>114</v>
      </c>
      <c r="E4" s="18" t="s">
        <v>115</v>
      </c>
      <c r="F4" s="18" t="s">
        <v>116</v>
      </c>
      <c r="G4" s="18" t="s">
        <v>117</v>
      </c>
      <c r="H4" s="252"/>
      <c r="I4" s="96" t="s">
        <v>150</v>
      </c>
      <c r="J4" s="96" t="s">
        <v>151</v>
      </c>
      <c r="K4" s="96"/>
      <c r="L4" s="96"/>
      <c r="M4" s="96"/>
      <c r="N4" s="97"/>
    </row>
    <row r="5" spans="1:14" ht="29.1" customHeight="1" x14ac:dyDescent="0.15">
      <c r="A5" s="250"/>
      <c r="B5" s="18" t="s">
        <v>152</v>
      </c>
      <c r="C5" s="18" t="s">
        <v>153</v>
      </c>
      <c r="D5" s="18" t="s">
        <v>154</v>
      </c>
      <c r="E5" s="18" t="s">
        <v>155</v>
      </c>
      <c r="F5" s="18" t="s">
        <v>156</v>
      </c>
      <c r="G5" s="18" t="s">
        <v>157</v>
      </c>
      <c r="H5" s="252"/>
      <c r="I5" s="18" t="s">
        <v>156</v>
      </c>
      <c r="J5" s="18" t="s">
        <v>156</v>
      </c>
      <c r="K5" s="98"/>
      <c r="L5" s="98"/>
      <c r="M5" s="98"/>
      <c r="N5" s="99"/>
    </row>
    <row r="6" spans="1:14" ht="29.1" customHeight="1" x14ac:dyDescent="0.3">
      <c r="A6" s="20" t="s">
        <v>158</v>
      </c>
      <c r="B6" s="18">
        <f>C6-2.1</f>
        <v>98.800000000000011</v>
      </c>
      <c r="C6" s="18">
        <f>D6-2.1</f>
        <v>100.9</v>
      </c>
      <c r="D6" s="18">
        <v>103</v>
      </c>
      <c r="E6" s="21">
        <f t="shared" ref="E6:G6" si="0">D6+2.1</f>
        <v>105.1</v>
      </c>
      <c r="F6" s="21">
        <f t="shared" si="0"/>
        <v>107.19999999999999</v>
      </c>
      <c r="G6" s="21">
        <f t="shared" si="0"/>
        <v>109.29999999999998</v>
      </c>
      <c r="H6" s="252"/>
      <c r="I6" s="27" t="s">
        <v>159</v>
      </c>
      <c r="J6" s="27" t="s">
        <v>159</v>
      </c>
      <c r="K6" s="28"/>
      <c r="L6" s="28"/>
      <c r="M6" s="28"/>
      <c r="N6" s="100"/>
    </row>
    <row r="7" spans="1:14" ht="29.1" customHeight="1" x14ac:dyDescent="0.3">
      <c r="A7" s="20" t="s">
        <v>160</v>
      </c>
      <c r="B7" s="21">
        <f>C7-1.5</f>
        <v>71.5</v>
      </c>
      <c r="C7" s="21">
        <f>D7-1.5</f>
        <v>73</v>
      </c>
      <c r="D7" s="21">
        <v>74.5</v>
      </c>
      <c r="E7" s="20">
        <f t="shared" ref="E7:G7" si="1">D7+1.5</f>
        <v>76</v>
      </c>
      <c r="F7" s="20">
        <f t="shared" si="1"/>
        <v>77.5</v>
      </c>
      <c r="G7" s="20">
        <f t="shared" si="1"/>
        <v>79</v>
      </c>
      <c r="H7" s="252"/>
      <c r="I7" s="27" t="s">
        <v>161</v>
      </c>
      <c r="J7" s="27" t="s">
        <v>161</v>
      </c>
      <c r="K7" s="29"/>
      <c r="L7" s="29"/>
      <c r="M7" s="29"/>
      <c r="N7" s="101"/>
    </row>
    <row r="8" spans="1:14" ht="29.1" customHeight="1" x14ac:dyDescent="0.3">
      <c r="A8" s="22" t="s">
        <v>162</v>
      </c>
      <c r="B8" s="20">
        <f>C8-4</f>
        <v>78</v>
      </c>
      <c r="C8" s="20">
        <f>D8-4</f>
        <v>82</v>
      </c>
      <c r="D8" s="21">
        <v>86</v>
      </c>
      <c r="E8" s="20">
        <f t="shared" ref="E8:E10" si="2">D8+4</f>
        <v>90</v>
      </c>
      <c r="F8" s="20">
        <f>E8+5</f>
        <v>95</v>
      </c>
      <c r="G8" s="21">
        <f>F8+6</f>
        <v>101</v>
      </c>
      <c r="H8" s="252"/>
      <c r="I8" s="27" t="s">
        <v>161</v>
      </c>
      <c r="J8" s="27" t="s">
        <v>161</v>
      </c>
      <c r="K8" s="29"/>
      <c r="L8" s="29"/>
      <c r="M8" s="29"/>
      <c r="N8" s="101"/>
    </row>
    <row r="9" spans="1:14" ht="29.1" customHeight="1" x14ac:dyDescent="0.3">
      <c r="A9" s="22" t="s">
        <v>163</v>
      </c>
      <c r="B9" s="20">
        <f>C9-4</f>
        <v>86</v>
      </c>
      <c r="C9" s="20">
        <f>D9-4</f>
        <v>90</v>
      </c>
      <c r="D9" s="21">
        <v>94</v>
      </c>
      <c r="E9" s="20">
        <f t="shared" si="2"/>
        <v>98</v>
      </c>
      <c r="F9" s="20">
        <f>E9+5</f>
        <v>103</v>
      </c>
      <c r="G9" s="21">
        <f>F9+6</f>
        <v>109</v>
      </c>
      <c r="H9" s="252"/>
      <c r="I9" s="27" t="s">
        <v>161</v>
      </c>
      <c r="J9" s="27" t="s">
        <v>164</v>
      </c>
      <c r="K9" s="29"/>
      <c r="L9" s="29"/>
      <c r="M9" s="29"/>
      <c r="N9" s="101"/>
    </row>
    <row r="10" spans="1:14" ht="29.1" customHeight="1" x14ac:dyDescent="0.3">
      <c r="A10" s="20" t="s">
        <v>165</v>
      </c>
      <c r="B10" s="21">
        <f>C10-3.6</f>
        <v>99.800000000000011</v>
      </c>
      <c r="C10" s="21">
        <f>D10-3.6</f>
        <v>103.4</v>
      </c>
      <c r="D10" s="21">
        <v>107</v>
      </c>
      <c r="E10" s="20">
        <f t="shared" si="2"/>
        <v>111</v>
      </c>
      <c r="F10" s="20">
        <f>E10+4</f>
        <v>115</v>
      </c>
      <c r="G10" s="21">
        <f>F10+4</f>
        <v>119</v>
      </c>
      <c r="H10" s="252"/>
      <c r="I10" s="27" t="s">
        <v>166</v>
      </c>
      <c r="J10" s="27" t="s">
        <v>166</v>
      </c>
      <c r="K10" s="29"/>
      <c r="L10" s="29"/>
      <c r="M10" s="29"/>
      <c r="N10" s="101"/>
    </row>
    <row r="11" spans="1:14" ht="29.1" customHeight="1" x14ac:dyDescent="0.3">
      <c r="A11" s="20" t="s">
        <v>167</v>
      </c>
      <c r="B11" s="20">
        <f>C11-1.15</f>
        <v>29.700000000000003</v>
      </c>
      <c r="C11" s="20">
        <f>D11-1.15</f>
        <v>30.85</v>
      </c>
      <c r="D11" s="21">
        <v>32</v>
      </c>
      <c r="E11" s="20">
        <f t="shared" ref="E11:G11" si="3">D11+1.3</f>
        <v>33.299999999999997</v>
      </c>
      <c r="F11" s="20">
        <f t="shared" si="3"/>
        <v>34.599999999999994</v>
      </c>
      <c r="G11" s="21">
        <f t="shared" si="3"/>
        <v>35.899999999999991</v>
      </c>
      <c r="H11" s="252"/>
      <c r="I11" s="27" t="s">
        <v>161</v>
      </c>
      <c r="J11" s="27" t="s">
        <v>161</v>
      </c>
      <c r="K11" s="29"/>
      <c r="L11" s="29"/>
      <c r="M11" s="29"/>
      <c r="N11" s="101"/>
    </row>
    <row r="12" spans="1:14" ht="29.1" customHeight="1" x14ac:dyDescent="0.3">
      <c r="A12" s="20" t="s">
        <v>168</v>
      </c>
      <c r="B12" s="20">
        <f>C12-0.7</f>
        <v>21.6</v>
      </c>
      <c r="C12" s="20">
        <f>D12-0.7</f>
        <v>22.3</v>
      </c>
      <c r="D12" s="21">
        <v>23</v>
      </c>
      <c r="E12" s="20">
        <f>D12+0.7</f>
        <v>23.7</v>
      </c>
      <c r="F12" s="20">
        <f>E12+0.7</f>
        <v>24.4</v>
      </c>
      <c r="G12" s="21">
        <f>F12+0.9</f>
        <v>25.299999999999997</v>
      </c>
      <c r="H12" s="252"/>
      <c r="I12" s="27" t="s">
        <v>164</v>
      </c>
      <c r="J12" s="27" t="s">
        <v>164</v>
      </c>
      <c r="K12" s="29"/>
      <c r="L12" s="29"/>
      <c r="M12" s="29"/>
      <c r="N12" s="101"/>
    </row>
    <row r="13" spans="1:14" ht="29.1" customHeight="1" x14ac:dyDescent="0.3">
      <c r="A13" s="20" t="s">
        <v>169</v>
      </c>
      <c r="B13" s="20">
        <f>C13-0.5</f>
        <v>19.5</v>
      </c>
      <c r="C13" s="20">
        <f t="shared" ref="C13:C21" si="4">D13-0.5</f>
        <v>20</v>
      </c>
      <c r="D13" s="21">
        <v>20.5</v>
      </c>
      <c r="E13" s="20">
        <f>D13+0.5</f>
        <v>21</v>
      </c>
      <c r="F13" s="20">
        <f>E13+0.5</f>
        <v>21.5</v>
      </c>
      <c r="G13" s="21">
        <f>F13+0.7</f>
        <v>22.2</v>
      </c>
      <c r="H13" s="252"/>
      <c r="I13" s="27" t="s">
        <v>161</v>
      </c>
      <c r="J13" s="27" t="s">
        <v>161</v>
      </c>
      <c r="K13" s="29"/>
      <c r="L13" s="29"/>
      <c r="M13" s="29"/>
      <c r="N13" s="101"/>
    </row>
    <row r="14" spans="1:14" ht="29.1" customHeight="1" x14ac:dyDescent="0.3">
      <c r="A14" s="20" t="s">
        <v>170</v>
      </c>
      <c r="B14" s="21">
        <f>C14-0.7</f>
        <v>27.7</v>
      </c>
      <c r="C14" s="21">
        <f>D14-0.6</f>
        <v>28.4</v>
      </c>
      <c r="D14" s="21">
        <v>29</v>
      </c>
      <c r="E14" s="20">
        <f>D14+0.6</f>
        <v>29.6</v>
      </c>
      <c r="F14" s="20">
        <f>E14+0.7</f>
        <v>30.3</v>
      </c>
      <c r="G14" s="21">
        <f>F14+0.6</f>
        <v>30.900000000000002</v>
      </c>
      <c r="H14" s="252"/>
      <c r="I14" s="27" t="s">
        <v>161</v>
      </c>
      <c r="J14" s="27" t="s">
        <v>161</v>
      </c>
      <c r="K14" s="29"/>
      <c r="L14" s="29"/>
      <c r="M14" s="29"/>
      <c r="N14" s="101"/>
    </row>
    <row r="15" spans="1:14" ht="29.1" customHeight="1" x14ac:dyDescent="0.3">
      <c r="A15" s="23" t="s">
        <v>171</v>
      </c>
      <c r="B15" s="24">
        <f>C15-0.9</f>
        <v>40.700000000000003</v>
      </c>
      <c r="C15" s="24">
        <f>D15-0.9</f>
        <v>41.6</v>
      </c>
      <c r="D15" s="24">
        <v>42.5</v>
      </c>
      <c r="E15" s="23">
        <f t="shared" ref="E15:G15" si="5">D15+1.1</f>
        <v>43.6</v>
      </c>
      <c r="F15" s="23">
        <f t="shared" si="5"/>
        <v>44.7</v>
      </c>
      <c r="G15" s="24">
        <f t="shared" si="5"/>
        <v>45.800000000000004</v>
      </c>
      <c r="H15" s="252"/>
      <c r="I15" s="27" t="s">
        <v>161</v>
      </c>
      <c r="J15" s="27" t="s">
        <v>161</v>
      </c>
      <c r="K15" s="29"/>
      <c r="L15" s="29"/>
      <c r="M15" s="29"/>
      <c r="N15" s="101"/>
    </row>
    <row r="16" spans="1:14" ht="29.1" customHeight="1" x14ac:dyDescent="0.3">
      <c r="A16" s="20" t="s">
        <v>172</v>
      </c>
      <c r="B16" s="21">
        <f t="shared" ref="B16:B21" si="6">C16-0</f>
        <v>14.5</v>
      </c>
      <c r="C16" s="21">
        <f t="shared" si="4"/>
        <v>14.5</v>
      </c>
      <c r="D16" s="20">
        <v>15</v>
      </c>
      <c r="E16" s="20">
        <f t="shared" ref="E16:E23" si="7">D16</f>
        <v>15</v>
      </c>
      <c r="F16" s="20">
        <f t="shared" ref="F16:F19" si="8">E16+1.5</f>
        <v>16.5</v>
      </c>
      <c r="G16" s="92">
        <f t="shared" ref="G16:G21" si="9">F16+0</f>
        <v>16.5</v>
      </c>
      <c r="H16" s="252"/>
      <c r="I16" s="27" t="s">
        <v>161</v>
      </c>
      <c r="J16" s="27" t="s">
        <v>161</v>
      </c>
      <c r="K16" s="29"/>
      <c r="L16" s="29"/>
      <c r="M16" s="29"/>
      <c r="N16" s="101"/>
    </row>
    <row r="17" spans="1:14" ht="29.1" customHeight="1" x14ac:dyDescent="0.3">
      <c r="A17" s="93" t="s">
        <v>173</v>
      </c>
      <c r="B17" s="94">
        <f t="shared" si="6"/>
        <v>13.5</v>
      </c>
      <c r="C17" s="94">
        <f t="shared" si="4"/>
        <v>13.5</v>
      </c>
      <c r="D17" s="93">
        <v>14</v>
      </c>
      <c r="E17" s="93">
        <f t="shared" si="7"/>
        <v>14</v>
      </c>
      <c r="F17" s="93">
        <f t="shared" si="8"/>
        <v>15.5</v>
      </c>
      <c r="G17" s="95">
        <f t="shared" si="9"/>
        <v>15.5</v>
      </c>
      <c r="H17" s="252"/>
      <c r="I17" s="27" t="s">
        <v>161</v>
      </c>
      <c r="J17" s="27" t="s">
        <v>161</v>
      </c>
      <c r="K17" s="29"/>
      <c r="L17" s="29"/>
      <c r="M17" s="29"/>
      <c r="N17" s="101"/>
    </row>
    <row r="18" spans="1:14" ht="29.1" customHeight="1" x14ac:dyDescent="0.3">
      <c r="A18" s="20" t="s">
        <v>174</v>
      </c>
      <c r="B18" s="20">
        <f t="shared" si="6"/>
        <v>16.5</v>
      </c>
      <c r="C18" s="20">
        <f t="shared" si="4"/>
        <v>16.5</v>
      </c>
      <c r="D18" s="20">
        <v>17</v>
      </c>
      <c r="E18" s="20">
        <f t="shared" si="7"/>
        <v>17</v>
      </c>
      <c r="F18" s="20">
        <f t="shared" si="8"/>
        <v>18.5</v>
      </c>
      <c r="G18" s="92">
        <f t="shared" si="9"/>
        <v>18.5</v>
      </c>
      <c r="H18" s="252"/>
      <c r="I18" s="27" t="s">
        <v>161</v>
      </c>
      <c r="J18" s="27" t="s">
        <v>161</v>
      </c>
      <c r="K18" s="28"/>
      <c r="L18" s="28"/>
      <c r="M18" s="28"/>
      <c r="N18" s="102"/>
    </row>
    <row r="19" spans="1:14" ht="29.1" customHeight="1" x14ac:dyDescent="0.3">
      <c r="A19" s="93" t="s">
        <v>175</v>
      </c>
      <c r="B19" s="93">
        <f t="shared" si="6"/>
        <v>19.5</v>
      </c>
      <c r="C19" s="93">
        <f t="shared" si="4"/>
        <v>19.5</v>
      </c>
      <c r="D19" s="93">
        <v>20</v>
      </c>
      <c r="E19" s="93">
        <f t="shared" si="7"/>
        <v>20</v>
      </c>
      <c r="F19" s="93">
        <f t="shared" si="8"/>
        <v>21.5</v>
      </c>
      <c r="G19" s="95">
        <f t="shared" si="9"/>
        <v>21.5</v>
      </c>
      <c r="H19" s="252"/>
      <c r="I19" s="27" t="s">
        <v>161</v>
      </c>
      <c r="J19" s="27" t="s">
        <v>161</v>
      </c>
      <c r="K19" s="29"/>
      <c r="L19" s="29"/>
      <c r="M19" s="29"/>
      <c r="N19" s="101"/>
    </row>
    <row r="20" spans="1:14" ht="29.1" customHeight="1" x14ac:dyDescent="0.3">
      <c r="A20" s="93" t="s">
        <v>176</v>
      </c>
      <c r="B20" s="93">
        <f t="shared" si="6"/>
        <v>14.5</v>
      </c>
      <c r="C20" s="93">
        <f t="shared" si="4"/>
        <v>14.5</v>
      </c>
      <c r="D20" s="93">
        <v>15</v>
      </c>
      <c r="E20" s="93">
        <f t="shared" si="7"/>
        <v>15</v>
      </c>
      <c r="F20" s="93">
        <f>E20+1</f>
        <v>16</v>
      </c>
      <c r="G20" s="95">
        <f t="shared" si="9"/>
        <v>16</v>
      </c>
      <c r="H20" s="252"/>
      <c r="I20" s="27" t="s">
        <v>161</v>
      </c>
      <c r="J20" s="27" t="s">
        <v>161</v>
      </c>
      <c r="K20" s="29"/>
      <c r="L20" s="29"/>
      <c r="M20" s="29"/>
      <c r="N20" s="101"/>
    </row>
    <row r="21" spans="1:14" ht="29.1" customHeight="1" x14ac:dyDescent="0.3">
      <c r="A21" s="93" t="s">
        <v>177</v>
      </c>
      <c r="B21" s="93">
        <f t="shared" si="6"/>
        <v>16.5</v>
      </c>
      <c r="C21" s="93">
        <f t="shared" si="4"/>
        <v>16.5</v>
      </c>
      <c r="D21" s="93">
        <v>17</v>
      </c>
      <c r="E21" s="93">
        <f t="shared" si="7"/>
        <v>17</v>
      </c>
      <c r="F21" s="93">
        <f>E21+1</f>
        <v>18</v>
      </c>
      <c r="G21" s="95">
        <f t="shared" si="9"/>
        <v>18</v>
      </c>
      <c r="H21" s="252"/>
      <c r="I21" s="27" t="s">
        <v>161</v>
      </c>
      <c r="J21" s="27" t="s">
        <v>161</v>
      </c>
      <c r="K21" s="29"/>
      <c r="L21" s="29"/>
      <c r="M21" s="29"/>
      <c r="N21" s="101"/>
    </row>
    <row r="22" spans="1:14" ht="29.1" customHeight="1" x14ac:dyDescent="0.3">
      <c r="A22" s="20" t="s">
        <v>178</v>
      </c>
      <c r="B22" s="20">
        <v>4.5</v>
      </c>
      <c r="C22" s="20">
        <v>4.5</v>
      </c>
      <c r="D22" s="20">
        <v>4.5</v>
      </c>
      <c r="E22" s="20">
        <f t="shared" si="7"/>
        <v>4.5</v>
      </c>
      <c r="F22" s="20">
        <f>E22</f>
        <v>4.5</v>
      </c>
      <c r="G22" s="20">
        <f>F22</f>
        <v>4.5</v>
      </c>
      <c r="H22" s="252"/>
      <c r="I22" s="27" t="s">
        <v>161</v>
      </c>
      <c r="J22" s="27" t="s">
        <v>161</v>
      </c>
      <c r="K22" s="29"/>
      <c r="L22" s="29"/>
      <c r="M22" s="29"/>
      <c r="N22" s="101"/>
    </row>
    <row r="23" spans="1:14" ht="16.5" x14ac:dyDescent="0.15">
      <c r="A23" s="20" t="s">
        <v>179</v>
      </c>
      <c r="B23" s="20">
        <f>C23</f>
        <v>4.5</v>
      </c>
      <c r="C23" s="20">
        <f>D23</f>
        <v>4.5</v>
      </c>
      <c r="D23" s="20">
        <v>4.5</v>
      </c>
      <c r="E23" s="20">
        <f t="shared" si="7"/>
        <v>4.5</v>
      </c>
      <c r="F23" s="20">
        <f>E23</f>
        <v>4.5</v>
      </c>
      <c r="G23" s="20">
        <f>F23</f>
        <v>4.5</v>
      </c>
      <c r="H23" s="25"/>
      <c r="I23" s="25"/>
      <c r="J23" s="25"/>
      <c r="K23" s="25"/>
      <c r="L23" s="25"/>
      <c r="M23" s="25"/>
      <c r="N23" s="25"/>
    </row>
    <row r="24" spans="1:14" ht="14.25" x14ac:dyDescent="0.15">
      <c r="A24" s="15" t="s">
        <v>180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ht="14.25" x14ac:dyDescent="0.15">
      <c r="A25" s="25"/>
      <c r="B25" s="25"/>
      <c r="C25" s="25"/>
      <c r="D25" s="25"/>
      <c r="E25" s="25"/>
      <c r="F25" s="25"/>
      <c r="G25" s="25"/>
      <c r="H25" s="25"/>
      <c r="I25" s="30" t="s">
        <v>181</v>
      </c>
      <c r="J25" s="31"/>
      <c r="K25" s="30" t="s">
        <v>182</v>
      </c>
      <c r="L25" s="30"/>
      <c r="M25" s="30" t="s">
        <v>183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8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5" zoomScale="125" zoomScaleNormal="125" workbookViewId="0">
      <selection activeCell="B7" sqref="B7:C7"/>
    </sheetView>
  </sheetViews>
  <sheetFormatPr defaultColWidth="10" defaultRowHeight="16.5" customHeight="1" x14ac:dyDescent="0.15"/>
  <cols>
    <col min="1" max="1" width="10.875" style="60" customWidth="1"/>
    <col min="2" max="16384" width="10" style="60"/>
  </cols>
  <sheetData>
    <row r="1" spans="1:11" ht="22.5" customHeight="1" x14ac:dyDescent="0.15">
      <c r="A1" s="253" t="s">
        <v>184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17.25" customHeight="1" x14ac:dyDescent="0.15">
      <c r="A2" s="61" t="s">
        <v>53</v>
      </c>
      <c r="B2" s="171" t="s">
        <v>54</v>
      </c>
      <c r="C2" s="171"/>
      <c r="D2" s="172" t="s">
        <v>55</v>
      </c>
      <c r="E2" s="172"/>
      <c r="F2" s="171" t="s">
        <v>56</v>
      </c>
      <c r="G2" s="171"/>
      <c r="H2" s="62" t="s">
        <v>57</v>
      </c>
      <c r="I2" s="173" t="s">
        <v>58</v>
      </c>
      <c r="J2" s="173"/>
      <c r="K2" s="174"/>
    </row>
    <row r="3" spans="1:11" ht="16.5" customHeight="1" x14ac:dyDescent="0.15">
      <c r="A3" s="175" t="s">
        <v>59</v>
      </c>
      <c r="B3" s="176"/>
      <c r="C3" s="177"/>
      <c r="D3" s="178" t="s">
        <v>60</v>
      </c>
      <c r="E3" s="179"/>
      <c r="F3" s="179"/>
      <c r="G3" s="180"/>
      <c r="H3" s="178" t="s">
        <v>61</v>
      </c>
      <c r="I3" s="179"/>
      <c r="J3" s="179"/>
      <c r="K3" s="180"/>
    </row>
    <row r="4" spans="1:11" ht="16.5" customHeight="1" x14ac:dyDescent="0.15">
      <c r="A4" s="65" t="s">
        <v>62</v>
      </c>
      <c r="B4" s="181" t="s">
        <v>63</v>
      </c>
      <c r="C4" s="182"/>
      <c r="D4" s="183" t="s">
        <v>64</v>
      </c>
      <c r="E4" s="184"/>
      <c r="F4" s="185" t="s">
        <v>65</v>
      </c>
      <c r="G4" s="186"/>
      <c r="H4" s="183" t="s">
        <v>185</v>
      </c>
      <c r="I4" s="184"/>
      <c r="J4" s="66" t="s">
        <v>67</v>
      </c>
      <c r="K4" s="67" t="s">
        <v>68</v>
      </c>
    </row>
    <row r="5" spans="1:11" ht="16.5" customHeight="1" x14ac:dyDescent="0.15">
      <c r="A5" s="68" t="s">
        <v>69</v>
      </c>
      <c r="B5" s="181" t="s">
        <v>70</v>
      </c>
      <c r="C5" s="182"/>
      <c r="D5" s="183" t="s">
        <v>71</v>
      </c>
      <c r="E5" s="184"/>
      <c r="F5" s="185">
        <v>44701</v>
      </c>
      <c r="G5" s="186"/>
      <c r="H5" s="183" t="s">
        <v>186</v>
      </c>
      <c r="I5" s="184"/>
      <c r="J5" s="66" t="s">
        <v>67</v>
      </c>
      <c r="K5" s="67" t="s">
        <v>68</v>
      </c>
    </row>
    <row r="6" spans="1:11" ht="16.5" customHeight="1" x14ac:dyDescent="0.15">
      <c r="A6" s="65" t="s">
        <v>73</v>
      </c>
      <c r="B6" s="69">
        <v>2</v>
      </c>
      <c r="C6" s="70">
        <v>6</v>
      </c>
      <c r="D6" s="68" t="s">
        <v>74</v>
      </c>
      <c r="E6" s="71"/>
      <c r="F6" s="185">
        <v>44727</v>
      </c>
      <c r="G6" s="186"/>
      <c r="H6" s="254" t="s">
        <v>187</v>
      </c>
      <c r="I6" s="255"/>
      <c r="J6" s="255"/>
      <c r="K6" s="256"/>
    </row>
    <row r="7" spans="1:11" ht="16.5" customHeight="1" x14ac:dyDescent="0.15">
      <c r="A7" s="65" t="s">
        <v>76</v>
      </c>
      <c r="B7" s="187">
        <v>5525</v>
      </c>
      <c r="C7" s="188"/>
      <c r="D7" s="68" t="s">
        <v>77</v>
      </c>
      <c r="E7" s="73"/>
      <c r="F7" s="185">
        <v>44732</v>
      </c>
      <c r="G7" s="186"/>
      <c r="H7" s="257"/>
      <c r="I7" s="181"/>
      <c r="J7" s="181"/>
      <c r="K7" s="182"/>
    </row>
    <row r="8" spans="1:11" ht="16.5" customHeight="1" x14ac:dyDescent="0.15">
      <c r="A8" s="75" t="s">
        <v>79</v>
      </c>
      <c r="B8" s="189"/>
      <c r="C8" s="190"/>
      <c r="D8" s="191" t="s">
        <v>80</v>
      </c>
      <c r="E8" s="192"/>
      <c r="F8" s="193">
        <v>44737</v>
      </c>
      <c r="G8" s="194"/>
      <c r="H8" s="191"/>
      <c r="I8" s="192"/>
      <c r="J8" s="192"/>
      <c r="K8" s="201"/>
    </row>
    <row r="9" spans="1:11" ht="16.5" customHeight="1" x14ac:dyDescent="0.15">
      <c r="A9" s="258" t="s">
        <v>188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</row>
    <row r="10" spans="1:11" ht="16.5" customHeight="1" x14ac:dyDescent="0.15">
      <c r="A10" s="76" t="s">
        <v>84</v>
      </c>
      <c r="B10" s="77" t="s">
        <v>85</v>
      </c>
      <c r="C10" s="78" t="s">
        <v>86</v>
      </c>
      <c r="D10" s="79"/>
      <c r="E10" s="80" t="s">
        <v>89</v>
      </c>
      <c r="F10" s="77" t="s">
        <v>85</v>
      </c>
      <c r="G10" s="78" t="s">
        <v>86</v>
      </c>
      <c r="H10" s="77"/>
      <c r="I10" s="80" t="s">
        <v>87</v>
      </c>
      <c r="J10" s="77" t="s">
        <v>85</v>
      </c>
      <c r="K10" s="89" t="s">
        <v>86</v>
      </c>
    </row>
    <row r="11" spans="1:11" ht="16.5" customHeight="1" x14ac:dyDescent="0.15">
      <c r="A11" s="68" t="s">
        <v>90</v>
      </c>
      <c r="B11" s="81" t="s">
        <v>85</v>
      </c>
      <c r="C11" s="66" t="s">
        <v>86</v>
      </c>
      <c r="D11" s="73"/>
      <c r="E11" s="71" t="s">
        <v>92</v>
      </c>
      <c r="F11" s="81" t="s">
        <v>85</v>
      </c>
      <c r="G11" s="66" t="s">
        <v>86</v>
      </c>
      <c r="H11" s="81"/>
      <c r="I11" s="71" t="s">
        <v>97</v>
      </c>
      <c r="J11" s="81" t="s">
        <v>85</v>
      </c>
      <c r="K11" s="67" t="s">
        <v>86</v>
      </c>
    </row>
    <row r="12" spans="1:11" ht="16.5" customHeight="1" x14ac:dyDescent="0.15">
      <c r="A12" s="191" t="s">
        <v>126</v>
      </c>
      <c r="B12" s="192"/>
      <c r="C12" s="192"/>
      <c r="D12" s="192"/>
      <c r="E12" s="192"/>
      <c r="F12" s="192"/>
      <c r="G12" s="192"/>
      <c r="H12" s="192"/>
      <c r="I12" s="192"/>
      <c r="J12" s="192"/>
      <c r="K12" s="201"/>
    </row>
    <row r="13" spans="1:11" ht="16.5" customHeight="1" x14ac:dyDescent="0.15">
      <c r="A13" s="259" t="s">
        <v>189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59"/>
    </row>
    <row r="14" spans="1:11" ht="16.5" customHeight="1" x14ac:dyDescent="0.15">
      <c r="A14" s="260" t="s">
        <v>190</v>
      </c>
      <c r="B14" s="261"/>
      <c r="C14" s="261"/>
      <c r="D14" s="261"/>
      <c r="E14" s="261"/>
      <c r="F14" s="261"/>
      <c r="G14" s="261"/>
      <c r="H14" s="261"/>
      <c r="I14" s="262"/>
      <c r="J14" s="262"/>
      <c r="K14" s="263"/>
    </row>
    <row r="15" spans="1:11" ht="16.5" customHeight="1" x14ac:dyDescent="0.15">
      <c r="A15" s="264"/>
      <c r="B15" s="265"/>
      <c r="C15" s="265"/>
      <c r="D15" s="266"/>
      <c r="E15" s="267"/>
      <c r="F15" s="265"/>
      <c r="G15" s="265"/>
      <c r="H15" s="266"/>
      <c r="I15" s="268"/>
      <c r="J15" s="269"/>
      <c r="K15" s="270"/>
    </row>
    <row r="16" spans="1:11" ht="16.5" customHeight="1" x14ac:dyDescent="0.15">
      <c r="A16" s="271"/>
      <c r="B16" s="272"/>
      <c r="C16" s="272"/>
      <c r="D16" s="272"/>
      <c r="E16" s="272"/>
      <c r="F16" s="272"/>
      <c r="G16" s="272"/>
      <c r="H16" s="272"/>
      <c r="I16" s="272"/>
      <c r="J16" s="272"/>
      <c r="K16" s="273"/>
    </row>
    <row r="17" spans="1:11" ht="16.5" customHeight="1" x14ac:dyDescent="0.15">
      <c r="A17" s="259" t="s">
        <v>191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</row>
    <row r="18" spans="1:11" ht="16.5" customHeight="1" x14ac:dyDescent="0.15">
      <c r="A18" s="260" t="s">
        <v>192</v>
      </c>
      <c r="B18" s="261"/>
      <c r="C18" s="261"/>
      <c r="D18" s="261"/>
      <c r="E18" s="261"/>
      <c r="F18" s="261"/>
      <c r="G18" s="261"/>
      <c r="H18" s="261"/>
      <c r="I18" s="262"/>
      <c r="J18" s="262"/>
      <c r="K18" s="263"/>
    </row>
    <row r="19" spans="1:11" ht="16.5" customHeight="1" x14ac:dyDescent="0.15">
      <c r="A19" s="264"/>
      <c r="B19" s="265"/>
      <c r="C19" s="265"/>
      <c r="D19" s="266"/>
      <c r="E19" s="267"/>
      <c r="F19" s="265"/>
      <c r="G19" s="265"/>
      <c r="H19" s="266"/>
      <c r="I19" s="268"/>
      <c r="J19" s="269"/>
      <c r="K19" s="270"/>
    </row>
    <row r="20" spans="1:11" ht="16.5" customHeight="1" x14ac:dyDescent="0.15">
      <c r="A20" s="271"/>
      <c r="B20" s="272"/>
      <c r="C20" s="272"/>
      <c r="D20" s="272"/>
      <c r="E20" s="272"/>
      <c r="F20" s="272"/>
      <c r="G20" s="272"/>
      <c r="H20" s="272"/>
      <c r="I20" s="272"/>
      <c r="J20" s="272"/>
      <c r="K20" s="273"/>
    </row>
    <row r="21" spans="1:11" ht="16.5" customHeight="1" x14ac:dyDescent="0.15">
      <c r="A21" s="274" t="s">
        <v>123</v>
      </c>
      <c r="B21" s="274"/>
      <c r="C21" s="274"/>
      <c r="D21" s="274"/>
      <c r="E21" s="274"/>
      <c r="F21" s="274"/>
      <c r="G21" s="274"/>
      <c r="H21" s="274"/>
      <c r="I21" s="274"/>
      <c r="J21" s="274"/>
      <c r="K21" s="274"/>
    </row>
    <row r="22" spans="1:11" ht="16.5" customHeight="1" x14ac:dyDescent="0.15">
      <c r="A22" s="275" t="s">
        <v>124</v>
      </c>
      <c r="B22" s="276"/>
      <c r="C22" s="276"/>
      <c r="D22" s="276"/>
      <c r="E22" s="276"/>
      <c r="F22" s="276"/>
      <c r="G22" s="276"/>
      <c r="H22" s="276"/>
      <c r="I22" s="276"/>
      <c r="J22" s="276"/>
      <c r="K22" s="277"/>
    </row>
    <row r="23" spans="1:11" ht="16.5" customHeight="1" x14ac:dyDescent="0.15">
      <c r="A23" s="220" t="s">
        <v>125</v>
      </c>
      <c r="B23" s="221"/>
      <c r="C23" s="66" t="s">
        <v>67</v>
      </c>
      <c r="D23" s="66" t="s">
        <v>68</v>
      </c>
      <c r="E23" s="278"/>
      <c r="F23" s="278"/>
      <c r="G23" s="278"/>
      <c r="H23" s="278"/>
      <c r="I23" s="278"/>
      <c r="J23" s="278"/>
      <c r="K23" s="279"/>
    </row>
    <row r="24" spans="1:11" ht="16.5" customHeight="1" x14ac:dyDescent="0.15">
      <c r="A24" s="280" t="s">
        <v>193</v>
      </c>
      <c r="B24" s="281"/>
      <c r="C24" s="281"/>
      <c r="D24" s="281"/>
      <c r="E24" s="281"/>
      <c r="F24" s="281"/>
      <c r="G24" s="281"/>
      <c r="H24" s="281"/>
      <c r="I24" s="281"/>
      <c r="J24" s="281"/>
      <c r="K24" s="282"/>
    </row>
    <row r="25" spans="1:11" ht="16.5" customHeight="1" x14ac:dyDescent="0.15">
      <c r="A25" s="283"/>
      <c r="B25" s="284"/>
      <c r="C25" s="284"/>
      <c r="D25" s="284"/>
      <c r="E25" s="284"/>
      <c r="F25" s="284"/>
      <c r="G25" s="284"/>
      <c r="H25" s="284"/>
      <c r="I25" s="284"/>
      <c r="J25" s="284"/>
      <c r="K25" s="285"/>
    </row>
    <row r="26" spans="1:11" ht="16.5" customHeight="1" x14ac:dyDescent="0.15">
      <c r="A26" s="258" t="s">
        <v>132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58"/>
    </row>
    <row r="27" spans="1:11" ht="16.5" customHeight="1" x14ac:dyDescent="0.15">
      <c r="A27" s="63" t="s">
        <v>133</v>
      </c>
      <c r="B27" s="78" t="s">
        <v>95</v>
      </c>
      <c r="C27" s="78" t="s">
        <v>96</v>
      </c>
      <c r="D27" s="78" t="s">
        <v>88</v>
      </c>
      <c r="E27" s="64" t="s">
        <v>134</v>
      </c>
      <c r="F27" s="78" t="s">
        <v>95</v>
      </c>
      <c r="G27" s="78" t="s">
        <v>96</v>
      </c>
      <c r="H27" s="78" t="s">
        <v>88</v>
      </c>
      <c r="I27" s="64" t="s">
        <v>135</v>
      </c>
      <c r="J27" s="78" t="s">
        <v>95</v>
      </c>
      <c r="K27" s="89" t="s">
        <v>96</v>
      </c>
    </row>
    <row r="28" spans="1:11" ht="16.5" customHeight="1" x14ac:dyDescent="0.15">
      <c r="A28" s="72" t="s">
        <v>87</v>
      </c>
      <c r="B28" s="66" t="s">
        <v>95</v>
      </c>
      <c r="C28" s="66" t="s">
        <v>96</v>
      </c>
      <c r="D28" s="66" t="s">
        <v>88</v>
      </c>
      <c r="E28" s="83" t="s">
        <v>94</v>
      </c>
      <c r="F28" s="66" t="s">
        <v>95</v>
      </c>
      <c r="G28" s="66" t="s">
        <v>96</v>
      </c>
      <c r="H28" s="66" t="s">
        <v>88</v>
      </c>
      <c r="I28" s="83" t="s">
        <v>105</v>
      </c>
      <c r="J28" s="66" t="s">
        <v>95</v>
      </c>
      <c r="K28" s="67" t="s">
        <v>96</v>
      </c>
    </row>
    <row r="29" spans="1:11" ht="16.5" customHeight="1" x14ac:dyDescent="0.15">
      <c r="A29" s="183" t="s">
        <v>98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7"/>
    </row>
    <row r="30" spans="1:11" ht="16.5" customHeight="1" x14ac:dyDescent="0.15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11" ht="16.5" customHeight="1" x14ac:dyDescent="0.15">
      <c r="A31" s="288" t="s">
        <v>194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spans="1:11" ht="17.25" customHeight="1" x14ac:dyDescent="0.15">
      <c r="A32" s="226" t="s">
        <v>128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spans="1:11" ht="17.25" customHeight="1" x14ac:dyDescent="0.15">
      <c r="A33" s="229" t="s">
        <v>129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1:11" ht="17.25" customHeight="1" x14ac:dyDescent="0.15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31"/>
    </row>
    <row r="35" spans="1:11" ht="17.25" customHeight="1" x14ac:dyDescent="0.15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31"/>
    </row>
    <row r="36" spans="1:11" ht="17.25" customHeight="1" x14ac:dyDescent="0.15">
      <c r="A36" s="229"/>
      <c r="B36" s="230"/>
      <c r="C36" s="230"/>
      <c r="D36" s="230"/>
      <c r="E36" s="230"/>
      <c r="F36" s="230"/>
      <c r="G36" s="230"/>
      <c r="H36" s="230"/>
      <c r="I36" s="230"/>
      <c r="J36" s="230"/>
      <c r="K36" s="231"/>
    </row>
    <row r="37" spans="1:11" ht="17.25" customHeight="1" x14ac:dyDescent="0.15">
      <c r="A37" s="229"/>
      <c r="B37" s="230"/>
      <c r="C37" s="230"/>
      <c r="D37" s="230"/>
      <c r="E37" s="230"/>
      <c r="F37" s="230"/>
      <c r="G37" s="230"/>
      <c r="H37" s="230"/>
      <c r="I37" s="230"/>
      <c r="J37" s="230"/>
      <c r="K37" s="231"/>
    </row>
    <row r="38" spans="1:11" ht="17.25" customHeight="1" x14ac:dyDescent="0.15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31"/>
    </row>
    <row r="39" spans="1:11" ht="17.25" customHeight="1" x14ac:dyDescent="0.15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31"/>
    </row>
    <row r="40" spans="1:11" ht="17.25" customHeight="1" x14ac:dyDescent="0.15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31"/>
    </row>
    <row r="41" spans="1:11" ht="17.25" customHeight="1" x14ac:dyDescent="0.15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31"/>
    </row>
    <row r="42" spans="1:11" ht="17.25" customHeight="1" x14ac:dyDescent="0.15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31"/>
    </row>
    <row r="43" spans="1:11" ht="17.25" customHeight="1" x14ac:dyDescent="0.15">
      <c r="A43" s="232" t="s">
        <v>131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4"/>
    </row>
    <row r="44" spans="1:11" ht="16.5" customHeight="1" x14ac:dyDescent="0.15">
      <c r="A44" s="288" t="s">
        <v>195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spans="1:11" ht="18" customHeight="1" x14ac:dyDescent="0.15">
      <c r="A45" s="289" t="s">
        <v>126</v>
      </c>
      <c r="B45" s="290"/>
      <c r="C45" s="290"/>
      <c r="D45" s="290"/>
      <c r="E45" s="290"/>
      <c r="F45" s="290"/>
      <c r="G45" s="290"/>
      <c r="H45" s="290"/>
      <c r="I45" s="290"/>
      <c r="J45" s="290"/>
      <c r="K45" s="291"/>
    </row>
    <row r="46" spans="1:11" ht="18" customHeight="1" x14ac:dyDescent="0.15">
      <c r="A46" s="289"/>
      <c r="B46" s="290"/>
      <c r="C46" s="290"/>
      <c r="D46" s="290"/>
      <c r="E46" s="290"/>
      <c r="F46" s="290"/>
      <c r="G46" s="290"/>
      <c r="H46" s="290"/>
      <c r="I46" s="290"/>
      <c r="J46" s="290"/>
      <c r="K46" s="291"/>
    </row>
    <row r="47" spans="1:11" ht="18" customHeight="1" x14ac:dyDescent="0.15">
      <c r="A47" s="283"/>
      <c r="B47" s="284"/>
      <c r="C47" s="284"/>
      <c r="D47" s="284"/>
      <c r="E47" s="284"/>
      <c r="F47" s="284"/>
      <c r="G47" s="284"/>
      <c r="H47" s="284"/>
      <c r="I47" s="284"/>
      <c r="J47" s="284"/>
      <c r="K47" s="285"/>
    </row>
    <row r="48" spans="1:11" ht="21" customHeight="1" x14ac:dyDescent="0.15">
      <c r="A48" s="84" t="s">
        <v>137</v>
      </c>
      <c r="B48" s="292" t="s">
        <v>138</v>
      </c>
      <c r="C48" s="292"/>
      <c r="D48" s="85" t="s">
        <v>139</v>
      </c>
      <c r="E48" s="86"/>
      <c r="F48" s="85" t="s">
        <v>140</v>
      </c>
      <c r="G48" s="87"/>
      <c r="H48" s="293" t="s">
        <v>141</v>
      </c>
      <c r="I48" s="293"/>
      <c r="J48" s="292"/>
      <c r="K48" s="294"/>
    </row>
    <row r="49" spans="1:11" ht="16.5" customHeight="1" x14ac:dyDescent="0.15">
      <c r="A49" s="295" t="s">
        <v>142</v>
      </c>
      <c r="B49" s="296"/>
      <c r="C49" s="296"/>
      <c r="D49" s="296"/>
      <c r="E49" s="296"/>
      <c r="F49" s="296"/>
      <c r="G49" s="296"/>
      <c r="H49" s="296"/>
      <c r="I49" s="296"/>
      <c r="J49" s="296"/>
      <c r="K49" s="297"/>
    </row>
    <row r="50" spans="1:11" ht="16.5" customHeight="1" x14ac:dyDescent="0.15">
      <c r="A50" s="298"/>
      <c r="B50" s="299"/>
      <c r="C50" s="299"/>
      <c r="D50" s="299"/>
      <c r="E50" s="299"/>
      <c r="F50" s="299"/>
      <c r="G50" s="299"/>
      <c r="H50" s="299"/>
      <c r="I50" s="299"/>
      <c r="J50" s="299"/>
      <c r="K50" s="300"/>
    </row>
    <row r="51" spans="1:11" ht="16.5" customHeight="1" x14ac:dyDescent="0.15">
      <c r="A51" s="301"/>
      <c r="B51" s="302"/>
      <c r="C51" s="302"/>
      <c r="D51" s="302"/>
      <c r="E51" s="302"/>
      <c r="F51" s="302"/>
      <c r="G51" s="302"/>
      <c r="H51" s="302"/>
      <c r="I51" s="302"/>
      <c r="J51" s="302"/>
      <c r="K51" s="303"/>
    </row>
    <row r="52" spans="1:11" ht="21" customHeight="1" x14ac:dyDescent="0.15">
      <c r="A52" s="84" t="s">
        <v>137</v>
      </c>
      <c r="B52" s="292" t="s">
        <v>138</v>
      </c>
      <c r="C52" s="292"/>
      <c r="D52" s="85" t="s">
        <v>139</v>
      </c>
      <c r="E52" s="85"/>
      <c r="F52" s="85" t="s">
        <v>140</v>
      </c>
      <c r="G52" s="88">
        <v>44706</v>
      </c>
      <c r="H52" s="293" t="s">
        <v>141</v>
      </c>
      <c r="I52" s="293"/>
      <c r="J52" s="304" t="s">
        <v>145</v>
      </c>
      <c r="K52" s="305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4"/>
  <sheetViews>
    <sheetView workbookViewId="0">
      <selection sqref="A1:N14"/>
    </sheetView>
  </sheetViews>
  <sheetFormatPr defaultColWidth="9" defaultRowHeight="26.1" customHeight="1" x14ac:dyDescent="0.15"/>
  <cols>
    <col min="1" max="1" width="17.125" style="15" customWidth="1"/>
    <col min="2" max="7" width="9.375" style="15" customWidth="1"/>
    <col min="8" max="8" width="1.375" style="15" customWidth="1"/>
    <col min="9" max="14" width="10.5" style="15" customWidth="1"/>
    <col min="15" max="16384" width="9" style="15"/>
  </cols>
  <sheetData>
    <row r="1" spans="1:14" ht="30" customHeight="1" x14ac:dyDescent="0.15">
      <c r="A1" s="243" t="s">
        <v>146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ht="29.1" customHeight="1" x14ac:dyDescent="0.15">
      <c r="A2" s="16" t="s">
        <v>62</v>
      </c>
      <c r="B2" s="245" t="s">
        <v>63</v>
      </c>
      <c r="C2" s="245"/>
      <c r="D2" s="17" t="s">
        <v>69</v>
      </c>
      <c r="E2" s="245" t="s">
        <v>70</v>
      </c>
      <c r="F2" s="245"/>
      <c r="G2" s="245"/>
      <c r="H2" s="251"/>
      <c r="I2" s="26" t="s">
        <v>57</v>
      </c>
      <c r="J2" s="245"/>
      <c r="K2" s="245"/>
      <c r="L2" s="245"/>
      <c r="M2" s="245"/>
      <c r="N2" s="246"/>
    </row>
    <row r="3" spans="1:14" ht="29.1" customHeight="1" x14ac:dyDescent="0.15">
      <c r="A3" s="250" t="s">
        <v>147</v>
      </c>
      <c r="B3" s="247" t="s">
        <v>148</v>
      </c>
      <c r="C3" s="247"/>
      <c r="D3" s="247"/>
      <c r="E3" s="247"/>
      <c r="F3" s="247"/>
      <c r="G3" s="247"/>
      <c r="H3" s="252"/>
      <c r="I3" s="248" t="s">
        <v>149</v>
      </c>
      <c r="J3" s="248"/>
      <c r="K3" s="248"/>
      <c r="L3" s="248"/>
      <c r="M3" s="248"/>
      <c r="N3" s="249"/>
    </row>
    <row r="4" spans="1:14" ht="29.1" customHeight="1" x14ac:dyDescent="0.15">
      <c r="A4" s="250"/>
      <c r="B4" s="18" t="s">
        <v>112</v>
      </c>
      <c r="C4" s="18" t="s">
        <v>113</v>
      </c>
      <c r="D4" s="19" t="s">
        <v>114</v>
      </c>
      <c r="E4" s="18" t="s">
        <v>115</v>
      </c>
      <c r="F4" s="18" t="s">
        <v>116</v>
      </c>
      <c r="G4" s="18" t="s">
        <v>117</v>
      </c>
      <c r="H4" s="252"/>
      <c r="I4" s="18" t="s">
        <v>112</v>
      </c>
      <c r="J4" s="18" t="s">
        <v>113</v>
      </c>
      <c r="K4" s="19" t="s">
        <v>114</v>
      </c>
      <c r="L4" s="18" t="s">
        <v>115</v>
      </c>
      <c r="M4" s="18" t="s">
        <v>116</v>
      </c>
      <c r="N4" s="18" t="s">
        <v>117</v>
      </c>
    </row>
    <row r="5" spans="1:14" ht="29.1" customHeight="1" x14ac:dyDescent="0.15">
      <c r="A5" s="250"/>
      <c r="B5" s="18" t="s">
        <v>152</v>
      </c>
      <c r="C5" s="18" t="s">
        <v>153</v>
      </c>
      <c r="D5" s="18" t="s">
        <v>154</v>
      </c>
      <c r="E5" s="18" t="s">
        <v>155</v>
      </c>
      <c r="F5" s="18" t="s">
        <v>156</v>
      </c>
      <c r="G5" s="18" t="s">
        <v>157</v>
      </c>
      <c r="H5" s="252"/>
      <c r="I5" s="18" t="s">
        <v>152</v>
      </c>
      <c r="J5" s="18" t="s">
        <v>153</v>
      </c>
      <c r="K5" s="18" t="s">
        <v>154</v>
      </c>
      <c r="L5" s="18" t="s">
        <v>155</v>
      </c>
      <c r="M5" s="18" t="s">
        <v>156</v>
      </c>
      <c r="N5" s="18" t="s">
        <v>157</v>
      </c>
    </row>
    <row r="6" spans="1:14" ht="29.1" customHeight="1" x14ac:dyDescent="0.3">
      <c r="A6" s="20" t="s">
        <v>158</v>
      </c>
      <c r="B6" s="18">
        <f>C6-2.1</f>
        <v>98.800000000000011</v>
      </c>
      <c r="C6" s="18">
        <f>D6-2.1</f>
        <v>100.9</v>
      </c>
      <c r="D6" s="18">
        <v>103</v>
      </c>
      <c r="E6" s="21">
        <f t="shared" ref="E6:G6" si="0">D6+2.1</f>
        <v>105.1</v>
      </c>
      <c r="F6" s="21">
        <f t="shared" si="0"/>
        <v>107.19999999999999</v>
      </c>
      <c r="G6" s="21">
        <f t="shared" si="0"/>
        <v>109.29999999999998</v>
      </c>
      <c r="H6" s="252"/>
      <c r="I6" s="27" t="s">
        <v>159</v>
      </c>
      <c r="J6" s="27" t="s">
        <v>159</v>
      </c>
      <c r="K6" s="28" t="s">
        <v>196</v>
      </c>
      <c r="L6" s="28" t="s">
        <v>197</v>
      </c>
      <c r="M6" s="28" t="s">
        <v>198</v>
      </c>
      <c r="N6" s="28" t="s">
        <v>199</v>
      </c>
    </row>
    <row r="7" spans="1:14" ht="29.1" customHeight="1" x14ac:dyDescent="0.3">
      <c r="A7" s="22" t="s">
        <v>162</v>
      </c>
      <c r="B7" s="20">
        <f>C7-4</f>
        <v>78</v>
      </c>
      <c r="C7" s="20">
        <f>D7-4</f>
        <v>82</v>
      </c>
      <c r="D7" s="21">
        <v>86</v>
      </c>
      <c r="E7" s="20">
        <f t="shared" ref="E7:E9" si="1">D7+4</f>
        <v>90</v>
      </c>
      <c r="F7" s="20">
        <f>E7+5</f>
        <v>95</v>
      </c>
      <c r="G7" s="21">
        <f>F7+6</f>
        <v>101</v>
      </c>
      <c r="H7" s="252"/>
      <c r="I7" s="27" t="s">
        <v>161</v>
      </c>
      <c r="J7" s="27" t="s">
        <v>161</v>
      </c>
      <c r="K7" s="29" t="s">
        <v>164</v>
      </c>
      <c r="L7" s="29" t="s">
        <v>200</v>
      </c>
      <c r="M7" s="29" t="s">
        <v>199</v>
      </c>
      <c r="N7" s="29" t="s">
        <v>161</v>
      </c>
    </row>
    <row r="8" spans="1:14" ht="29.1" customHeight="1" x14ac:dyDescent="0.3">
      <c r="A8" s="22" t="s">
        <v>163</v>
      </c>
      <c r="B8" s="20">
        <f>C8-4</f>
        <v>86</v>
      </c>
      <c r="C8" s="20">
        <f>D8-4</f>
        <v>90</v>
      </c>
      <c r="D8" s="21">
        <v>94</v>
      </c>
      <c r="E8" s="20">
        <f t="shared" si="1"/>
        <v>98</v>
      </c>
      <c r="F8" s="20">
        <f>E8+5</f>
        <v>103</v>
      </c>
      <c r="G8" s="21">
        <f>F8+6</f>
        <v>109</v>
      </c>
      <c r="H8" s="252"/>
      <c r="I8" s="27" t="s">
        <v>161</v>
      </c>
      <c r="J8" s="27" t="s">
        <v>161</v>
      </c>
      <c r="K8" s="29" t="s">
        <v>201</v>
      </c>
      <c r="L8" s="29" t="s">
        <v>201</v>
      </c>
      <c r="M8" s="29" t="s">
        <v>202</v>
      </c>
      <c r="N8" s="29" t="s">
        <v>199</v>
      </c>
    </row>
    <row r="9" spans="1:14" ht="29.1" customHeight="1" x14ac:dyDescent="0.3">
      <c r="A9" s="20" t="s">
        <v>165</v>
      </c>
      <c r="B9" s="21">
        <f>C9-3.6</f>
        <v>99.800000000000011</v>
      </c>
      <c r="C9" s="21">
        <f>D9-3.6</f>
        <v>103.4</v>
      </c>
      <c r="D9" s="21">
        <v>107</v>
      </c>
      <c r="E9" s="20">
        <f t="shared" si="1"/>
        <v>111</v>
      </c>
      <c r="F9" s="20">
        <f>E9+4</f>
        <v>115</v>
      </c>
      <c r="G9" s="21">
        <f>F9+4</f>
        <v>119</v>
      </c>
      <c r="H9" s="252"/>
      <c r="I9" s="27" t="s">
        <v>161</v>
      </c>
      <c r="J9" s="27" t="s">
        <v>164</v>
      </c>
      <c r="K9" s="29" t="s">
        <v>201</v>
      </c>
      <c r="L9" s="29" t="s">
        <v>201</v>
      </c>
      <c r="M9" s="29" t="s">
        <v>202</v>
      </c>
      <c r="N9" s="29" t="s">
        <v>202</v>
      </c>
    </row>
    <row r="10" spans="1:14" ht="29.1" customHeight="1" x14ac:dyDescent="0.3">
      <c r="A10" s="20" t="s">
        <v>167</v>
      </c>
      <c r="B10" s="20">
        <f>C10-1.15</f>
        <v>29.700000000000003</v>
      </c>
      <c r="C10" s="20">
        <f>D10-1.15</f>
        <v>30.85</v>
      </c>
      <c r="D10" s="21">
        <v>32</v>
      </c>
      <c r="E10" s="20">
        <f t="shared" ref="E10:G10" si="2">D10+1.3</f>
        <v>33.299999999999997</v>
      </c>
      <c r="F10" s="20">
        <f t="shared" si="2"/>
        <v>34.599999999999994</v>
      </c>
      <c r="G10" s="21">
        <f t="shared" si="2"/>
        <v>35.899999999999991</v>
      </c>
      <c r="H10" s="252"/>
      <c r="I10" s="27" t="s">
        <v>166</v>
      </c>
      <c r="J10" s="27" t="s">
        <v>166</v>
      </c>
      <c r="K10" s="29" t="s">
        <v>164</v>
      </c>
      <c r="L10" s="29" t="s">
        <v>164</v>
      </c>
      <c r="M10" s="29" t="s">
        <v>164</v>
      </c>
      <c r="N10" s="29" t="s">
        <v>164</v>
      </c>
    </row>
    <row r="11" spans="1:14" ht="29.1" customHeight="1" x14ac:dyDescent="0.3">
      <c r="A11" s="20" t="s">
        <v>168</v>
      </c>
      <c r="B11" s="20">
        <f>C11-0.7</f>
        <v>21.6</v>
      </c>
      <c r="C11" s="20">
        <f>D11-0.7</f>
        <v>22.3</v>
      </c>
      <c r="D11" s="21">
        <v>23</v>
      </c>
      <c r="E11" s="20">
        <f>D11+0.7</f>
        <v>23.7</v>
      </c>
      <c r="F11" s="20">
        <f>E11+0.7</f>
        <v>24.4</v>
      </c>
      <c r="G11" s="21">
        <f>F11+0.9</f>
        <v>25.299999999999997</v>
      </c>
      <c r="H11" s="252"/>
      <c r="I11" s="27" t="s">
        <v>161</v>
      </c>
      <c r="J11" s="27" t="s">
        <v>161</v>
      </c>
      <c r="K11" s="29" t="s">
        <v>161</v>
      </c>
      <c r="L11" s="29" t="s">
        <v>161</v>
      </c>
      <c r="M11" s="29" t="s">
        <v>161</v>
      </c>
      <c r="N11" s="29" t="s">
        <v>161</v>
      </c>
    </row>
    <row r="12" spans="1:14" ht="29.1" customHeight="1" x14ac:dyDescent="0.3">
      <c r="A12" s="20" t="s">
        <v>169</v>
      </c>
      <c r="B12" s="20">
        <f>C12-0.5</f>
        <v>19.5</v>
      </c>
      <c r="C12" s="20">
        <f>D12-0.5</f>
        <v>20</v>
      </c>
      <c r="D12" s="21">
        <v>20.5</v>
      </c>
      <c r="E12" s="20">
        <f>D12+0.5</f>
        <v>21</v>
      </c>
      <c r="F12" s="20">
        <f>E12+0.5</f>
        <v>21.5</v>
      </c>
      <c r="G12" s="21">
        <f>F12+0.7</f>
        <v>22.2</v>
      </c>
      <c r="H12" s="252"/>
      <c r="I12" s="27" t="s">
        <v>164</v>
      </c>
      <c r="J12" s="27" t="s">
        <v>164</v>
      </c>
      <c r="K12" s="29" t="s">
        <v>161</v>
      </c>
      <c r="L12" s="29" t="s">
        <v>161</v>
      </c>
      <c r="M12" s="29" t="s">
        <v>161</v>
      </c>
      <c r="N12" s="29" t="s">
        <v>161</v>
      </c>
    </row>
    <row r="13" spans="1:14" ht="29.1" customHeight="1" x14ac:dyDescent="0.3">
      <c r="A13" s="20" t="s">
        <v>170</v>
      </c>
      <c r="B13" s="21">
        <f>C13-0.7</f>
        <v>27.7</v>
      </c>
      <c r="C13" s="21">
        <f>D13-0.6</f>
        <v>28.4</v>
      </c>
      <c r="D13" s="21">
        <v>29</v>
      </c>
      <c r="E13" s="20">
        <f>D13+0.6</f>
        <v>29.6</v>
      </c>
      <c r="F13" s="20">
        <f>E13+0.7</f>
        <v>30.3</v>
      </c>
      <c r="G13" s="21">
        <f>F13+0.6</f>
        <v>30.900000000000002</v>
      </c>
      <c r="H13" s="252"/>
      <c r="I13" s="27" t="s">
        <v>161</v>
      </c>
      <c r="J13" s="27" t="s">
        <v>161</v>
      </c>
      <c r="K13" s="29" t="s">
        <v>161</v>
      </c>
      <c r="L13" s="29" t="s">
        <v>161</v>
      </c>
      <c r="M13" s="29" t="s">
        <v>161</v>
      </c>
      <c r="N13" s="29" t="s">
        <v>161</v>
      </c>
    </row>
    <row r="14" spans="1:14" ht="29.1" customHeight="1" x14ac:dyDescent="0.3">
      <c r="A14" s="23" t="s">
        <v>171</v>
      </c>
      <c r="B14" s="24">
        <f>C14-0.9</f>
        <v>40.700000000000003</v>
      </c>
      <c r="C14" s="24">
        <f>D14-0.9</f>
        <v>41.6</v>
      </c>
      <c r="D14" s="24">
        <v>42.5</v>
      </c>
      <c r="E14" s="23">
        <f t="shared" ref="E14:G14" si="3">D14+1.1</f>
        <v>43.6</v>
      </c>
      <c r="F14" s="23">
        <f t="shared" si="3"/>
        <v>44.7</v>
      </c>
      <c r="G14" s="24">
        <f t="shared" si="3"/>
        <v>45.800000000000004</v>
      </c>
      <c r="H14" s="252"/>
      <c r="I14" s="27" t="s">
        <v>161</v>
      </c>
      <c r="J14" s="27" t="s">
        <v>161</v>
      </c>
      <c r="K14" s="29" t="s">
        <v>161</v>
      </c>
      <c r="L14" s="29" t="s">
        <v>161</v>
      </c>
      <c r="M14" s="29" t="s">
        <v>161</v>
      </c>
      <c r="N14" s="29" t="s">
        <v>161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8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J45" sqref="J45"/>
    </sheetView>
  </sheetViews>
  <sheetFormatPr defaultColWidth="10.125" defaultRowHeight="14.25" x14ac:dyDescent="0.15"/>
  <cols>
    <col min="1" max="1" width="9.625" style="34" customWidth="1"/>
    <col min="2" max="2" width="11.125" style="34" customWidth="1"/>
    <col min="3" max="3" width="9.125" style="34" customWidth="1"/>
    <col min="4" max="4" width="9.5" style="34" customWidth="1"/>
    <col min="5" max="5" width="9.125" style="34" customWidth="1"/>
    <col min="6" max="6" width="10.375" style="34" customWidth="1"/>
    <col min="7" max="7" width="9.5" style="34" customWidth="1"/>
    <col min="8" max="8" width="9.125" style="34" customWidth="1"/>
    <col min="9" max="9" width="8.125" style="34" customWidth="1"/>
    <col min="10" max="10" width="10.5" style="34" customWidth="1"/>
    <col min="11" max="11" width="12.125" style="34" customWidth="1"/>
    <col min="12" max="16384" width="10.125" style="34"/>
  </cols>
  <sheetData>
    <row r="1" spans="1:11" ht="25.5" x14ac:dyDescent="0.15">
      <c r="A1" s="306" t="s">
        <v>203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spans="1:11" x14ac:dyDescent="0.15">
      <c r="A2" s="35" t="s">
        <v>53</v>
      </c>
      <c r="B2" s="307" t="s">
        <v>54</v>
      </c>
      <c r="C2" s="307"/>
      <c r="D2" s="36" t="s">
        <v>62</v>
      </c>
      <c r="E2" s="37" t="s">
        <v>63</v>
      </c>
      <c r="F2" s="38" t="s">
        <v>204</v>
      </c>
      <c r="G2" s="308" t="s">
        <v>70</v>
      </c>
      <c r="H2" s="308"/>
      <c r="I2" s="55" t="s">
        <v>57</v>
      </c>
      <c r="J2" s="308" t="s">
        <v>58</v>
      </c>
      <c r="K2" s="309"/>
    </row>
    <row r="3" spans="1:11" x14ac:dyDescent="0.15">
      <c r="A3" s="39" t="s">
        <v>76</v>
      </c>
      <c r="B3" s="187">
        <v>5525</v>
      </c>
      <c r="C3" s="188"/>
      <c r="D3" s="40" t="s">
        <v>205</v>
      </c>
      <c r="E3" s="310">
        <v>44717</v>
      </c>
      <c r="F3" s="311"/>
      <c r="G3" s="311"/>
      <c r="H3" s="278" t="s">
        <v>206</v>
      </c>
      <c r="I3" s="278"/>
      <c r="J3" s="278"/>
      <c r="K3" s="279"/>
    </row>
    <row r="4" spans="1:11" x14ac:dyDescent="0.15">
      <c r="A4" s="41" t="s">
        <v>73</v>
      </c>
      <c r="B4" s="42">
        <v>2</v>
      </c>
      <c r="C4" s="42">
        <v>6</v>
      </c>
      <c r="D4" s="43" t="s">
        <v>207</v>
      </c>
      <c r="E4" s="311"/>
      <c r="F4" s="311"/>
      <c r="G4" s="311"/>
      <c r="H4" s="221" t="s">
        <v>208</v>
      </c>
      <c r="I4" s="221"/>
      <c r="J4" s="52" t="s">
        <v>67</v>
      </c>
      <c r="K4" s="58" t="s">
        <v>68</v>
      </c>
    </row>
    <row r="5" spans="1:11" x14ac:dyDescent="0.15">
      <c r="A5" s="41" t="s">
        <v>209</v>
      </c>
      <c r="B5" s="312">
        <v>1</v>
      </c>
      <c r="C5" s="312"/>
      <c r="D5" s="40" t="s">
        <v>210</v>
      </c>
      <c r="E5" s="40" t="s">
        <v>211</v>
      </c>
      <c r="F5" s="40" t="s">
        <v>212</v>
      </c>
      <c r="G5" s="40" t="s">
        <v>213</v>
      </c>
      <c r="H5" s="221" t="s">
        <v>214</v>
      </c>
      <c r="I5" s="221"/>
      <c r="J5" s="52" t="s">
        <v>67</v>
      </c>
      <c r="K5" s="58" t="s">
        <v>68</v>
      </c>
    </row>
    <row r="6" spans="1:11" x14ac:dyDescent="0.15">
      <c r="A6" s="44" t="s">
        <v>215</v>
      </c>
      <c r="B6" s="313">
        <v>125</v>
      </c>
      <c r="C6" s="313"/>
      <c r="D6" s="45" t="s">
        <v>216</v>
      </c>
      <c r="E6" s="46"/>
      <c r="F6" s="47">
        <v>2689</v>
      </c>
      <c r="G6" s="45"/>
      <c r="H6" s="314" t="s">
        <v>217</v>
      </c>
      <c r="I6" s="314"/>
      <c r="J6" s="47" t="s">
        <v>67</v>
      </c>
      <c r="K6" s="59" t="s">
        <v>68</v>
      </c>
    </row>
    <row r="7" spans="1:11" x14ac:dyDescent="0.15">
      <c r="A7" s="48"/>
      <c r="B7" s="49"/>
      <c r="C7" s="49"/>
      <c r="D7" s="48"/>
      <c r="E7" s="49"/>
      <c r="F7" s="50"/>
      <c r="G7" s="48"/>
      <c r="H7" s="50"/>
      <c r="I7" s="49"/>
      <c r="J7" s="49"/>
      <c r="K7" s="49"/>
    </row>
    <row r="8" spans="1:11" x14ac:dyDescent="0.15">
      <c r="A8" s="51" t="s">
        <v>218</v>
      </c>
      <c r="B8" s="38" t="s">
        <v>219</v>
      </c>
      <c r="C8" s="38" t="s">
        <v>220</v>
      </c>
      <c r="D8" s="38" t="s">
        <v>221</v>
      </c>
      <c r="E8" s="38" t="s">
        <v>222</v>
      </c>
      <c r="F8" s="38" t="s">
        <v>223</v>
      </c>
      <c r="G8" s="315" t="s">
        <v>79</v>
      </c>
      <c r="H8" s="316"/>
      <c r="I8" s="316"/>
      <c r="J8" s="316"/>
      <c r="K8" s="317"/>
    </row>
    <row r="9" spans="1:11" x14ac:dyDescent="0.15">
      <c r="A9" s="220" t="s">
        <v>224</v>
      </c>
      <c r="B9" s="221"/>
      <c r="C9" s="52" t="s">
        <v>67</v>
      </c>
      <c r="D9" s="52" t="s">
        <v>68</v>
      </c>
      <c r="E9" s="40" t="s">
        <v>225</v>
      </c>
      <c r="F9" s="53" t="s">
        <v>226</v>
      </c>
      <c r="G9" s="318"/>
      <c r="H9" s="319"/>
      <c r="I9" s="319"/>
      <c r="J9" s="319"/>
      <c r="K9" s="320"/>
    </row>
    <row r="10" spans="1:11" x14ac:dyDescent="0.15">
      <c r="A10" s="220" t="s">
        <v>227</v>
      </c>
      <c r="B10" s="221"/>
      <c r="C10" s="52" t="s">
        <v>67</v>
      </c>
      <c r="D10" s="52" t="s">
        <v>68</v>
      </c>
      <c r="E10" s="40" t="s">
        <v>228</v>
      </c>
      <c r="F10" s="53" t="s">
        <v>229</v>
      </c>
      <c r="G10" s="318" t="s">
        <v>230</v>
      </c>
      <c r="H10" s="319"/>
      <c r="I10" s="319"/>
      <c r="J10" s="319"/>
      <c r="K10" s="320"/>
    </row>
    <row r="11" spans="1:11" x14ac:dyDescent="0.15">
      <c r="A11" s="321" t="s">
        <v>188</v>
      </c>
      <c r="B11" s="322"/>
      <c r="C11" s="322"/>
      <c r="D11" s="322"/>
      <c r="E11" s="322"/>
      <c r="F11" s="322"/>
      <c r="G11" s="322"/>
      <c r="H11" s="322"/>
      <c r="I11" s="322"/>
      <c r="J11" s="322"/>
      <c r="K11" s="323"/>
    </row>
    <row r="12" spans="1:11" x14ac:dyDescent="0.15">
      <c r="A12" s="39" t="s">
        <v>89</v>
      </c>
      <c r="B12" s="52" t="s">
        <v>85</v>
      </c>
      <c r="C12" s="52" t="s">
        <v>86</v>
      </c>
      <c r="D12" s="53"/>
      <c r="E12" s="40" t="s">
        <v>87</v>
      </c>
      <c r="F12" s="52" t="s">
        <v>85</v>
      </c>
      <c r="G12" s="52" t="s">
        <v>86</v>
      </c>
      <c r="H12" s="52"/>
      <c r="I12" s="40" t="s">
        <v>231</v>
      </c>
      <c r="J12" s="52" t="s">
        <v>85</v>
      </c>
      <c r="K12" s="58" t="s">
        <v>86</v>
      </c>
    </row>
    <row r="13" spans="1:11" x14ac:dyDescent="0.15">
      <c r="A13" s="39" t="s">
        <v>92</v>
      </c>
      <c r="B13" s="52" t="s">
        <v>85</v>
      </c>
      <c r="C13" s="52" t="s">
        <v>86</v>
      </c>
      <c r="D13" s="53"/>
      <c r="E13" s="40" t="s">
        <v>97</v>
      </c>
      <c r="F13" s="52" t="s">
        <v>85</v>
      </c>
      <c r="G13" s="52" t="s">
        <v>86</v>
      </c>
      <c r="H13" s="52"/>
      <c r="I13" s="40" t="s">
        <v>232</v>
      </c>
      <c r="J13" s="52" t="s">
        <v>85</v>
      </c>
      <c r="K13" s="58" t="s">
        <v>86</v>
      </c>
    </row>
    <row r="14" spans="1:11" x14ac:dyDescent="0.15">
      <c r="A14" s="44" t="s">
        <v>233</v>
      </c>
      <c r="B14" s="47" t="s">
        <v>85</v>
      </c>
      <c r="C14" s="47" t="s">
        <v>86</v>
      </c>
      <c r="D14" s="46"/>
      <c r="E14" s="45" t="s">
        <v>234</v>
      </c>
      <c r="F14" s="47" t="s">
        <v>85</v>
      </c>
      <c r="G14" s="47" t="s">
        <v>86</v>
      </c>
      <c r="H14" s="47"/>
      <c r="I14" s="45" t="s">
        <v>235</v>
      </c>
      <c r="J14" s="47" t="s">
        <v>85</v>
      </c>
      <c r="K14" s="59" t="s">
        <v>86</v>
      </c>
    </row>
    <row r="15" spans="1:11" x14ac:dyDescent="0.15">
      <c r="A15" s="48"/>
      <c r="B15" s="54"/>
      <c r="C15" s="54"/>
      <c r="D15" s="49"/>
      <c r="E15" s="48"/>
      <c r="F15" s="54"/>
      <c r="G15" s="54"/>
      <c r="H15" s="54"/>
      <c r="I15" s="48"/>
      <c r="J15" s="54"/>
      <c r="K15" s="54"/>
    </row>
    <row r="16" spans="1:11" s="32" customFormat="1" x14ac:dyDescent="0.15">
      <c r="A16" s="275" t="s">
        <v>236</v>
      </c>
      <c r="B16" s="276"/>
      <c r="C16" s="276"/>
      <c r="D16" s="276"/>
      <c r="E16" s="276"/>
      <c r="F16" s="276"/>
      <c r="G16" s="276"/>
      <c r="H16" s="276"/>
      <c r="I16" s="276"/>
      <c r="J16" s="276"/>
      <c r="K16" s="277"/>
    </row>
    <row r="17" spans="1:11" x14ac:dyDescent="0.15">
      <c r="A17" s="220" t="s">
        <v>237</v>
      </c>
      <c r="B17" s="221"/>
      <c r="C17" s="221"/>
      <c r="D17" s="221"/>
      <c r="E17" s="221"/>
      <c r="F17" s="221"/>
      <c r="G17" s="221"/>
      <c r="H17" s="221"/>
      <c r="I17" s="221"/>
      <c r="J17" s="221"/>
      <c r="K17" s="324"/>
    </row>
    <row r="18" spans="1:11" x14ac:dyDescent="0.15">
      <c r="A18" s="220" t="s">
        <v>238</v>
      </c>
      <c r="B18" s="221"/>
      <c r="C18" s="221"/>
      <c r="D18" s="221"/>
      <c r="E18" s="221"/>
      <c r="F18" s="221"/>
      <c r="G18" s="221"/>
      <c r="H18" s="221"/>
      <c r="I18" s="221"/>
      <c r="J18" s="221"/>
      <c r="K18" s="324"/>
    </row>
    <row r="19" spans="1:11" x14ac:dyDescent="0.15">
      <c r="A19" s="325" t="s">
        <v>239</v>
      </c>
      <c r="B19" s="326"/>
      <c r="C19" s="326"/>
      <c r="D19" s="326"/>
      <c r="E19" s="326"/>
      <c r="F19" s="326"/>
      <c r="G19" s="326"/>
      <c r="H19" s="326"/>
      <c r="I19" s="326"/>
      <c r="J19" s="326"/>
      <c r="K19" s="327"/>
    </row>
    <row r="20" spans="1:11" x14ac:dyDescent="0.15">
      <c r="A20" s="328"/>
      <c r="B20" s="329"/>
      <c r="C20" s="329"/>
      <c r="D20" s="329"/>
      <c r="E20" s="329"/>
      <c r="F20" s="329"/>
      <c r="G20" s="329"/>
      <c r="H20" s="329"/>
      <c r="I20" s="329"/>
      <c r="J20" s="329"/>
      <c r="K20" s="330"/>
    </row>
    <row r="21" spans="1:11" x14ac:dyDescent="0.15">
      <c r="A21" s="328"/>
      <c r="B21" s="329"/>
      <c r="C21" s="329"/>
      <c r="D21" s="329"/>
      <c r="E21" s="329"/>
      <c r="F21" s="329"/>
      <c r="G21" s="329"/>
      <c r="H21" s="329"/>
      <c r="I21" s="329"/>
      <c r="J21" s="329"/>
      <c r="K21" s="330"/>
    </row>
    <row r="22" spans="1:11" x14ac:dyDescent="0.15">
      <c r="A22" s="328"/>
      <c r="B22" s="329"/>
      <c r="C22" s="329"/>
      <c r="D22" s="329"/>
      <c r="E22" s="329"/>
      <c r="F22" s="329"/>
      <c r="G22" s="329"/>
      <c r="H22" s="329"/>
      <c r="I22" s="329"/>
      <c r="J22" s="329"/>
      <c r="K22" s="330"/>
    </row>
    <row r="23" spans="1:11" x14ac:dyDescent="0.15">
      <c r="A23" s="331"/>
      <c r="B23" s="332"/>
      <c r="C23" s="332"/>
      <c r="D23" s="332"/>
      <c r="E23" s="332"/>
      <c r="F23" s="332"/>
      <c r="G23" s="332"/>
      <c r="H23" s="332"/>
      <c r="I23" s="332"/>
      <c r="J23" s="332"/>
      <c r="K23" s="333"/>
    </row>
    <row r="24" spans="1:11" x14ac:dyDescent="0.15">
      <c r="A24" s="220" t="s">
        <v>125</v>
      </c>
      <c r="B24" s="221"/>
      <c r="C24" s="52" t="s">
        <v>67</v>
      </c>
      <c r="D24" s="52" t="s">
        <v>68</v>
      </c>
      <c r="E24" s="278"/>
      <c r="F24" s="278"/>
      <c r="G24" s="278"/>
      <c r="H24" s="278"/>
      <c r="I24" s="278"/>
      <c r="J24" s="278"/>
      <c r="K24" s="279"/>
    </row>
    <row r="25" spans="1:11" x14ac:dyDescent="0.15">
      <c r="A25" s="56" t="s">
        <v>240</v>
      </c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 x14ac:dyDescent="0.15">
      <c r="A26" s="336"/>
      <c r="B26" s="336"/>
      <c r="C26" s="336"/>
      <c r="D26" s="336"/>
      <c r="E26" s="336"/>
      <c r="F26" s="336"/>
      <c r="G26" s="336"/>
      <c r="H26" s="336"/>
      <c r="I26" s="336"/>
      <c r="J26" s="336"/>
      <c r="K26" s="336"/>
    </row>
    <row r="27" spans="1:11" x14ac:dyDescent="0.15">
      <c r="A27" s="337" t="s">
        <v>241</v>
      </c>
      <c r="B27" s="316"/>
      <c r="C27" s="316"/>
      <c r="D27" s="316"/>
      <c r="E27" s="316"/>
      <c r="F27" s="316"/>
      <c r="G27" s="316"/>
      <c r="H27" s="316"/>
      <c r="I27" s="316"/>
      <c r="J27" s="316"/>
      <c r="K27" s="317"/>
    </row>
    <row r="28" spans="1:11" x14ac:dyDescent="0.15">
      <c r="A28" s="338" t="s">
        <v>242</v>
      </c>
      <c r="B28" s="339"/>
      <c r="C28" s="339"/>
      <c r="D28" s="339"/>
      <c r="E28" s="339"/>
      <c r="F28" s="339"/>
      <c r="G28" s="339"/>
      <c r="H28" s="339"/>
      <c r="I28" s="339"/>
      <c r="J28" s="339"/>
      <c r="K28" s="340"/>
    </row>
    <row r="29" spans="1:11" x14ac:dyDescent="0.15">
      <c r="A29" s="338" t="s">
        <v>243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40"/>
    </row>
    <row r="30" spans="1:11" x14ac:dyDescent="0.15">
      <c r="A30" s="338"/>
      <c r="B30" s="339"/>
      <c r="C30" s="339"/>
      <c r="D30" s="339"/>
      <c r="E30" s="339"/>
      <c r="F30" s="339"/>
      <c r="G30" s="339"/>
      <c r="H30" s="339"/>
      <c r="I30" s="339"/>
      <c r="J30" s="339"/>
      <c r="K30" s="340"/>
    </row>
    <row r="31" spans="1:11" x14ac:dyDescent="0.15">
      <c r="A31" s="338"/>
      <c r="B31" s="339"/>
      <c r="C31" s="339"/>
      <c r="D31" s="339"/>
      <c r="E31" s="339"/>
      <c r="F31" s="339"/>
      <c r="G31" s="339"/>
      <c r="H31" s="339"/>
      <c r="I31" s="339"/>
      <c r="J31" s="339"/>
      <c r="K31" s="340"/>
    </row>
    <row r="32" spans="1:11" x14ac:dyDescent="0.15">
      <c r="A32" s="338"/>
      <c r="B32" s="339"/>
      <c r="C32" s="339"/>
      <c r="D32" s="339"/>
      <c r="E32" s="339"/>
      <c r="F32" s="339"/>
      <c r="G32" s="339"/>
      <c r="H32" s="339"/>
      <c r="I32" s="339"/>
      <c r="J32" s="339"/>
      <c r="K32" s="340"/>
    </row>
    <row r="33" spans="1:13" ht="23.1" customHeight="1" x14ac:dyDescent="0.15">
      <c r="A33" s="338"/>
      <c r="B33" s="339"/>
      <c r="C33" s="339"/>
      <c r="D33" s="339"/>
      <c r="E33" s="339"/>
      <c r="F33" s="339"/>
      <c r="G33" s="339"/>
      <c r="H33" s="339"/>
      <c r="I33" s="339"/>
      <c r="J33" s="339"/>
      <c r="K33" s="340"/>
    </row>
    <row r="34" spans="1:13" ht="23.1" customHeight="1" x14ac:dyDescent="0.15">
      <c r="A34" s="328"/>
      <c r="B34" s="329"/>
      <c r="C34" s="329"/>
      <c r="D34" s="329"/>
      <c r="E34" s="329"/>
      <c r="F34" s="329"/>
      <c r="G34" s="329"/>
      <c r="H34" s="329"/>
      <c r="I34" s="329"/>
      <c r="J34" s="329"/>
      <c r="K34" s="330"/>
    </row>
    <row r="35" spans="1:13" ht="23.1" customHeight="1" x14ac:dyDescent="0.15">
      <c r="A35" s="341"/>
      <c r="B35" s="329"/>
      <c r="C35" s="329"/>
      <c r="D35" s="329"/>
      <c r="E35" s="329"/>
      <c r="F35" s="329"/>
      <c r="G35" s="329"/>
      <c r="H35" s="329"/>
      <c r="I35" s="329"/>
      <c r="J35" s="329"/>
      <c r="K35" s="330"/>
    </row>
    <row r="36" spans="1:13" ht="23.1" customHeight="1" x14ac:dyDescent="0.15">
      <c r="A36" s="342"/>
      <c r="B36" s="343"/>
      <c r="C36" s="343"/>
      <c r="D36" s="343"/>
      <c r="E36" s="343"/>
      <c r="F36" s="343"/>
      <c r="G36" s="343"/>
      <c r="H36" s="343"/>
      <c r="I36" s="343"/>
      <c r="J36" s="343"/>
      <c r="K36" s="344"/>
    </row>
    <row r="37" spans="1:13" ht="18.75" customHeight="1" x14ac:dyDescent="0.15">
      <c r="A37" s="345" t="s">
        <v>244</v>
      </c>
      <c r="B37" s="346"/>
      <c r="C37" s="346"/>
      <c r="D37" s="346"/>
      <c r="E37" s="346"/>
      <c r="F37" s="346"/>
      <c r="G37" s="346"/>
      <c r="H37" s="346"/>
      <c r="I37" s="346"/>
      <c r="J37" s="346"/>
      <c r="K37" s="347"/>
    </row>
    <row r="38" spans="1:13" s="33" customFormat="1" ht="18.75" customHeight="1" x14ac:dyDescent="0.15">
      <c r="A38" s="220" t="s">
        <v>245</v>
      </c>
      <c r="B38" s="221"/>
      <c r="C38" s="221"/>
      <c r="D38" s="278" t="s">
        <v>246</v>
      </c>
      <c r="E38" s="278"/>
      <c r="F38" s="348" t="s">
        <v>247</v>
      </c>
      <c r="G38" s="349"/>
      <c r="H38" s="221" t="s">
        <v>248</v>
      </c>
      <c r="I38" s="221"/>
      <c r="J38" s="221" t="s">
        <v>249</v>
      </c>
      <c r="K38" s="324"/>
    </row>
    <row r="39" spans="1:13" ht="18.75" customHeight="1" x14ac:dyDescent="0.15">
      <c r="A39" s="41" t="s">
        <v>126</v>
      </c>
      <c r="B39" s="221" t="s">
        <v>250</v>
      </c>
      <c r="C39" s="221"/>
      <c r="D39" s="221"/>
      <c r="E39" s="221"/>
      <c r="F39" s="221"/>
      <c r="G39" s="221"/>
      <c r="H39" s="221"/>
      <c r="I39" s="221"/>
      <c r="J39" s="221"/>
      <c r="K39" s="324"/>
      <c r="M39" s="33"/>
    </row>
    <row r="40" spans="1:13" ht="30.95" customHeight="1" x14ac:dyDescent="0.15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324"/>
    </row>
    <row r="41" spans="1:13" ht="18.75" customHeight="1" x14ac:dyDescent="0.15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324"/>
    </row>
    <row r="42" spans="1:13" ht="32.1" customHeight="1" x14ac:dyDescent="0.15">
      <c r="A42" s="44" t="s">
        <v>137</v>
      </c>
      <c r="B42" s="350" t="s">
        <v>251</v>
      </c>
      <c r="C42" s="350"/>
      <c r="D42" s="45" t="s">
        <v>252</v>
      </c>
      <c r="E42" s="46"/>
      <c r="F42" s="45" t="s">
        <v>140</v>
      </c>
      <c r="G42" s="57">
        <v>44718</v>
      </c>
      <c r="H42" s="351" t="s">
        <v>141</v>
      </c>
      <c r="I42" s="351"/>
      <c r="J42" s="350" t="s">
        <v>145</v>
      </c>
      <c r="K42" s="352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tabSelected="1" workbookViewId="0">
      <selection activeCell="M11" sqref="M11"/>
    </sheetView>
  </sheetViews>
  <sheetFormatPr defaultColWidth="9" defaultRowHeight="14.25" x14ac:dyDescent="0.15"/>
  <cols>
    <col min="8" max="8" width="1.75" customWidth="1"/>
    <col min="9" max="14" width="10.25" customWidth="1"/>
  </cols>
  <sheetData>
    <row r="1" spans="1:14" x14ac:dyDescent="0.15">
      <c r="A1" s="243" t="s">
        <v>146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ht="24.95" customHeight="1" x14ac:dyDescent="0.15">
      <c r="A2" s="16" t="s">
        <v>62</v>
      </c>
      <c r="B2" s="245" t="s">
        <v>63</v>
      </c>
      <c r="C2" s="245"/>
      <c r="D2" s="17" t="s">
        <v>69</v>
      </c>
      <c r="E2" s="245" t="s">
        <v>70</v>
      </c>
      <c r="F2" s="245"/>
      <c r="G2" s="245"/>
      <c r="H2" s="251"/>
      <c r="I2" s="26" t="s">
        <v>57</v>
      </c>
      <c r="J2" s="245"/>
      <c r="K2" s="245"/>
      <c r="L2" s="245"/>
      <c r="M2" s="245"/>
      <c r="N2" s="246"/>
    </row>
    <row r="3" spans="1:14" ht="24.95" customHeight="1" x14ac:dyDescent="0.15">
      <c r="A3" s="250" t="s">
        <v>147</v>
      </c>
      <c r="B3" s="247" t="s">
        <v>148</v>
      </c>
      <c r="C3" s="247"/>
      <c r="D3" s="247"/>
      <c r="E3" s="247"/>
      <c r="F3" s="247"/>
      <c r="G3" s="247"/>
      <c r="H3" s="252"/>
      <c r="I3" s="248" t="s">
        <v>149</v>
      </c>
      <c r="J3" s="248"/>
      <c r="K3" s="248"/>
      <c r="L3" s="248"/>
      <c r="M3" s="248"/>
      <c r="N3" s="249"/>
    </row>
    <row r="4" spans="1:14" ht="24.95" customHeight="1" x14ac:dyDescent="0.15">
      <c r="A4" s="250"/>
      <c r="B4" s="18" t="s">
        <v>112</v>
      </c>
      <c r="C4" s="18" t="s">
        <v>113</v>
      </c>
      <c r="D4" s="19" t="s">
        <v>114</v>
      </c>
      <c r="E4" s="18" t="s">
        <v>115</v>
      </c>
      <c r="F4" s="18" t="s">
        <v>116</v>
      </c>
      <c r="G4" s="18" t="s">
        <v>117</v>
      </c>
      <c r="H4" s="252"/>
      <c r="I4" s="18" t="s">
        <v>253</v>
      </c>
      <c r="J4" s="18" t="s">
        <v>254</v>
      </c>
      <c r="K4" s="19" t="s">
        <v>255</v>
      </c>
      <c r="L4" s="18" t="s">
        <v>256</v>
      </c>
      <c r="M4" s="18" t="s">
        <v>257</v>
      </c>
      <c r="N4" s="18" t="s">
        <v>258</v>
      </c>
    </row>
    <row r="5" spans="1:14" ht="24.95" customHeight="1" x14ac:dyDescent="0.15">
      <c r="A5" s="250"/>
      <c r="B5" s="18" t="s">
        <v>152</v>
      </c>
      <c r="C5" s="18" t="s">
        <v>153</v>
      </c>
      <c r="D5" s="18" t="s">
        <v>154</v>
      </c>
      <c r="E5" s="18" t="s">
        <v>155</v>
      </c>
      <c r="F5" s="18" t="s">
        <v>156</v>
      </c>
      <c r="G5" s="18" t="s">
        <v>157</v>
      </c>
      <c r="H5" s="252"/>
      <c r="I5" s="18" t="s">
        <v>112</v>
      </c>
      <c r="J5" s="18" t="s">
        <v>113</v>
      </c>
      <c r="K5" s="19" t="s">
        <v>114</v>
      </c>
      <c r="L5" s="18" t="s">
        <v>115</v>
      </c>
      <c r="M5" s="18" t="s">
        <v>116</v>
      </c>
      <c r="N5" s="18" t="s">
        <v>117</v>
      </c>
    </row>
    <row r="6" spans="1:14" ht="24.95" customHeight="1" x14ac:dyDescent="0.3">
      <c r="A6" s="20" t="s">
        <v>158</v>
      </c>
      <c r="B6" s="18">
        <f>C6-2.1</f>
        <v>98.800000000000011</v>
      </c>
      <c r="C6" s="18">
        <f>D6-2.1</f>
        <v>100.9</v>
      </c>
      <c r="D6" s="18">
        <v>103</v>
      </c>
      <c r="E6" s="21">
        <f t="shared" ref="E6:G6" si="0">D6+2.1</f>
        <v>105.1</v>
      </c>
      <c r="F6" s="21">
        <f t="shared" si="0"/>
        <v>107.19999999999999</v>
      </c>
      <c r="G6" s="21">
        <f t="shared" si="0"/>
        <v>109.29999999999998</v>
      </c>
      <c r="H6" s="252"/>
      <c r="I6" s="27" t="s">
        <v>259</v>
      </c>
      <c r="J6" s="27" t="s">
        <v>260</v>
      </c>
      <c r="K6" s="386" t="s">
        <v>367</v>
      </c>
      <c r="L6" s="386" t="s">
        <v>368</v>
      </c>
      <c r="M6" s="386" t="s">
        <v>369</v>
      </c>
      <c r="N6" s="386" t="s">
        <v>370</v>
      </c>
    </row>
    <row r="7" spans="1:14" ht="24.95" customHeight="1" x14ac:dyDescent="0.3">
      <c r="A7" s="22" t="s">
        <v>162</v>
      </c>
      <c r="B7" s="20">
        <f>C7-4</f>
        <v>78</v>
      </c>
      <c r="C7" s="20">
        <f>D7-4</f>
        <v>82</v>
      </c>
      <c r="D7" s="21">
        <v>86</v>
      </c>
      <c r="E7" s="20">
        <f t="shared" ref="E7:E8" si="1">D7+4</f>
        <v>90</v>
      </c>
      <c r="F7" s="20">
        <f>E7+5</f>
        <v>95</v>
      </c>
      <c r="G7" s="21">
        <f>F7+6</f>
        <v>101</v>
      </c>
      <c r="H7" s="252"/>
      <c r="I7" s="27" t="s">
        <v>261</v>
      </c>
      <c r="J7" s="27" t="s">
        <v>261</v>
      </c>
      <c r="K7" s="29" t="s">
        <v>262</v>
      </c>
      <c r="L7" s="29" t="s">
        <v>263</v>
      </c>
      <c r="M7" s="29" t="s">
        <v>264</v>
      </c>
      <c r="N7" s="29" t="s">
        <v>261</v>
      </c>
    </row>
    <row r="8" spans="1:14" ht="24.95" customHeight="1" x14ac:dyDescent="0.3">
      <c r="A8" s="20" t="s">
        <v>165</v>
      </c>
      <c r="B8" s="21">
        <f>C8-3.6</f>
        <v>99.800000000000011</v>
      </c>
      <c r="C8" s="21">
        <f>D8-3.6</f>
        <v>103.4</v>
      </c>
      <c r="D8" s="21">
        <v>107</v>
      </c>
      <c r="E8" s="20">
        <f t="shared" si="1"/>
        <v>111</v>
      </c>
      <c r="F8" s="20">
        <f>E8+4</f>
        <v>115</v>
      </c>
      <c r="G8" s="21">
        <f>F8+4</f>
        <v>119</v>
      </c>
      <c r="H8" s="252"/>
      <c r="I8" s="27" t="s">
        <v>266</v>
      </c>
      <c r="J8" s="27" t="s">
        <v>267</v>
      </c>
      <c r="K8" s="29" t="s">
        <v>265</v>
      </c>
      <c r="L8" s="29" t="s">
        <v>265</v>
      </c>
      <c r="M8" s="29" t="s">
        <v>202</v>
      </c>
      <c r="N8" s="29" t="s">
        <v>268</v>
      </c>
    </row>
    <row r="9" spans="1:14" ht="24.95" customHeight="1" x14ac:dyDescent="0.3">
      <c r="A9" s="20" t="s">
        <v>167</v>
      </c>
      <c r="B9" s="20">
        <f>C9-1.15</f>
        <v>29.700000000000003</v>
      </c>
      <c r="C9" s="20">
        <f>D9-1.15</f>
        <v>30.85</v>
      </c>
      <c r="D9" s="21">
        <v>32</v>
      </c>
      <c r="E9" s="20">
        <f t="shared" ref="E9:G9" si="2">D9+1.3</f>
        <v>33.299999999999997</v>
      </c>
      <c r="F9" s="20">
        <f t="shared" si="2"/>
        <v>34.599999999999994</v>
      </c>
      <c r="G9" s="21">
        <f t="shared" si="2"/>
        <v>35.899999999999991</v>
      </c>
      <c r="H9" s="252"/>
      <c r="I9" s="27" t="s">
        <v>269</v>
      </c>
      <c r="J9" s="27" t="s">
        <v>270</v>
      </c>
      <c r="K9" s="29" t="s">
        <v>262</v>
      </c>
      <c r="L9" s="29" t="s">
        <v>262</v>
      </c>
      <c r="M9" s="29" t="s">
        <v>262</v>
      </c>
      <c r="N9" s="29" t="s">
        <v>262</v>
      </c>
    </row>
    <row r="10" spans="1:14" ht="24.95" customHeight="1" x14ac:dyDescent="0.3">
      <c r="A10" s="20" t="s">
        <v>169</v>
      </c>
      <c r="B10" s="20">
        <f>C10-0.5</f>
        <v>19.5</v>
      </c>
      <c r="C10" s="20">
        <f>D10-0.5</f>
        <v>20</v>
      </c>
      <c r="D10" s="21">
        <v>20.5</v>
      </c>
      <c r="E10" s="20">
        <f>D10+0.5</f>
        <v>21</v>
      </c>
      <c r="F10" s="20">
        <f>E10+0.5</f>
        <v>21.5</v>
      </c>
      <c r="G10" s="21">
        <f>F10+0.7</f>
        <v>22.2</v>
      </c>
      <c r="H10" s="252"/>
      <c r="I10" s="27" t="s">
        <v>267</v>
      </c>
      <c r="J10" s="27" t="s">
        <v>262</v>
      </c>
      <c r="K10" s="29" t="s">
        <v>262</v>
      </c>
      <c r="L10" s="29" t="s">
        <v>261</v>
      </c>
      <c r="M10" s="29" t="s">
        <v>261</v>
      </c>
      <c r="N10" s="29" t="s">
        <v>261</v>
      </c>
    </row>
    <row r="11" spans="1:14" ht="24.95" customHeight="1" x14ac:dyDescent="0.3">
      <c r="A11" s="20" t="s">
        <v>170</v>
      </c>
      <c r="B11" s="21">
        <f>C11-0.7</f>
        <v>27.7</v>
      </c>
      <c r="C11" s="21">
        <f>D11-0.6</f>
        <v>28.4</v>
      </c>
      <c r="D11" s="21">
        <v>29</v>
      </c>
      <c r="E11" s="20">
        <f>D11+0.6</f>
        <v>29.6</v>
      </c>
      <c r="F11" s="20">
        <f>E11+0.7</f>
        <v>30.3</v>
      </c>
      <c r="G11" s="21">
        <f>F11+0.6</f>
        <v>30.900000000000002</v>
      </c>
      <c r="H11" s="252"/>
      <c r="I11" s="27" t="s">
        <v>261</v>
      </c>
      <c r="J11" s="27" t="s">
        <v>261</v>
      </c>
      <c r="K11" s="29" t="s">
        <v>271</v>
      </c>
      <c r="L11" s="29" t="s">
        <v>272</v>
      </c>
      <c r="M11" s="29" t="s">
        <v>261</v>
      </c>
      <c r="N11" s="29" t="s">
        <v>261</v>
      </c>
    </row>
    <row r="12" spans="1:14" s="390" customFormat="1" ht="24.95" customHeight="1" x14ac:dyDescent="0.3">
      <c r="A12" s="387" t="s">
        <v>171</v>
      </c>
      <c r="B12" s="388">
        <f>C12-0.9</f>
        <v>40.700000000000003</v>
      </c>
      <c r="C12" s="388">
        <f>D12-0.9</f>
        <v>41.6</v>
      </c>
      <c r="D12" s="388">
        <v>42.5</v>
      </c>
      <c r="E12" s="387">
        <f t="shared" ref="E12:G12" si="3">D12+1.1</f>
        <v>43.6</v>
      </c>
      <c r="F12" s="387">
        <f t="shared" si="3"/>
        <v>44.7</v>
      </c>
      <c r="G12" s="388">
        <f t="shared" si="3"/>
        <v>45.800000000000004</v>
      </c>
      <c r="H12" s="252"/>
      <c r="I12" s="389" t="s">
        <v>273</v>
      </c>
      <c r="J12" s="389" t="s">
        <v>261</v>
      </c>
      <c r="K12" s="29" t="s">
        <v>261</v>
      </c>
      <c r="L12" s="29" t="s">
        <v>261</v>
      </c>
      <c r="M12" s="29" t="s">
        <v>261</v>
      </c>
      <c r="N12" s="29" t="s">
        <v>261</v>
      </c>
    </row>
    <row r="13" spans="1:14" s="15" customFormat="1" x14ac:dyDescent="0.15">
      <c r="A13" s="15" t="s">
        <v>180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s="15" customFormat="1" x14ac:dyDescent="0.15">
      <c r="A14" s="25"/>
      <c r="B14" s="25"/>
      <c r="C14" s="25"/>
      <c r="D14" s="25"/>
      <c r="E14" s="25"/>
      <c r="F14" s="25"/>
      <c r="G14" s="25"/>
      <c r="H14" s="25"/>
      <c r="I14" s="30" t="s">
        <v>181</v>
      </c>
      <c r="J14" s="31">
        <v>44739</v>
      </c>
      <c r="K14" s="30" t="s">
        <v>182</v>
      </c>
      <c r="L14" s="30"/>
      <c r="M14" s="30" t="s">
        <v>183</v>
      </c>
    </row>
    <row r="15" spans="1:14" s="15" customFormat="1" ht="26.1" customHeight="1" x14ac:dyDescent="0.15"/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honeticPr fontId="38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zoomScale="125" zoomScaleNormal="125" workbookViewId="0">
      <selection activeCell="F4" sqref="F4:F5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53" t="s">
        <v>274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</row>
    <row r="2" spans="1:15" s="1" customFormat="1" ht="16.5" x14ac:dyDescent="0.3">
      <c r="A2" s="362" t="s">
        <v>275</v>
      </c>
      <c r="B2" s="363" t="s">
        <v>276</v>
      </c>
      <c r="C2" s="363" t="s">
        <v>277</v>
      </c>
      <c r="D2" s="363" t="s">
        <v>278</v>
      </c>
      <c r="E2" s="363" t="s">
        <v>279</v>
      </c>
      <c r="F2" s="363" t="s">
        <v>280</v>
      </c>
      <c r="G2" s="363" t="s">
        <v>281</v>
      </c>
      <c r="H2" s="363" t="s">
        <v>282</v>
      </c>
      <c r="I2" s="3" t="s">
        <v>283</v>
      </c>
      <c r="J2" s="3" t="s">
        <v>284</v>
      </c>
      <c r="K2" s="3" t="s">
        <v>285</v>
      </c>
      <c r="L2" s="3" t="s">
        <v>286</v>
      </c>
      <c r="M2" s="3" t="s">
        <v>287</v>
      </c>
      <c r="N2" s="363" t="s">
        <v>288</v>
      </c>
      <c r="O2" s="363" t="s">
        <v>289</v>
      </c>
    </row>
    <row r="3" spans="1:15" s="1" customFormat="1" ht="16.5" x14ac:dyDescent="0.3">
      <c r="A3" s="362"/>
      <c r="B3" s="364"/>
      <c r="C3" s="364"/>
      <c r="D3" s="364"/>
      <c r="E3" s="364"/>
      <c r="F3" s="364"/>
      <c r="G3" s="364"/>
      <c r="H3" s="364"/>
      <c r="I3" s="3" t="s">
        <v>290</v>
      </c>
      <c r="J3" s="3" t="s">
        <v>290</v>
      </c>
      <c r="K3" s="3" t="s">
        <v>290</v>
      </c>
      <c r="L3" s="3" t="s">
        <v>290</v>
      </c>
      <c r="M3" s="3" t="s">
        <v>290</v>
      </c>
      <c r="N3" s="364"/>
      <c r="O3" s="364"/>
    </row>
    <row r="4" spans="1:15" ht="31.5" x14ac:dyDescent="0.15">
      <c r="A4" s="5">
        <v>1</v>
      </c>
      <c r="B4" s="6">
        <v>1002</v>
      </c>
      <c r="C4" s="155" t="s">
        <v>291</v>
      </c>
      <c r="D4" s="156" t="s">
        <v>292</v>
      </c>
      <c r="E4" s="6" t="s">
        <v>63</v>
      </c>
      <c r="F4" s="157" t="s">
        <v>293</v>
      </c>
      <c r="G4" s="6" t="s">
        <v>67</v>
      </c>
      <c r="H4" s="6" t="s">
        <v>67</v>
      </c>
      <c r="I4" s="6">
        <v>2</v>
      </c>
      <c r="J4" s="6">
        <v>1</v>
      </c>
      <c r="K4" s="6">
        <v>2</v>
      </c>
      <c r="L4" s="6">
        <v>2</v>
      </c>
      <c r="M4" s="6">
        <v>3</v>
      </c>
      <c r="N4" s="6">
        <v>10</v>
      </c>
      <c r="O4" s="6" t="s">
        <v>294</v>
      </c>
    </row>
    <row r="5" spans="1:15" ht="31.5" x14ac:dyDescent="0.15">
      <c r="A5" s="5">
        <v>2</v>
      </c>
      <c r="B5" s="6">
        <v>63</v>
      </c>
      <c r="C5" s="155" t="s">
        <v>291</v>
      </c>
      <c r="D5" s="158" t="s">
        <v>295</v>
      </c>
      <c r="E5" s="6" t="s">
        <v>63</v>
      </c>
      <c r="F5" s="157" t="s">
        <v>293</v>
      </c>
      <c r="G5" s="6" t="s">
        <v>67</v>
      </c>
      <c r="H5" s="6" t="s">
        <v>67</v>
      </c>
      <c r="I5" s="6">
        <v>3</v>
      </c>
      <c r="J5" s="6">
        <v>1</v>
      </c>
      <c r="K5" s="6">
        <v>1</v>
      </c>
      <c r="L5" s="6">
        <v>2</v>
      </c>
      <c r="M5" s="6">
        <v>3</v>
      </c>
      <c r="N5" s="6">
        <v>10</v>
      </c>
      <c r="O5" s="6" t="s">
        <v>294</v>
      </c>
    </row>
    <row r="6" spans="1:15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2" customFormat="1" ht="18.75" x14ac:dyDescent="0.15">
      <c r="A10" s="354" t="s">
        <v>296</v>
      </c>
      <c r="B10" s="355"/>
      <c r="C10" s="355"/>
      <c r="D10" s="356"/>
      <c r="E10" s="357"/>
      <c r="F10" s="358"/>
      <c r="G10" s="358"/>
      <c r="H10" s="358"/>
      <c r="I10" s="359"/>
      <c r="J10" s="354" t="s">
        <v>297</v>
      </c>
      <c r="K10" s="355"/>
      <c r="L10" s="355"/>
      <c r="M10" s="356"/>
      <c r="N10" s="7"/>
      <c r="O10" s="9"/>
    </row>
    <row r="11" spans="1:15" ht="16.5" x14ac:dyDescent="0.15">
      <c r="A11" s="360" t="s">
        <v>298</v>
      </c>
      <c r="B11" s="361"/>
      <c r="C11" s="361"/>
      <c r="D11" s="361"/>
      <c r="E11" s="361"/>
      <c r="F11" s="361"/>
      <c r="G11" s="361"/>
      <c r="H11" s="361"/>
      <c r="I11" s="361"/>
      <c r="J11" s="361"/>
      <c r="K11" s="361"/>
      <c r="L11" s="361"/>
      <c r="M11" s="361"/>
      <c r="N11" s="361"/>
      <c r="O11" s="361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3: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验货尺寸表（尾期）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2022-06-27T06:50:43Z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