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1235\6-27尾期第1批12524件\"/>
    </mc:Choice>
  </mc:AlternateContent>
  <xr:revisionPtr revIDLastSave="0" documentId="13_ncr:1_{BB792EC9-FE33-4FA7-AEA2-9E08D9A4964B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3" i="13"/>
  <c r="F13" i="13"/>
  <c r="G13" i="13"/>
  <c r="C13" i="13"/>
  <c r="B13" i="13"/>
  <c r="E12" i="13"/>
  <c r="F12" i="13"/>
  <c r="G12" i="13"/>
  <c r="C12" i="13"/>
  <c r="B12" i="13"/>
  <c r="E7" i="13"/>
  <c r="F7" i="13"/>
  <c r="G7" i="13"/>
  <c r="C7" i="13"/>
  <c r="B7" i="13"/>
  <c r="E14" i="13"/>
  <c r="F14" i="13"/>
  <c r="G14" i="13"/>
  <c r="C14" i="13"/>
  <c r="B14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<sst xmlns="http://schemas.openxmlformats.org/spreadsheetml/2006/main" count="838" uniqueCount="392">
  <si>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</si>
  <si>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</si>
  <si>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</si>
  <si>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</si>
  <si>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</si>
  <si>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</si>
  <si>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</si>
  <si>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</si>
  <si>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</si>
  <si>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</si>
  <si>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</si>
  <si>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</si>
  <si>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</si>
  <si>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</si>
  <si>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</si>
  <si>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</si>
  <si>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</si>
  <si>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</si>
  <si>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</si>
  <si>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</si>
  <si>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</si>
  <si>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</si>
  <si>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</si>
  <si>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</si>
  <si>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</si>
  <si>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</si>
  <si>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</si>
  <si>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</si>
  <si>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</si>
  <si>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</si>
  <si>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</si>
  <si>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</si>
  <si>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</si>
  <si>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</si>
  <si>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</si>
  <si>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</si>
  <si>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</si>
  <si>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</si>
  <si>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</si>
  <si>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</si>
  <si>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</si>
  <si>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</si>
  <si>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</si>
  <si>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</si>
  <si>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</si>
  <si>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</si>
  <si>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</si>
  <si>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</si>
  <si>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</si>
  <si>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</si>
  <si>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</si>
  <si>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</si>
  <si>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</si>
  <si>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</si>
  <si>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</si>
  <si>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</si>
  <si>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</si>
  <si>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</si>
  <si>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</si>
  <si>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</si>
  <si>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TAMMAK91235</t>
  </si>
  <si>
    <t>合同交期</t>
  </si>
  <si>
    <t>7-5/7-31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</si>
  <si>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</si>
  <si>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</si>
  <si>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</si>
  <si>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</si>
  <si>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</si>
  <si>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</si>
  <si>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</si>
  <si>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</si>
  <si>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</si>
  <si>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</si>
  <si>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</si>
  <si>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</si>
  <si>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</si>
  <si>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</si>
  <si>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</si>
  <si>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</si>
  <si>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</si>
  <si>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</si>
  <si>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</si>
  <si>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</si>
  <si>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</si>
  <si>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</si>
  <si>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</si>
  <si>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</si>
  <si>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</si>
  <si>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</si>
  <si>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</si>
  <si>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</si>
  <si>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</si>
  <si>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</si>
  <si>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</si>
  <si>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</si>
  <si>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</si>
  <si>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</si>
  <si>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</si>
  <si>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</si>
  <si>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</si>
  <si>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</si>
  <si>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</si>
  <si>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</si>
  <si>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</si>
  <si>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</si>
  <si>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</si>
  <si>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</si>
  <si>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</si>
  <si>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</si>
  <si>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</si>
  <si>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</si>
  <si>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</si>
  <si>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</si>
  <si>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</si>
  <si>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</si>
  <si>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</si>
  <si>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</si>
  <si>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</si>
  <si>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</si>
  <si>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</si>
  <si>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</si>
  <si>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</si>
  <si>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</si>
  <si>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</si>
  <si>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</si>
  <si>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</si>
  <si>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</si>
  <si>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</si>
  <si>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</si>
  <si>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</si>
  <si>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</si>
  <si>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</si>
  <si>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</si>
  <si>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</si>
  <si>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</si>
  <si>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</si>
  <si>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</si>
  <si>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</si>
  <si>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</si>
  <si>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</si>
  <si>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</si>
  <si>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</si>
  <si>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</si>
  <si>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</si>
  <si>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</si>
  <si>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</si>
  <si>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</si>
  <si>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</si>
  <si>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</si>
  <si>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</si>
  <si>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</si>
  <si>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</si>
  <si>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</si>
  <si>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</si>
  <si>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</si>
  <si>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</si>
  <si>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</si>
  <si>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腰围 平量</t>
  </si>
  <si>
    <t>√</t>
  </si>
  <si>
    <t>臀围</t>
  </si>
  <si>
    <t>-0.5</t>
  </si>
  <si>
    <t>腿围/2</t>
  </si>
  <si>
    <t>-06</t>
  </si>
  <si>
    <t>膝围/2</t>
  </si>
  <si>
    <t>脚口/2</t>
  </si>
  <si>
    <t>前裆长 含腰</t>
  </si>
  <si>
    <t>后裆长 含腰</t>
  </si>
  <si>
    <t>前门襟长（不含腰）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</si>
  <si>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</si>
  <si>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</si>
  <si>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</si>
  <si>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</si>
  <si>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</si>
  <si>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</si>
  <si>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</si>
  <si>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</si>
  <si>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</si>
  <si>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</si>
  <si>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</si>
  <si>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</si>
  <si>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</si>
  <si>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</si>
  <si>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</si>
  <si>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</si>
  <si>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</si>
  <si>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</si>
  <si>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</si>
  <si>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</si>
  <si>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</si>
  <si>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</si>
  <si>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</si>
  <si>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</si>
  <si>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</si>
  <si>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</si>
  <si>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</si>
  <si>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</si>
  <si>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</si>
  <si>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</si>
  <si>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</si>
  <si>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</si>
  <si>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</si>
  <si>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</si>
  <si>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</si>
  <si>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</si>
  <si>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</si>
  <si>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</si>
  <si>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</si>
  <si>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</si>
  <si>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</si>
  <si>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</si>
  <si>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</si>
  <si>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</si>
  <si>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</si>
  <si>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</si>
  <si>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</si>
  <si>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</si>
  <si>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</si>
  <si>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</si>
  <si>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</si>
  <si>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</si>
  <si>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</si>
  <si>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</si>
  <si>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</si>
  <si>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</si>
  <si>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</si>
  <si>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</si>
  <si>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</si>
  <si>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</si>
  <si>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</si>
  <si>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</si>
  <si>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</si>
  <si>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</si>
  <si>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</si>
  <si>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</si>
  <si>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</si>
  <si>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</si>
  <si>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</si>
  <si>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</si>
  <si>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</si>
  <si>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</si>
  <si>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</si>
  <si>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</si>
  <si>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</si>
  <si>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</si>
  <si>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</si>
  <si>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</si>
  <si>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</si>
  <si>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</si>
  <si>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</si>
  <si>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</si>
  <si>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</si>
  <si>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</si>
  <si>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</si>
  <si>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</si>
  <si>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</si>
  <si>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</si>
  <si>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</si>
  <si>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</si>
  <si>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</si>
  <si>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</si>
  <si>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</si>
  <si>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</si>
  <si>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</si>
  <si>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</si>
  <si>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</si>
  <si>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</si>
  <si>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</si>
  <si>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</si>
  <si>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</si>
  <si>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</si>
  <si>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</si>
  <si>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</si>
  <si>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</si>
  <si>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</si>
  <si>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</si>
  <si>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</si>
  <si>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</si>
  <si>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</si>
  <si>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</si>
  <si>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</si>
  <si>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</si>
  <si>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</si>
  <si>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</si>
  <si>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</si>
  <si>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</si>
  <si>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</si>
  <si>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</si>
  <si>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</si>
  <si>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</si>
  <si>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</si>
  <si>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</si>
  <si>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</si>
  <si>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</si>
  <si>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</si>
  <si>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</si>
  <si>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</si>
  <si>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</si>
  <si>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</si>
  <si>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</si>
  <si>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</si>
  <si>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</si>
  <si>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</si>
  <si>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</si>
  <si>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</si>
  <si>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</si>
  <si>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</si>
  <si>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</si>
  <si>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</si>
  <si>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</si>
  <si>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</si>
  <si>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</si>
  <si>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</si>
  <si>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</si>
  <si>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</si>
  <si>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</si>
  <si>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</si>
  <si>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</si>
  <si>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</si>
  <si>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</si>
  <si>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</si>
  <si>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</si>
  <si>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</si>
  <si>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</si>
  <si>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</si>
  <si>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</si>
  <si>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</si>
  <si>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探路者期货</t>
    <phoneticPr fontId="41" type="noConversion"/>
  </si>
  <si>
    <t>探越</t>
    <phoneticPr fontId="41" type="noConversion"/>
  </si>
  <si>
    <t>深灰</t>
    <phoneticPr fontId="41" type="noConversion"/>
  </si>
  <si>
    <t>藏蓝</t>
    <phoneticPr fontId="41" type="noConversion"/>
  </si>
  <si>
    <t>继续裁剪中</t>
    <phoneticPr fontId="41" type="noConversion"/>
  </si>
  <si>
    <t>黑色未洗</t>
    <phoneticPr fontId="41" type="noConversion"/>
  </si>
  <si>
    <t>XL</t>
    <phoneticPr fontId="41" type="noConversion"/>
  </si>
  <si>
    <t>+0</t>
    <phoneticPr fontId="41" type="noConversion"/>
  </si>
  <si>
    <t>-1.3</t>
    <phoneticPr fontId="41" type="noConversion"/>
  </si>
  <si>
    <t>-0.8</t>
    <phoneticPr fontId="41" type="noConversion"/>
  </si>
  <si>
    <t>-1</t>
    <phoneticPr fontId="41" type="noConversion"/>
  </si>
  <si>
    <t>+0.4</t>
    <phoneticPr fontId="41" type="noConversion"/>
  </si>
  <si>
    <t>+1.4</t>
    <phoneticPr fontId="41" type="noConversion"/>
  </si>
  <si>
    <t>首期4-26日</t>
    <phoneticPr fontId="41" type="noConversion"/>
  </si>
  <si>
    <t>1.袋布宽度不够，手插入卡手，请查看纸样，和在车缝时控制一下缝份量</t>
    <phoneticPr fontId="41" type="noConversion"/>
  </si>
  <si>
    <t>2.前侧袋下角打枣歪斜，未盖住袋口车线</t>
    <phoneticPr fontId="41" type="noConversion"/>
  </si>
  <si>
    <t>3.外侧合缝裤膝处合缝吃量不均。</t>
    <phoneticPr fontId="41" type="noConversion"/>
  </si>
  <si>
    <t>4.外侧左右长短相差1cm，大货要注意</t>
    <phoneticPr fontId="41" type="noConversion"/>
  </si>
  <si>
    <t>5.前裆缝份与底襟下端固定缝份不能分开。</t>
    <phoneticPr fontId="41" type="noConversion"/>
  </si>
  <si>
    <t>6，裤腿扭曲，左右裤脚歪斜，左右不对称</t>
    <phoneticPr fontId="41" type="noConversion"/>
  </si>
  <si>
    <t>7，前腰裤钩位置不正确，正常扣合后不紧，D面釦要加塑料垫片</t>
    <phoneticPr fontId="41" type="noConversion"/>
  </si>
  <si>
    <t>8.臀围-1.3cm，膝围-1.3cm，要注意尺寸，不能超公差</t>
    <phoneticPr fontId="41" type="noConversion"/>
  </si>
  <si>
    <t>藏青色</t>
    <phoneticPr fontId="41" type="noConversion"/>
  </si>
  <si>
    <t>-0.2+0.3+0.8</t>
    <phoneticPr fontId="41" type="noConversion"/>
  </si>
  <si>
    <t>-3-2-1</t>
    <phoneticPr fontId="41" type="noConversion"/>
  </si>
  <si>
    <t>-2-1-1</t>
    <phoneticPr fontId="41" type="noConversion"/>
  </si>
  <si>
    <t>-0.6-0.6-0.6</t>
    <phoneticPr fontId="41" type="noConversion"/>
  </si>
  <si>
    <t>-0.5-1-1</t>
    <phoneticPr fontId="41" type="noConversion"/>
  </si>
  <si>
    <t>+1.7+1.7+2</t>
    <phoneticPr fontId="41" type="noConversion"/>
  </si>
  <si>
    <t>+0.3+0.8+0.8</t>
    <phoneticPr fontId="41" type="noConversion"/>
  </si>
  <si>
    <t>藏青</t>
    <phoneticPr fontId="41" type="noConversion"/>
  </si>
  <si>
    <t>+1.5+0+1</t>
    <phoneticPr fontId="41" type="noConversion"/>
  </si>
  <si>
    <t>-2-2+0</t>
    <phoneticPr fontId="41" type="noConversion"/>
  </si>
  <si>
    <t>-3-1.4-3</t>
    <phoneticPr fontId="41" type="noConversion"/>
  </si>
  <si>
    <t>-0.3+0.2+0.2</t>
    <phoneticPr fontId="41" type="noConversion"/>
  </si>
  <si>
    <t>-1-1-1</t>
    <phoneticPr fontId="41" type="noConversion"/>
  </si>
  <si>
    <t>+1.6+1.6+1</t>
    <phoneticPr fontId="41" type="noConversion"/>
  </si>
  <si>
    <t>+0+1.4+0.4</t>
    <phoneticPr fontId="41" type="noConversion"/>
  </si>
  <si>
    <t>黑色</t>
    <phoneticPr fontId="41" type="noConversion"/>
  </si>
  <si>
    <t>-0.5-2-1</t>
    <phoneticPr fontId="41" type="noConversion"/>
  </si>
  <si>
    <t>-1+0+0</t>
    <phoneticPr fontId="41" type="noConversion"/>
  </si>
  <si>
    <t>-2-2.5-1</t>
    <phoneticPr fontId="41" type="noConversion"/>
  </si>
  <si>
    <t>-1-0.5-1</t>
    <phoneticPr fontId="41" type="noConversion"/>
  </si>
  <si>
    <t>+0.5+1+0.5</t>
    <phoneticPr fontId="41" type="noConversion"/>
  </si>
  <si>
    <t>-0.5+0+0</t>
    <phoneticPr fontId="41" type="noConversion"/>
  </si>
  <si>
    <t>-0.3-1.7-0.8</t>
    <phoneticPr fontId="41" type="noConversion"/>
  </si>
  <si>
    <t>-2-1+0</t>
    <phoneticPr fontId="41" type="noConversion"/>
  </si>
  <si>
    <t>-0.8+0.2+0.2</t>
    <phoneticPr fontId="41" type="noConversion"/>
  </si>
  <si>
    <t>+0.3+0.3+0.8</t>
    <phoneticPr fontId="41" type="noConversion"/>
  </si>
  <si>
    <t>-0.7-0.5-0.5</t>
    <phoneticPr fontId="41" type="noConversion"/>
  </si>
  <si>
    <t>+0.3-0.2-0.2</t>
    <phoneticPr fontId="41" type="noConversion"/>
  </si>
  <si>
    <t>+0.8+0.8+0.7</t>
    <phoneticPr fontId="41" type="noConversion"/>
  </si>
  <si>
    <t>+0-0.7-1</t>
    <phoneticPr fontId="41" type="noConversion"/>
  </si>
  <si>
    <t>-1-2-2</t>
    <phoneticPr fontId="41" type="noConversion"/>
  </si>
  <si>
    <t>+0-2-2</t>
    <phoneticPr fontId="41" type="noConversion"/>
  </si>
  <si>
    <t>-0.8-0.8-0.3</t>
    <phoneticPr fontId="41" type="noConversion"/>
  </si>
  <si>
    <t>-0.7-1、、-0.7</t>
    <phoneticPr fontId="41" type="noConversion"/>
  </si>
  <si>
    <t>+1.4+1.4+1</t>
    <phoneticPr fontId="41" type="noConversion"/>
  </si>
  <si>
    <t>+0.4-0.6-0.7</t>
    <phoneticPr fontId="41" type="noConversion"/>
  </si>
  <si>
    <t>-1.3+0+0</t>
    <phoneticPr fontId="41" type="noConversion"/>
  </si>
  <si>
    <t>-2-2-2</t>
    <phoneticPr fontId="41" type="noConversion"/>
  </si>
  <si>
    <t>+0+1+0</t>
    <phoneticPr fontId="41" type="noConversion"/>
  </si>
  <si>
    <t>-0.9-0.9-0.9</t>
    <phoneticPr fontId="41" type="noConversion"/>
  </si>
  <si>
    <t>-0.7-0.2-0.7</t>
    <phoneticPr fontId="41" type="noConversion"/>
  </si>
  <si>
    <t>+1+0+0</t>
    <phoneticPr fontId="41" type="noConversion"/>
  </si>
  <si>
    <t>+0.2-0.3-0.8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</si>
</sst>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top"/>
    </xf>
    <xf numFmtId="0" fontId="36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3" xfId="2" applyFont="1" applyFill="1" applyBorder="1" applyAlignment="1">
      <alignment horizontal="left" vertical="center"/>
    </xf>
    <xf numFmtId="0" fontId="12" fillId="4" borderId="14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76" fontId="14" fillId="4" borderId="2" xfId="1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1" fillId="4" borderId="16" xfId="3" applyFont="1" applyFill="1" applyBorder="1" applyAlignment="1"/>
    <xf numFmtId="49" fontId="11" fillId="4" borderId="17" xfId="4" applyNumberFormat="1" applyFont="1" applyFill="1" applyBorder="1" applyAlignment="1">
      <alignment horizontal="center" vertical="center"/>
    </xf>
    <xf numFmtId="49" fontId="11" fillId="4" borderId="17" xfId="4" applyNumberFormat="1" applyFont="1" applyFill="1" applyBorder="1" applyAlignment="1">
      <alignment horizontal="right" vertical="center"/>
    </xf>
    <xf numFmtId="49" fontId="11" fillId="4" borderId="18" xfId="4" applyNumberFormat="1" applyFont="1" applyFill="1" applyBorder="1" applyAlignment="1">
      <alignment horizontal="center" vertical="center"/>
    </xf>
    <xf numFmtId="0" fontId="11" fillId="4" borderId="19" xfId="3" applyFont="1" applyFill="1" applyBorder="1" applyAlignment="1"/>
    <xf numFmtId="49" fontId="11" fillId="4" borderId="20" xfId="3" applyNumberFormat="1" applyFont="1" applyFill="1" applyBorder="1" applyAlignment="1">
      <alignment horizontal="center"/>
    </xf>
    <xf numFmtId="49" fontId="11" fillId="4" borderId="20" xfId="3" applyNumberFormat="1" applyFont="1" applyFill="1" applyBorder="1" applyAlignment="1">
      <alignment horizontal="right"/>
    </xf>
    <xf numFmtId="49" fontId="11" fillId="4" borderId="20" xfId="3" applyNumberFormat="1" applyFont="1" applyFill="1" applyBorder="1" applyAlignment="1">
      <alignment horizontal="right" vertical="center"/>
    </xf>
    <xf numFmtId="49" fontId="11" fillId="4" borderId="21" xfId="3" applyNumberFormat="1" applyFont="1" applyFill="1" applyBorder="1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2" fillId="4" borderId="14" xfId="2" applyFont="1" applyFill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25" xfId="4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27" xfId="4" applyNumberFormat="1" applyFont="1" applyFill="1" applyBorder="1" applyAlignment="1">
      <alignment horizontal="center" vertical="center"/>
    </xf>
    <xf numFmtId="49" fontId="11" fillId="4" borderId="28" xfId="4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 vertical="center"/>
    </xf>
    <xf numFmtId="49" fontId="11" fillId="4" borderId="29" xfId="3" applyNumberFormat="1" applyFont="1" applyFill="1" applyBorder="1" applyAlignment="1">
      <alignment horizontal="center"/>
    </xf>
    <xf numFmtId="49" fontId="11" fillId="4" borderId="30" xfId="3" applyNumberFormat="1" applyFont="1" applyFill="1" applyBorder="1" applyAlignment="1">
      <alignment horizontal="center"/>
    </xf>
    <xf numFmtId="49" fontId="11" fillId="4" borderId="30" xfId="4" applyNumberFormat="1" applyFont="1" applyFill="1" applyBorder="1" applyAlignment="1">
      <alignment horizontal="center" vertical="center"/>
    </xf>
    <xf numFmtId="49" fontId="11" fillId="4" borderId="31" xfId="3" applyNumberFormat="1" applyFont="1" applyFill="1" applyBorder="1" applyAlignment="1">
      <alignment horizontal="center"/>
    </xf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35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righ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vertical="center"/>
    </xf>
    <xf numFmtId="0" fontId="18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3" xfId="2" applyFont="1" applyFill="1" applyBorder="1" applyAlignment="1">
      <alignment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58" fontId="19" fillId="0" borderId="37" xfId="2" applyNumberFormat="1" applyFont="1" applyFill="1" applyBorder="1" applyAlignment="1">
      <alignment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6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20" fillId="0" borderId="56" xfId="2" applyFont="1" applyBorder="1" applyAlignment="1">
      <alignment vertical="center"/>
    </xf>
    <xf numFmtId="0" fontId="20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16" fillId="0" borderId="57" xfId="2" applyNumberFormat="1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59" xfId="2" applyFont="1" applyBorder="1" applyAlignment="1">
      <alignment vertical="center"/>
    </xf>
    <xf numFmtId="0" fontId="16" fillId="0" borderId="60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3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26" fillId="0" borderId="66" xfId="2" applyFont="1" applyBorder="1" applyAlignment="1">
      <alignment horizontal="left" vertical="center" wrapText="1"/>
    </xf>
    <xf numFmtId="9" fontId="14" fillId="0" borderId="17" xfId="2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0" fillId="0" borderId="54" xfId="2" applyFont="1" applyBorder="1" applyAlignment="1">
      <alignment vertical="center"/>
    </xf>
    <xf numFmtId="0" fontId="20" fillId="0" borderId="55" xfId="2" applyFont="1" applyBorder="1" applyAlignment="1">
      <alignment vertical="center"/>
    </xf>
    <xf numFmtId="0" fontId="14" fillId="0" borderId="70" xfId="2" applyFont="1" applyBorder="1" applyAlignment="1">
      <alignment vertical="center"/>
    </xf>
    <xf numFmtId="0" fontId="20" fillId="0" borderId="70" xfId="2" applyFont="1" applyBorder="1" applyAlignment="1">
      <alignment vertical="center"/>
    </xf>
    <xf numFmtId="58" fontId="16" fillId="0" borderId="55" xfId="2" applyNumberFormat="1" applyFont="1" applyBorder="1" applyAlignment="1">
      <alignment vertical="center"/>
    </xf>
    <xf numFmtId="0" fontId="16" fillId="0" borderId="70" xfId="2" applyFont="1" applyBorder="1" applyAlignment="1">
      <alignment vertical="center"/>
    </xf>
    <xf numFmtId="0" fontId="14" fillId="0" borderId="64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9" fillId="0" borderId="49" xfId="2" applyFont="1" applyBorder="1" applyAlignment="1">
      <alignment horizontal="left" vertical="center" wrapText="1"/>
    </xf>
    <xf numFmtId="0" fontId="29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31" fillId="0" borderId="76" xfId="0" applyFont="1" applyBorder="1"/>
    <xf numFmtId="0" fontId="31" fillId="0" borderId="2" xfId="0" applyFont="1" applyBorder="1"/>
    <xf numFmtId="0" fontId="31" fillId="6" borderId="2" xfId="0" applyFont="1" applyFill="1" applyBorder="1"/>
    <xf numFmtId="0" fontId="0" fillId="0" borderId="76" xfId="0" applyBorder="1"/>
    <xf numFmtId="0" fontId="0" fillId="6" borderId="2" xfId="0" applyFill="1" applyBorder="1"/>
    <xf numFmtId="0" fontId="0" fillId="0" borderId="77" xfId="0" applyBorder="1"/>
    <xf numFmtId="0" fontId="0" fillId="0" borderId="78" xfId="0" applyBorder="1"/>
    <xf numFmtId="0" fontId="0" fillId="6" borderId="78" xfId="0" applyFill="1" applyBorder="1"/>
    <xf numFmtId="0" fontId="0" fillId="7" borderId="0" xfId="0" applyFill="1"/>
    <xf numFmtId="0" fontId="3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8" xfId="5" quotePrefix="1" applyFont="1" applyBorder="1" applyAlignment="1">
      <alignment horizontal="center" vertical="center" wrapText="1"/>
    </xf>
    <xf numFmtId="0" fontId="8" fillId="0" borderId="9" xfId="5" quotePrefix="1" applyFont="1" applyBorder="1" applyAlignment="1">
      <alignment horizontal="center" vertical="center" wrapText="1"/>
    </xf>
    <xf numFmtId="0" fontId="10" fillId="0" borderId="9" xfId="6" quotePrefix="1" applyFont="1" applyBorder="1" applyAlignment="1">
      <alignment horizontal="center" vertical="center" wrapText="1"/>
    </xf>
    <xf numFmtId="0" fontId="10" fillId="3" borderId="11" xfId="6" quotePrefix="1" applyFont="1" applyFill="1" applyBorder="1" applyAlignment="1">
      <alignment horizontal="center" vertical="center" wrapText="1"/>
    </xf>
    <xf numFmtId="0" fontId="10" fillId="3" borderId="12" xfId="7" quotePrefix="1" applyFont="1" applyFill="1" applyBorder="1" applyAlignment="1">
      <alignment horizontal="center" vertical="top" wrapText="1"/>
    </xf>
    <xf numFmtId="0" fontId="43" fillId="0" borderId="35" xfId="2" applyFont="1" applyBorder="1" applyAlignment="1">
      <alignment horizontal="left" vertical="center"/>
    </xf>
    <xf numFmtId="0" fontId="44" fillId="4" borderId="2" xfId="3" applyFont="1" applyFill="1" applyBorder="1" applyAlignment="1" applyProtection="1">
      <alignment horizontal="center" vertical="center"/>
    </xf>
    <xf numFmtId="0" fontId="45" fillId="4" borderId="2" xfId="4" applyFont="1" applyFill="1" applyBorder="1" applyAlignment="1">
      <alignment horizontal="center" vertical="center"/>
    </xf>
    <xf numFmtId="49" fontId="45" fillId="4" borderId="2" xfId="4" applyNumberFormat="1" applyFont="1" applyFill="1" applyBorder="1" applyAlignment="1">
      <alignment horizontal="center" vertical="center"/>
    </xf>
    <xf numFmtId="49" fontId="44" fillId="4" borderId="2" xfId="4" applyNumberFormat="1" applyFont="1" applyFill="1" applyBorder="1" applyAlignment="1">
      <alignment horizontal="center" vertical="center"/>
    </xf>
    <xf numFmtId="176" fontId="23" fillId="4" borderId="2" xfId="2" applyNumberFormat="1" applyFont="1" applyFill="1" applyBorder="1" applyAlignment="1">
      <alignment horizontal="center"/>
    </xf>
    <xf numFmtId="176" fontId="11" fillId="4" borderId="2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176" fontId="7" fillId="4" borderId="2" xfId="2" applyNumberFormat="1" applyFont="1" applyFill="1" applyBorder="1" applyAlignment="1">
      <alignment horizontal="center" vertical="center"/>
    </xf>
    <xf numFmtId="49" fontId="24" fillId="4" borderId="2" xfId="8" applyNumberFormat="1" applyFont="1" applyFill="1" applyBorder="1" applyAlignment="1">
      <alignment horizontal="center"/>
    </xf>
    <xf numFmtId="0" fontId="40" fillId="4" borderId="2" xfId="2" applyFont="1" applyFill="1" applyBorder="1" applyAlignment="1">
      <alignment horizontal="center" vertical="center"/>
    </xf>
    <xf numFmtId="176" fontId="40" fillId="4" borderId="2" xfId="2" applyNumberFormat="1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23" fillId="9" borderId="2" xfId="2" applyNumberFormat="1" applyFont="1" applyFill="1" applyBorder="1" applyAlignment="1">
      <alignment horizontal="center"/>
    </xf>
    <xf numFmtId="176" fontId="7" fillId="9" borderId="2" xfId="2" applyNumberFormat="1" applyFont="1" applyFill="1" applyBorder="1" applyAlignment="1">
      <alignment horizontal="center" vertical="center"/>
    </xf>
    <xf numFmtId="0" fontId="40" fillId="9" borderId="2" xfId="2" applyFont="1" applyFill="1" applyBorder="1" applyAlignment="1">
      <alignment horizontal="center" vertical="center"/>
    </xf>
    <xf numFmtId="0" fontId="44" fillId="4" borderId="0" xfId="3" applyFont="1" applyFill="1"/>
    <xf numFmtId="0" fontId="30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20" fillId="0" borderId="43" xfId="2" applyFont="1" applyFill="1" applyBorder="1" applyAlignment="1">
      <alignment horizontal="left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23" fillId="0" borderId="5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69" xfId="2" applyFont="1" applyFill="1" applyBorder="1" applyAlignment="1">
      <alignment horizontal="left" vertical="center"/>
    </xf>
    <xf numFmtId="0" fontId="14" fillId="0" borderId="72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2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3" xfId="2" applyFont="1" applyFill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51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46" xfId="2" applyNumberFormat="1" applyFont="1" applyBorder="1" applyAlignment="1">
      <alignment horizontal="left" vertical="center"/>
    </xf>
    <xf numFmtId="9" fontId="14" fillId="0" borderId="53" xfId="2" applyNumberFormat="1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4" fillId="0" borderId="40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14" fontId="14" fillId="0" borderId="17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14" fontId="14" fillId="0" borderId="50" xfId="2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top"/>
    </xf>
    <xf numFmtId="0" fontId="43" fillId="0" borderId="55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 vertical="center"/>
    </xf>
    <xf numFmtId="0" fontId="44" fillId="4" borderId="14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4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 applyProtection="1">
      <alignment horizontal="center" vertical="center"/>
    </xf>
    <xf numFmtId="0" fontId="11" fillId="4" borderId="14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0" fillId="0" borderId="5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20" fillId="0" borderId="63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0" xfId="2" applyFont="1" applyFill="1" applyBorder="1" applyAlignment="1">
      <alignment horizontal="center" vertical="center"/>
    </xf>
    <xf numFmtId="0" fontId="20" fillId="0" borderId="64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9" fillId="0" borderId="1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top"/>
    </xf>
    <xf numFmtId="0" fontId="11" fillId="4" borderId="22" xfId="3" applyFont="1" applyFill="1" applyBorder="1" applyAlignment="1">
      <alignment horizontal="center"/>
    </xf>
    <xf numFmtId="0" fontId="18" fillId="0" borderId="49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6" fillId="0" borderId="37" xfId="2" applyFill="1" applyBorder="1" applyAlignment="1">
      <alignment horizontal="center" vertical="center"/>
    </xf>
    <xf numFmtId="0" fontId="16" fillId="0" borderId="50" xfId="2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9" fillId="0" borderId="49" xfId="2" applyFont="1" applyFill="1" applyBorder="1" applyAlignment="1">
      <alignment horizontal="left" vertical="center" wrapText="1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right" vertical="center"/>
    </xf>
    <xf numFmtId="0" fontId="18" fillId="0" borderId="37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top"/>
    </xf>
    <xf numFmtId="0" fontId="14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58" fontId="19" fillId="0" borderId="17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64D2195-08CC-4F2A-AFE2-402739DD5968}"/>
            </a:ext>
          </a:extLst>
        </xdr:cNvPr>
        <xdr:cNvSpPr txBox="1">
          <a:spLocks noChangeArrowheads="1"/>
        </xdr:cNvSpPr>
      </xdr:nvSpPr>
      <xdr:spPr>
        <a:xfrm>
          <a:off x="2501900" y="725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041FF96-A8CD-4DFA-BBFA-AA93485E3FBA}"/>
            </a:ext>
          </a:extLst>
        </xdr:cNvPr>
        <xdr:cNvSpPr txBox="1">
          <a:spLocks noChangeArrowheads="1"/>
        </xdr:cNvSpPr>
      </xdr:nvSpPr>
      <xdr:spPr>
        <a:xfrm>
          <a:off x="2451100" y="5810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69ABCCE-3710-46C5-9307-EF179E5B08E2}"/>
            </a:ext>
          </a:extLst>
        </xdr:cNvPr>
        <xdr:cNvSpPr txBox="1">
          <a:spLocks noChangeArrowheads="1"/>
        </xdr:cNvSpPr>
      </xdr:nvSpPr>
      <xdr:spPr>
        <a:xfrm>
          <a:off x="2374900" y="5810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E0E5F19-D805-4DBB-ACB8-F7408150FC4A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E881F51-D64F-4AD4-A232-26F418011B74}"/>
            </a:ext>
          </a:extLst>
        </xdr:cNvPr>
        <xdr:cNvSpPr txBox="1">
          <a:spLocks noChangeArrowheads="1"/>
        </xdr:cNvSpPr>
      </xdr:nvSpPr>
      <xdr:spPr>
        <a:xfrm>
          <a:off x="2501900" y="725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4" customWidth="1"/>
    <col min="3" max="3" width="10.125" customWidth="1"/>
  </cols>
  <sheetData>
    <row r="1" spans="1:2" ht="21" customHeight="1">
      <c r="A1" s="155"/>
      <c r="B1" s="156" t="s">
        <v>0</v>
      </c>
    </row>
    <row r="2" spans="1:2">
      <c r="A2" s="5">
        <v>1</v>
      </c>
      <c r="B2" s="157" t="s">
        <v>1</v>
      </c>
    </row>
    <row r="3" spans="1:2">
      <c r="A3" s="5">
        <v>2</v>
      </c>
      <c r="B3" s="157" t="s">
        <v>2</v>
      </c>
    </row>
    <row r="4" spans="1:2">
      <c r="A4" s="5">
        <v>3</v>
      </c>
      <c r="B4" s="157" t="s">
        <v>3</v>
      </c>
    </row>
    <row r="5" spans="1:2">
      <c r="A5" s="5">
        <v>4</v>
      </c>
      <c r="B5" s="157" t="s">
        <v>4</v>
      </c>
    </row>
    <row r="6" spans="1:2">
      <c r="A6" s="5">
        <v>5</v>
      </c>
      <c r="B6" s="157" t="s">
        <v>5</v>
      </c>
    </row>
    <row r="7" spans="1:2">
      <c r="A7" s="5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8.95" customHeight="1">
      <c r="A9" s="155"/>
      <c r="B9" s="160" t="s">
        <v>8</v>
      </c>
    </row>
    <row r="10" spans="1:2" ht="15.95" customHeight="1">
      <c r="A10" s="5">
        <v>1</v>
      </c>
      <c r="B10" s="161" t="s">
        <v>9</v>
      </c>
    </row>
    <row r="11" spans="1:2">
      <c r="A11" s="5">
        <v>2</v>
      </c>
      <c r="B11" s="157" t="s">
        <v>10</v>
      </c>
    </row>
    <row r="12" spans="1:2">
      <c r="A12" s="5">
        <v>3</v>
      </c>
      <c r="B12" s="162" t="s">
        <v>11</v>
      </c>
    </row>
    <row r="13" spans="1:2">
      <c r="A13" s="5">
        <v>4</v>
      </c>
      <c r="B13" s="163" t="s">
        <v>12</v>
      </c>
    </row>
    <row r="14" spans="1:2">
      <c r="A14" s="5">
        <v>5</v>
      </c>
      <c r="B14" s="163" t="s">
        <v>13</v>
      </c>
    </row>
    <row r="15" spans="1:2">
      <c r="A15" s="5">
        <v>6</v>
      </c>
      <c r="B15" s="163" t="s">
        <v>14</v>
      </c>
    </row>
    <row r="16" spans="1:2">
      <c r="A16" s="5">
        <v>7</v>
      </c>
      <c r="B16" s="163" t="s">
        <v>15</v>
      </c>
    </row>
    <row r="17" spans="1:2">
      <c r="A17" s="5">
        <v>8</v>
      </c>
      <c r="B17" s="163" t="s">
        <v>16</v>
      </c>
    </row>
    <row r="18" spans="1:2">
      <c r="A18" s="5">
        <v>9</v>
      </c>
      <c r="B18" s="157" t="s">
        <v>17</v>
      </c>
    </row>
    <row r="19" spans="1:2">
      <c r="A19" s="5"/>
      <c r="B19" s="157"/>
    </row>
    <row r="20" spans="1:2" ht="20.25">
      <c r="A20" s="155"/>
      <c r="B20" s="156" t="s">
        <v>18</v>
      </c>
    </row>
    <row r="21" spans="1:2">
      <c r="A21" s="5">
        <v>1</v>
      </c>
      <c r="B21" s="164" t="s">
        <v>19</v>
      </c>
    </row>
    <row r="22" spans="1:2">
      <c r="A22" s="5">
        <v>2</v>
      </c>
      <c r="B22" s="157" t="s">
        <v>20</v>
      </c>
    </row>
    <row r="23" spans="1:2">
      <c r="A23" s="5">
        <v>3</v>
      </c>
      <c r="B23" s="157" t="s">
        <v>21</v>
      </c>
    </row>
    <row r="24" spans="1:2">
      <c r="A24" s="5">
        <v>4</v>
      </c>
      <c r="B24" s="157" t="s">
        <v>22</v>
      </c>
    </row>
    <row r="25" spans="1:2">
      <c r="A25" s="5">
        <v>5</v>
      </c>
      <c r="B25" s="163" t="s">
        <v>23</v>
      </c>
    </row>
    <row r="26" spans="1:2">
      <c r="A26" s="5">
        <v>6</v>
      </c>
      <c r="B26" s="163" t="s">
        <v>24</v>
      </c>
    </row>
    <row r="27" spans="1:2">
      <c r="A27" s="5">
        <v>7</v>
      </c>
      <c r="B27" s="157" t="s">
        <v>25</v>
      </c>
    </row>
    <row r="28" spans="1:2">
      <c r="A28" s="5"/>
      <c r="B28" s="157"/>
    </row>
    <row r="29" spans="1:2" ht="20.25">
      <c r="A29" s="155"/>
      <c r="B29" s="156" t="s">
        <v>26</v>
      </c>
    </row>
    <row r="30" spans="1:2">
      <c r="A30" s="5">
        <v>1</v>
      </c>
      <c r="B30" s="164" t="s">
        <v>27</v>
      </c>
    </row>
    <row r="31" spans="1:2">
      <c r="A31" s="5">
        <v>2</v>
      </c>
      <c r="B31" s="157" t="s">
        <v>28</v>
      </c>
    </row>
    <row r="32" spans="1:2">
      <c r="A32" s="5">
        <v>3</v>
      </c>
      <c r="B32" s="157" t="s">
        <v>29</v>
      </c>
    </row>
    <row r="33" spans="1:2" ht="28.5">
      <c r="A33" s="5">
        <v>4</v>
      </c>
      <c r="B33" s="157" t="s">
        <v>30</v>
      </c>
    </row>
    <row r="34" spans="1:2">
      <c r="A34" s="5">
        <v>5</v>
      </c>
      <c r="B34" s="157" t="s">
        <v>31</v>
      </c>
    </row>
    <row r="35" spans="1:2">
      <c r="A35" s="5">
        <v>6</v>
      </c>
      <c r="B35" s="157" t="s">
        <v>32</v>
      </c>
    </row>
    <row r="36" spans="1:2">
      <c r="A36" s="5">
        <v>7</v>
      </c>
      <c r="B36" s="157" t="s">
        <v>33</v>
      </c>
    </row>
    <row r="37" spans="1:2">
      <c r="A37" s="5"/>
      <c r="B37" s="157"/>
    </row>
    <row r="39" spans="1:2">
      <c r="A39" s="165" t="s">
        <v>34</v>
      </c>
      <c r="B39" s="166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2" t="s">
        <v>263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236</v>
      </c>
      <c r="B2" s="402" t="s">
        <v>241</v>
      </c>
      <c r="C2" s="402" t="s">
        <v>237</v>
      </c>
      <c r="D2" s="402" t="s">
        <v>238</v>
      </c>
      <c r="E2" s="402" t="s">
        <v>239</v>
      </c>
      <c r="F2" s="402" t="s">
        <v>240</v>
      </c>
      <c r="G2" s="401" t="s">
        <v>264</v>
      </c>
      <c r="H2" s="401"/>
      <c r="I2" s="401" t="s">
        <v>265</v>
      </c>
      <c r="J2" s="401"/>
      <c r="K2" s="405" t="s">
        <v>266</v>
      </c>
      <c r="L2" s="407" t="s">
        <v>267</v>
      </c>
      <c r="M2" s="409" t="s">
        <v>268</v>
      </c>
    </row>
    <row r="3" spans="1:13" s="1" customFormat="1" ht="16.5">
      <c r="A3" s="401"/>
      <c r="B3" s="403"/>
      <c r="C3" s="403"/>
      <c r="D3" s="403"/>
      <c r="E3" s="403"/>
      <c r="F3" s="403"/>
      <c r="G3" s="3" t="s">
        <v>269</v>
      </c>
      <c r="H3" s="3" t="s">
        <v>270</v>
      </c>
      <c r="I3" s="3" t="s">
        <v>269</v>
      </c>
      <c r="J3" s="3" t="s">
        <v>270</v>
      </c>
      <c r="K3" s="406"/>
      <c r="L3" s="408"/>
      <c r="M3" s="410"/>
    </row>
    <row r="4" spans="1:13" ht="31.5">
      <c r="A4" s="5">
        <v>1</v>
      </c>
      <c r="B4" s="167" t="s">
        <v>254</v>
      </c>
      <c r="C4" s="6">
        <v>11</v>
      </c>
      <c r="D4" s="167" t="s">
        <v>252</v>
      </c>
      <c r="E4" s="168" t="s">
        <v>253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271</v>
      </c>
      <c r="M4" s="6" t="s">
        <v>255</v>
      </c>
    </row>
    <row r="5" spans="1:13" ht="31.5">
      <c r="A5" s="5">
        <v>2</v>
      </c>
      <c r="B5" s="167" t="s">
        <v>254</v>
      </c>
      <c r="C5" s="6">
        <v>23</v>
      </c>
      <c r="D5" s="167" t="s">
        <v>252</v>
      </c>
      <c r="E5" s="169" t="s">
        <v>256</v>
      </c>
      <c r="F5" s="6" t="s">
        <v>60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271</v>
      </c>
      <c r="M5" s="6" t="s">
        <v>255</v>
      </c>
    </row>
    <row r="6" spans="1:13" ht="21">
      <c r="A6" s="5">
        <v>3</v>
      </c>
      <c r="B6" s="170" t="s">
        <v>259</v>
      </c>
      <c r="C6" s="6">
        <v>1</v>
      </c>
      <c r="D6" s="170" t="s">
        <v>257</v>
      </c>
      <c r="E6" s="168" t="s">
        <v>258</v>
      </c>
      <c r="F6" s="6" t="s">
        <v>60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255</v>
      </c>
    </row>
    <row r="7" spans="1:13" ht="21">
      <c r="A7" s="5">
        <v>4</v>
      </c>
      <c r="B7" s="170" t="s">
        <v>259</v>
      </c>
      <c r="C7" s="6">
        <v>3</v>
      </c>
      <c r="D7" s="170" t="s">
        <v>257</v>
      </c>
      <c r="E7" s="169" t="s">
        <v>258</v>
      </c>
      <c r="F7" s="6" t="s">
        <v>60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255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3" t="s">
        <v>260</v>
      </c>
      <c r="B12" s="394"/>
      <c r="C12" s="394"/>
      <c r="D12" s="394"/>
      <c r="E12" s="395"/>
      <c r="F12" s="396"/>
      <c r="G12" s="398"/>
      <c r="H12" s="393" t="s">
        <v>261</v>
      </c>
      <c r="I12" s="394"/>
      <c r="J12" s="394"/>
      <c r="K12" s="395"/>
      <c r="L12" s="411"/>
      <c r="M12" s="412"/>
    </row>
    <row r="13" spans="1:13" ht="16.5">
      <c r="A13" s="404" t="s">
        <v>272</v>
      </c>
      <c r="B13" s="404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2" t="s">
        <v>273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5.95" customHeight="1">
      <c r="A2" s="402" t="s">
        <v>274</v>
      </c>
      <c r="B2" s="402" t="s">
        <v>241</v>
      </c>
      <c r="C2" s="402" t="s">
        <v>237</v>
      </c>
      <c r="D2" s="402" t="s">
        <v>238</v>
      </c>
      <c r="E2" s="402" t="s">
        <v>239</v>
      </c>
      <c r="F2" s="402" t="s">
        <v>240</v>
      </c>
      <c r="G2" s="421" t="s">
        <v>275</v>
      </c>
      <c r="H2" s="422"/>
      <c r="I2" s="423"/>
      <c r="J2" s="421" t="s">
        <v>276</v>
      </c>
      <c r="K2" s="422"/>
      <c r="L2" s="423"/>
      <c r="M2" s="421" t="s">
        <v>277</v>
      </c>
      <c r="N2" s="422"/>
      <c r="O2" s="423"/>
      <c r="P2" s="421" t="s">
        <v>278</v>
      </c>
      <c r="Q2" s="422"/>
      <c r="R2" s="423"/>
      <c r="S2" s="422" t="s">
        <v>279</v>
      </c>
      <c r="T2" s="422"/>
      <c r="U2" s="423"/>
      <c r="V2" s="424" t="s">
        <v>280</v>
      </c>
      <c r="W2" s="424" t="s">
        <v>250</v>
      </c>
    </row>
    <row r="3" spans="1:23" s="1" customFormat="1" ht="16.5">
      <c r="A3" s="403"/>
      <c r="B3" s="416"/>
      <c r="C3" s="416"/>
      <c r="D3" s="416"/>
      <c r="E3" s="416"/>
      <c r="F3" s="416"/>
      <c r="G3" s="3" t="s">
        <v>281</v>
      </c>
      <c r="H3" s="3" t="s">
        <v>66</v>
      </c>
      <c r="I3" s="3" t="s">
        <v>241</v>
      </c>
      <c r="J3" s="3" t="s">
        <v>281</v>
      </c>
      <c r="K3" s="3" t="s">
        <v>66</v>
      </c>
      <c r="L3" s="3" t="s">
        <v>241</v>
      </c>
      <c r="M3" s="3" t="s">
        <v>281</v>
      </c>
      <c r="N3" s="3" t="s">
        <v>66</v>
      </c>
      <c r="O3" s="3" t="s">
        <v>241</v>
      </c>
      <c r="P3" s="3" t="s">
        <v>281</v>
      </c>
      <c r="Q3" s="3" t="s">
        <v>66</v>
      </c>
      <c r="R3" s="3" t="s">
        <v>241</v>
      </c>
      <c r="S3" s="3" t="s">
        <v>281</v>
      </c>
      <c r="T3" s="3" t="s">
        <v>66</v>
      </c>
      <c r="U3" s="3" t="s">
        <v>241</v>
      </c>
      <c r="V3" s="425"/>
      <c r="W3" s="425"/>
    </row>
    <row r="4" spans="1:23" ht="67.5">
      <c r="A4" s="418" t="s">
        <v>282</v>
      </c>
      <c r="B4" s="413" t="s">
        <v>254</v>
      </c>
      <c r="C4" s="417">
        <v>11</v>
      </c>
      <c r="D4" s="413" t="s">
        <v>252</v>
      </c>
      <c r="E4" s="413" t="s">
        <v>253</v>
      </c>
      <c r="F4" s="417" t="s">
        <v>60</v>
      </c>
      <c r="G4" s="171" t="s">
        <v>283</v>
      </c>
      <c r="H4" s="172" t="s">
        <v>284</v>
      </c>
      <c r="I4" s="171" t="s">
        <v>285</v>
      </c>
      <c r="J4" s="171" t="s">
        <v>286</v>
      </c>
      <c r="K4" s="172" t="s">
        <v>287</v>
      </c>
      <c r="L4" s="171" t="s">
        <v>285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9"/>
      <c r="B5" s="414"/>
      <c r="C5" s="414"/>
      <c r="D5" s="414"/>
      <c r="E5" s="414"/>
      <c r="F5" s="414"/>
      <c r="G5" s="421" t="s">
        <v>288</v>
      </c>
      <c r="H5" s="422"/>
      <c r="I5" s="423"/>
      <c r="J5" s="421" t="s">
        <v>289</v>
      </c>
      <c r="K5" s="422"/>
      <c r="L5" s="423"/>
      <c r="M5" s="421" t="s">
        <v>290</v>
      </c>
      <c r="N5" s="422"/>
      <c r="O5" s="423"/>
      <c r="P5" s="421" t="s">
        <v>291</v>
      </c>
      <c r="Q5" s="422"/>
      <c r="R5" s="423"/>
      <c r="S5" s="422" t="s">
        <v>292</v>
      </c>
      <c r="T5" s="422"/>
      <c r="U5" s="423"/>
      <c r="V5" s="6"/>
      <c r="W5" s="6"/>
    </row>
    <row r="6" spans="1:23" ht="16.5">
      <c r="A6" s="419"/>
      <c r="B6" s="414"/>
      <c r="C6" s="414"/>
      <c r="D6" s="414"/>
      <c r="E6" s="414"/>
      <c r="F6" s="414"/>
      <c r="G6" s="3" t="s">
        <v>281</v>
      </c>
      <c r="H6" s="3" t="s">
        <v>66</v>
      </c>
      <c r="I6" s="3" t="s">
        <v>241</v>
      </c>
      <c r="J6" s="3" t="s">
        <v>281</v>
      </c>
      <c r="K6" s="3" t="s">
        <v>66</v>
      </c>
      <c r="L6" s="3" t="s">
        <v>241</v>
      </c>
      <c r="M6" s="3" t="s">
        <v>281</v>
      </c>
      <c r="N6" s="3" t="s">
        <v>66</v>
      </c>
      <c r="O6" s="3" t="s">
        <v>241</v>
      </c>
      <c r="P6" s="3" t="s">
        <v>281</v>
      </c>
      <c r="Q6" s="3" t="s">
        <v>66</v>
      </c>
      <c r="R6" s="3" t="s">
        <v>241</v>
      </c>
      <c r="S6" s="3" t="s">
        <v>281</v>
      </c>
      <c r="T6" s="3" t="s">
        <v>66</v>
      </c>
      <c r="U6" s="3" t="s">
        <v>241</v>
      </c>
      <c r="V6" s="6"/>
      <c r="W6" s="6"/>
    </row>
    <row r="7" spans="1:23">
      <c r="A7" s="420"/>
      <c r="B7" s="415"/>
      <c r="C7" s="415"/>
      <c r="D7" s="415"/>
      <c r="E7" s="415"/>
      <c r="F7" s="4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7" t="s">
        <v>293</v>
      </c>
      <c r="B8" s="413" t="s">
        <v>254</v>
      </c>
      <c r="C8" s="417">
        <v>11</v>
      </c>
      <c r="D8" s="413" t="s">
        <v>252</v>
      </c>
      <c r="E8" s="413" t="s">
        <v>253</v>
      </c>
      <c r="F8" s="417" t="s">
        <v>60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7" t="s">
        <v>294</v>
      </c>
      <c r="B10" s="414"/>
      <c r="C10" s="414"/>
      <c r="D10" s="414"/>
      <c r="E10" s="414"/>
      <c r="F10" s="4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/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7" t="s">
        <v>295</v>
      </c>
      <c r="B12" s="413" t="s">
        <v>254</v>
      </c>
      <c r="C12" s="417">
        <v>11</v>
      </c>
      <c r="D12" s="413" t="s">
        <v>252</v>
      </c>
      <c r="E12" s="413" t="s">
        <v>253</v>
      </c>
      <c r="F12" s="417" t="s">
        <v>60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7" t="s">
        <v>296</v>
      </c>
      <c r="B14" s="414"/>
      <c r="C14" s="414"/>
      <c r="D14" s="414"/>
      <c r="E14" s="414"/>
      <c r="F14" s="4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5"/>
      <c r="B15" s="415"/>
      <c r="C15" s="415"/>
      <c r="D15" s="415"/>
      <c r="E15" s="415"/>
      <c r="F15" s="4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3" t="s">
        <v>297</v>
      </c>
      <c r="B17" s="394"/>
      <c r="C17" s="394"/>
      <c r="D17" s="394"/>
      <c r="E17" s="395"/>
      <c r="F17" s="396"/>
      <c r="G17" s="398"/>
      <c r="H17" s="14"/>
      <c r="I17" s="14"/>
      <c r="J17" s="393" t="s">
        <v>298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7"/>
      <c r="W17" s="9"/>
    </row>
    <row r="18" spans="1:23" ht="16.5">
      <c r="A18" s="399" t="s">
        <v>299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43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4:E7"/>
    <mergeCell ref="E8:E11"/>
    <mergeCell ref="E12:E15"/>
    <mergeCell ref="F2:F3"/>
    <mergeCell ref="F4:F7"/>
    <mergeCell ref="F8:F11"/>
    <mergeCell ref="F12:F15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2" t="s">
        <v>300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10" t="s">
        <v>301</v>
      </c>
      <c r="B2" s="11" t="s">
        <v>237</v>
      </c>
      <c r="C2" s="11" t="s">
        <v>238</v>
      </c>
      <c r="D2" s="11" t="s">
        <v>239</v>
      </c>
      <c r="E2" s="11" t="s">
        <v>240</v>
      </c>
      <c r="F2" s="11" t="s">
        <v>241</v>
      </c>
      <c r="G2" s="10" t="s">
        <v>302</v>
      </c>
      <c r="H2" s="10" t="s">
        <v>303</v>
      </c>
      <c r="I2" s="10" t="s">
        <v>304</v>
      </c>
      <c r="J2" s="10" t="s">
        <v>303</v>
      </c>
      <c r="K2" s="10" t="s">
        <v>305</v>
      </c>
      <c r="L2" s="10" t="s">
        <v>303</v>
      </c>
      <c r="M2" s="11" t="s">
        <v>280</v>
      </c>
      <c r="N2" s="11" t="s">
        <v>250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301</v>
      </c>
      <c r="B4" s="13" t="s">
        <v>306</v>
      </c>
      <c r="C4" s="13" t="s">
        <v>281</v>
      </c>
      <c r="D4" s="13" t="s">
        <v>239</v>
      </c>
      <c r="E4" s="11" t="s">
        <v>240</v>
      </c>
      <c r="F4" s="11" t="s">
        <v>241</v>
      </c>
      <c r="G4" s="10" t="s">
        <v>302</v>
      </c>
      <c r="H4" s="10" t="s">
        <v>303</v>
      </c>
      <c r="I4" s="10" t="s">
        <v>304</v>
      </c>
      <c r="J4" s="10" t="s">
        <v>303</v>
      </c>
      <c r="K4" s="10" t="s">
        <v>305</v>
      </c>
      <c r="L4" s="10" t="s">
        <v>303</v>
      </c>
      <c r="M4" s="11" t="s">
        <v>280</v>
      </c>
      <c r="N4" s="11" t="s">
        <v>250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3" t="s">
        <v>307</v>
      </c>
      <c r="B11" s="394"/>
      <c r="C11" s="394"/>
      <c r="D11" s="395"/>
      <c r="E11" s="396"/>
      <c r="F11" s="397"/>
      <c r="G11" s="398"/>
      <c r="H11" s="14"/>
      <c r="I11" s="393" t="s">
        <v>308</v>
      </c>
      <c r="J11" s="394"/>
      <c r="K11" s="394"/>
      <c r="L11" s="7"/>
      <c r="M11" s="7"/>
      <c r="N11" s="9"/>
    </row>
    <row r="12" spans="1:14" ht="16.5">
      <c r="A12" s="399" t="s">
        <v>309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21" sqref="E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2" t="s">
        <v>310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274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311</v>
      </c>
      <c r="H2" s="3" t="s">
        <v>312</v>
      </c>
      <c r="I2" s="3" t="s">
        <v>313</v>
      </c>
      <c r="J2" s="3" t="s">
        <v>314</v>
      </c>
      <c r="K2" s="4" t="s">
        <v>280</v>
      </c>
      <c r="L2" s="4" t="s">
        <v>250</v>
      </c>
    </row>
    <row r="3" spans="1:12" ht="31.5">
      <c r="A3" s="5" t="s">
        <v>282</v>
      </c>
      <c r="B3" s="167" t="s">
        <v>254</v>
      </c>
      <c r="C3" s="6">
        <v>11</v>
      </c>
      <c r="D3" s="167" t="s">
        <v>252</v>
      </c>
      <c r="E3" s="168" t="s">
        <v>253</v>
      </c>
      <c r="F3" s="417" t="s">
        <v>60</v>
      </c>
      <c r="G3" s="167" t="s">
        <v>315</v>
      </c>
      <c r="H3" s="167" t="s">
        <v>316</v>
      </c>
      <c r="I3" s="6"/>
      <c r="J3" s="6"/>
      <c r="K3" s="6"/>
      <c r="L3" s="6" t="s">
        <v>255</v>
      </c>
    </row>
    <row r="4" spans="1:12" ht="31.5">
      <c r="A4" s="5" t="s">
        <v>293</v>
      </c>
      <c r="B4" s="167" t="s">
        <v>254</v>
      </c>
      <c r="C4" s="6">
        <v>23</v>
      </c>
      <c r="D4" s="167" t="s">
        <v>252</v>
      </c>
      <c r="E4" s="169" t="s">
        <v>256</v>
      </c>
      <c r="F4" s="414"/>
      <c r="G4" s="167" t="s">
        <v>315</v>
      </c>
      <c r="H4" s="167" t="s">
        <v>316</v>
      </c>
      <c r="I4" s="6"/>
      <c r="J4" s="6"/>
      <c r="K4" s="6"/>
      <c r="L4" s="6" t="s">
        <v>255</v>
      </c>
    </row>
    <row r="5" spans="1:12">
      <c r="A5" s="5" t="s">
        <v>294</v>
      </c>
      <c r="B5" s="5"/>
      <c r="C5" s="6"/>
      <c r="D5" s="6"/>
      <c r="E5" s="6"/>
      <c r="F5" s="414"/>
      <c r="G5" s="6"/>
      <c r="H5" s="6"/>
      <c r="I5" s="6"/>
      <c r="J5" s="6"/>
      <c r="K5" s="6"/>
      <c r="L5" s="6"/>
    </row>
    <row r="6" spans="1:12">
      <c r="A6" s="5" t="s">
        <v>295</v>
      </c>
      <c r="B6" s="5"/>
      <c r="C6" s="6"/>
      <c r="D6" s="6"/>
      <c r="E6" s="6"/>
      <c r="F6" s="415"/>
      <c r="G6" s="6"/>
      <c r="H6" s="6"/>
      <c r="I6" s="6"/>
      <c r="J6" s="6"/>
      <c r="K6" s="6"/>
      <c r="L6" s="6"/>
    </row>
    <row r="7" spans="1:12">
      <c r="A7" s="5" t="s">
        <v>296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3" t="s">
        <v>317</v>
      </c>
      <c r="B11" s="394"/>
      <c r="C11" s="394"/>
      <c r="D11" s="394"/>
      <c r="E11" s="395"/>
      <c r="F11" s="396"/>
      <c r="G11" s="398"/>
      <c r="H11" s="393" t="s">
        <v>318</v>
      </c>
      <c r="I11" s="394"/>
      <c r="J11" s="394"/>
      <c r="K11" s="7"/>
      <c r="L11" s="9"/>
    </row>
    <row r="12" spans="1:12" ht="16.5">
      <c r="A12" s="399" t="s">
        <v>319</v>
      </c>
      <c r="B12" s="399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</sheetData>
  <mergeCells count="6">
    <mergeCell ref="A1:J1"/>
    <mergeCell ref="A11:E11"/>
    <mergeCell ref="F11:G11"/>
    <mergeCell ref="H11:J11"/>
    <mergeCell ref="A12:L12"/>
    <mergeCell ref="F3:F6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2" t="s">
        <v>320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236</v>
      </c>
      <c r="B2" s="402" t="s">
        <v>241</v>
      </c>
      <c r="C2" s="402" t="s">
        <v>281</v>
      </c>
      <c r="D2" s="402" t="s">
        <v>239</v>
      </c>
      <c r="E2" s="402" t="s">
        <v>240</v>
      </c>
      <c r="F2" s="3" t="s">
        <v>321</v>
      </c>
      <c r="G2" s="3" t="s">
        <v>265</v>
      </c>
      <c r="H2" s="405" t="s">
        <v>266</v>
      </c>
      <c r="I2" s="409" t="s">
        <v>268</v>
      </c>
    </row>
    <row r="3" spans="1:9" s="1" customFormat="1" ht="16.5">
      <c r="A3" s="401"/>
      <c r="B3" s="403"/>
      <c r="C3" s="403"/>
      <c r="D3" s="403"/>
      <c r="E3" s="403"/>
      <c r="F3" s="3" t="s">
        <v>322</v>
      </c>
      <c r="G3" s="3" t="s">
        <v>269</v>
      </c>
      <c r="H3" s="406"/>
      <c r="I3" s="410"/>
    </row>
    <row r="4" spans="1:9">
      <c r="A4" s="5"/>
      <c r="B4" s="5"/>
      <c r="C4" s="167" t="s">
        <v>323</v>
      </c>
      <c r="D4" s="167" t="s">
        <v>324</v>
      </c>
      <c r="E4" s="6" t="s">
        <v>60</v>
      </c>
      <c r="F4" s="6">
        <v>0.3</v>
      </c>
      <c r="G4" s="6">
        <v>0.4</v>
      </c>
      <c r="H4" s="6">
        <v>0.7</v>
      </c>
      <c r="I4" s="6" t="s">
        <v>255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3" t="s">
        <v>260</v>
      </c>
      <c r="B12" s="394"/>
      <c r="C12" s="394"/>
      <c r="D12" s="395"/>
      <c r="E12" s="8"/>
      <c r="F12" s="393" t="s">
        <v>318</v>
      </c>
      <c r="G12" s="394"/>
      <c r="H12" s="395"/>
      <c r="I12" s="9"/>
    </row>
    <row r="13" spans="1:9" ht="16.5">
      <c r="A13" s="399" t="s">
        <v>325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41"/>
      <c r="C3" s="142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7.95" customHeight="1">
      <c r="B4" s="141" t="s">
        <v>39</v>
      </c>
      <c r="C4" s="142" t="s">
        <v>40</v>
      </c>
      <c r="D4" s="142" t="s">
        <v>41</v>
      </c>
      <c r="E4" s="142" t="s">
        <v>42</v>
      </c>
      <c r="F4" s="143" t="s">
        <v>41</v>
      </c>
      <c r="G4" s="143" t="s">
        <v>42</v>
      </c>
      <c r="H4" s="142" t="s">
        <v>41</v>
      </c>
      <c r="I4" s="150" t="s">
        <v>42</v>
      </c>
    </row>
    <row r="5" spans="2:9" ht="27.95" customHeight="1">
      <c r="B5" s="144" t="s">
        <v>43</v>
      </c>
      <c r="C5" s="5">
        <v>13</v>
      </c>
      <c r="D5" s="5">
        <v>0</v>
      </c>
      <c r="E5" s="5">
        <v>1</v>
      </c>
      <c r="F5" s="145">
        <v>0</v>
      </c>
      <c r="G5" s="145">
        <v>1</v>
      </c>
      <c r="H5" s="5">
        <v>1</v>
      </c>
      <c r="I5" s="151">
        <v>2</v>
      </c>
    </row>
    <row r="6" spans="2:9" ht="27.95" customHeight="1">
      <c r="B6" s="144" t="s">
        <v>44</v>
      </c>
      <c r="C6" s="5">
        <v>20</v>
      </c>
      <c r="D6" s="5">
        <v>0</v>
      </c>
      <c r="E6" s="5">
        <v>1</v>
      </c>
      <c r="F6" s="145">
        <v>1</v>
      </c>
      <c r="G6" s="145">
        <v>2</v>
      </c>
      <c r="H6" s="5">
        <v>2</v>
      </c>
      <c r="I6" s="151">
        <v>3</v>
      </c>
    </row>
    <row r="7" spans="2:9" ht="27.95" customHeight="1">
      <c r="B7" s="144" t="s">
        <v>45</v>
      </c>
      <c r="C7" s="5">
        <v>32</v>
      </c>
      <c r="D7" s="5">
        <v>0</v>
      </c>
      <c r="E7" s="5">
        <v>1</v>
      </c>
      <c r="F7" s="145">
        <v>2</v>
      </c>
      <c r="G7" s="145">
        <v>3</v>
      </c>
      <c r="H7" s="5">
        <v>3</v>
      </c>
      <c r="I7" s="151">
        <v>4</v>
      </c>
    </row>
    <row r="8" spans="2:9" ht="27.95" customHeight="1">
      <c r="B8" s="144" t="s">
        <v>46</v>
      </c>
      <c r="C8" s="5">
        <v>50</v>
      </c>
      <c r="D8" s="5">
        <v>1</v>
      </c>
      <c r="E8" s="5">
        <v>2</v>
      </c>
      <c r="F8" s="145">
        <v>3</v>
      </c>
      <c r="G8" s="145">
        <v>4</v>
      </c>
      <c r="H8" s="5">
        <v>5</v>
      </c>
      <c r="I8" s="151">
        <v>6</v>
      </c>
    </row>
    <row r="9" spans="2:9" ht="27.95" customHeight="1">
      <c r="B9" s="144" t="s">
        <v>47</v>
      </c>
      <c r="C9" s="5">
        <v>80</v>
      </c>
      <c r="D9" s="5">
        <v>2</v>
      </c>
      <c r="E9" s="5">
        <v>3</v>
      </c>
      <c r="F9" s="145">
        <v>5</v>
      </c>
      <c r="G9" s="145">
        <v>6</v>
      </c>
      <c r="H9" s="5">
        <v>7</v>
      </c>
      <c r="I9" s="151">
        <v>8</v>
      </c>
    </row>
    <row r="10" spans="2:9" ht="27.95" customHeight="1">
      <c r="B10" s="144" t="s">
        <v>48</v>
      </c>
      <c r="C10" s="5">
        <v>125</v>
      </c>
      <c r="D10" s="5">
        <v>3</v>
      </c>
      <c r="E10" s="5">
        <v>4</v>
      </c>
      <c r="F10" s="145">
        <v>7</v>
      </c>
      <c r="G10" s="145">
        <v>8</v>
      </c>
      <c r="H10" s="5">
        <v>10</v>
      </c>
      <c r="I10" s="151">
        <v>11</v>
      </c>
    </row>
    <row r="11" spans="2:9" ht="27.95" customHeight="1">
      <c r="B11" s="144" t="s">
        <v>49</v>
      </c>
      <c r="C11" s="5">
        <v>200</v>
      </c>
      <c r="D11" s="5">
        <v>5</v>
      </c>
      <c r="E11" s="5">
        <v>6</v>
      </c>
      <c r="F11" s="145">
        <v>10</v>
      </c>
      <c r="G11" s="145">
        <v>11</v>
      </c>
      <c r="H11" s="5">
        <v>14</v>
      </c>
      <c r="I11" s="151">
        <v>15</v>
      </c>
    </row>
    <row r="12" spans="2:9" ht="27.95" customHeight="1">
      <c r="B12" s="146" t="s">
        <v>50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51</v>
      </c>
      <c r="C14" s="149"/>
      <c r="D14" s="149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Normal="100" workbookViewId="0">
      <selection activeCell="A43" sqref="A43:K43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83" t="s">
        <v>53</v>
      </c>
      <c r="B2" s="268" t="s">
        <v>326</v>
      </c>
      <c r="C2" s="269"/>
      <c r="D2" s="270" t="s">
        <v>54</v>
      </c>
      <c r="E2" s="270"/>
      <c r="F2" s="268" t="s">
        <v>327</v>
      </c>
      <c r="G2" s="269"/>
      <c r="H2" s="84" t="s">
        <v>55</v>
      </c>
      <c r="I2" s="271" t="s">
        <v>327</v>
      </c>
      <c r="J2" s="271"/>
      <c r="K2" s="272"/>
    </row>
    <row r="3" spans="1:11" ht="14.25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4.25">
      <c r="A4" s="87" t="s">
        <v>59</v>
      </c>
      <c r="B4" s="259" t="s">
        <v>60</v>
      </c>
      <c r="C4" s="260"/>
      <c r="D4" s="253" t="s">
        <v>61</v>
      </c>
      <c r="E4" s="254"/>
      <c r="F4" s="251" t="s">
        <v>62</v>
      </c>
      <c r="G4" s="252"/>
      <c r="H4" s="253" t="s">
        <v>63</v>
      </c>
      <c r="I4" s="254"/>
      <c r="J4" s="102" t="s">
        <v>64</v>
      </c>
      <c r="K4" s="111" t="s">
        <v>65</v>
      </c>
    </row>
    <row r="5" spans="1:11" ht="14.25">
      <c r="A5" s="90" t="s">
        <v>66</v>
      </c>
      <c r="B5" s="259" t="s">
        <v>67</v>
      </c>
      <c r="C5" s="260"/>
      <c r="D5" s="253" t="s">
        <v>68</v>
      </c>
      <c r="E5" s="254"/>
      <c r="F5" s="251">
        <v>44669</v>
      </c>
      <c r="G5" s="252"/>
      <c r="H5" s="253" t="s">
        <v>69</v>
      </c>
      <c r="I5" s="254"/>
      <c r="J5" s="102" t="s">
        <v>64</v>
      </c>
      <c r="K5" s="111" t="s">
        <v>65</v>
      </c>
    </row>
    <row r="6" spans="1:11" ht="14.25">
      <c r="A6" s="87" t="s">
        <v>70</v>
      </c>
      <c r="B6" s="91">
        <v>3</v>
      </c>
      <c r="C6" s="92">
        <v>6</v>
      </c>
      <c r="D6" s="90" t="s">
        <v>71</v>
      </c>
      <c r="E6" s="104"/>
      <c r="F6" s="251">
        <v>44757</v>
      </c>
      <c r="G6" s="252"/>
      <c r="H6" s="253" t="s">
        <v>72</v>
      </c>
      <c r="I6" s="254"/>
      <c r="J6" s="102" t="s">
        <v>64</v>
      </c>
      <c r="K6" s="111" t="s">
        <v>65</v>
      </c>
    </row>
    <row r="7" spans="1:11" ht="14.25">
      <c r="A7" s="87" t="s">
        <v>73</v>
      </c>
      <c r="B7" s="249">
        <v>24111</v>
      </c>
      <c r="C7" s="250"/>
      <c r="D7" s="90" t="s">
        <v>74</v>
      </c>
      <c r="E7" s="103"/>
      <c r="F7" s="251">
        <v>44757</v>
      </c>
      <c r="G7" s="252"/>
      <c r="H7" s="253" t="s">
        <v>75</v>
      </c>
      <c r="I7" s="254"/>
      <c r="J7" s="102" t="s">
        <v>64</v>
      </c>
      <c r="K7" s="111" t="s">
        <v>65</v>
      </c>
    </row>
    <row r="8" spans="1:11" ht="14.25">
      <c r="A8" s="95" t="s">
        <v>76</v>
      </c>
      <c r="B8" s="255"/>
      <c r="C8" s="256"/>
      <c r="D8" s="220" t="s">
        <v>77</v>
      </c>
      <c r="E8" s="221"/>
      <c r="F8" s="257">
        <v>44762</v>
      </c>
      <c r="G8" s="258"/>
      <c r="H8" s="220" t="s">
        <v>78</v>
      </c>
      <c r="I8" s="221"/>
      <c r="J8" s="105" t="s">
        <v>64</v>
      </c>
      <c r="K8" s="113" t="s">
        <v>65</v>
      </c>
    </row>
    <row r="9" spans="1:11" ht="14.25">
      <c r="A9" s="243" t="s">
        <v>79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6" t="s">
        <v>83</v>
      </c>
    </row>
    <row r="12" spans="1:11" ht="14.25">
      <c r="A12" s="90" t="s">
        <v>87</v>
      </c>
      <c r="B12" s="101" t="s">
        <v>82</v>
      </c>
      <c r="C12" s="102" t="s">
        <v>83</v>
      </c>
      <c r="D12" s="103"/>
      <c r="E12" s="104" t="s">
        <v>88</v>
      </c>
      <c r="F12" s="101" t="s">
        <v>82</v>
      </c>
      <c r="G12" s="102" t="s">
        <v>83</v>
      </c>
      <c r="H12" s="102" t="s">
        <v>85</v>
      </c>
      <c r="I12" s="104" t="s">
        <v>89</v>
      </c>
      <c r="J12" s="101" t="s">
        <v>82</v>
      </c>
      <c r="K12" s="111" t="s">
        <v>83</v>
      </c>
    </row>
    <row r="13" spans="1:11" ht="14.25">
      <c r="A13" s="90" t="s">
        <v>90</v>
      </c>
      <c r="B13" s="101" t="s">
        <v>82</v>
      </c>
      <c r="C13" s="102" t="s">
        <v>83</v>
      </c>
      <c r="D13" s="103"/>
      <c r="E13" s="104" t="s">
        <v>91</v>
      </c>
      <c r="F13" s="102" t="s">
        <v>92</v>
      </c>
      <c r="G13" s="102" t="s">
        <v>93</v>
      </c>
      <c r="H13" s="102" t="s">
        <v>85</v>
      </c>
      <c r="I13" s="104" t="s">
        <v>94</v>
      </c>
      <c r="J13" s="101" t="s">
        <v>82</v>
      </c>
      <c r="K13" s="111" t="s">
        <v>83</v>
      </c>
    </row>
    <row r="14" spans="1:11" ht="14.25">
      <c r="A14" s="220" t="s">
        <v>95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6" t="s">
        <v>93</v>
      </c>
    </row>
    <row r="17" spans="1:22" ht="16.5" customHeight="1">
      <c r="A17" s="93" t="s">
        <v>100</v>
      </c>
      <c r="B17" s="102" t="s">
        <v>92</v>
      </c>
      <c r="C17" s="102" t="s">
        <v>93</v>
      </c>
      <c r="D17" s="88"/>
      <c r="E17" s="106" t="s">
        <v>101</v>
      </c>
      <c r="F17" s="102" t="s">
        <v>92</v>
      </c>
      <c r="G17" s="102" t="s">
        <v>93</v>
      </c>
      <c r="H17" s="125"/>
      <c r="I17" s="106" t="s">
        <v>102</v>
      </c>
      <c r="J17" s="102" t="s">
        <v>92</v>
      </c>
      <c r="K17" s="111" t="s">
        <v>93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46" t="s">
        <v>103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s="115" customFormat="1" ht="18" customHeight="1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34" t="s">
        <v>105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26" t="s">
        <v>106</v>
      </c>
      <c r="B21" s="106" t="s">
        <v>107</v>
      </c>
      <c r="C21" s="106" t="s">
        <v>108</v>
      </c>
      <c r="D21" s="106" t="s">
        <v>109</v>
      </c>
      <c r="E21" s="106" t="s">
        <v>110</v>
      </c>
      <c r="F21" s="106" t="s">
        <v>111</v>
      </c>
      <c r="G21" s="106" t="s">
        <v>112</v>
      </c>
      <c r="H21" s="106" t="s">
        <v>113</v>
      </c>
      <c r="I21" s="106" t="s">
        <v>114</v>
      </c>
      <c r="J21" s="106" t="s">
        <v>115</v>
      </c>
      <c r="K21" s="114" t="s">
        <v>116</v>
      </c>
    </row>
    <row r="22" spans="1:22" ht="16.5" customHeight="1">
      <c r="A22" s="94" t="s">
        <v>117</v>
      </c>
      <c r="B22" s="127"/>
      <c r="C22" s="128"/>
      <c r="D22" s="129">
        <v>60</v>
      </c>
      <c r="E22" s="129">
        <v>213</v>
      </c>
      <c r="F22" s="129">
        <v>430</v>
      </c>
      <c r="G22" s="129">
        <v>396</v>
      </c>
      <c r="H22" s="129">
        <v>238</v>
      </c>
      <c r="I22" s="129">
        <v>132</v>
      </c>
      <c r="J22" s="127"/>
      <c r="K22" s="138" t="s">
        <v>330</v>
      </c>
    </row>
    <row r="23" spans="1:22" ht="16.5" customHeight="1">
      <c r="A23" s="173" t="s">
        <v>328</v>
      </c>
      <c r="B23" s="127"/>
      <c r="C23" s="127"/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/>
      <c r="K23" s="139"/>
    </row>
    <row r="24" spans="1:22" ht="16.5" customHeight="1">
      <c r="A24" s="173" t="s">
        <v>329</v>
      </c>
      <c r="B24" s="127"/>
      <c r="C24" s="127"/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/>
      <c r="K24" s="139"/>
    </row>
    <row r="25" spans="1:22" ht="16.5" customHeight="1">
      <c r="A25" s="94"/>
      <c r="B25" s="127"/>
      <c r="C25" s="127"/>
      <c r="D25" s="127"/>
      <c r="E25" s="127"/>
      <c r="F25" s="127"/>
      <c r="G25" s="127"/>
      <c r="H25" s="127"/>
      <c r="I25" s="127"/>
      <c r="J25" s="127"/>
      <c r="K25" s="140"/>
    </row>
    <row r="26" spans="1:22" ht="16.5" customHeight="1">
      <c r="A26" s="94"/>
      <c r="B26" s="127"/>
      <c r="C26" s="127"/>
      <c r="D26" s="127"/>
      <c r="E26" s="127"/>
      <c r="F26" s="127"/>
      <c r="G26" s="127"/>
      <c r="H26" s="127"/>
      <c r="I26" s="127"/>
      <c r="J26" s="127"/>
      <c r="K26" s="140"/>
    </row>
    <row r="27" spans="1:22" ht="16.5" customHeight="1">
      <c r="A27" s="94"/>
      <c r="B27" s="127"/>
      <c r="C27" s="127"/>
      <c r="D27" s="127"/>
      <c r="E27" s="127"/>
      <c r="F27" s="127"/>
      <c r="G27" s="127"/>
      <c r="H27" s="127"/>
      <c r="I27" s="127"/>
      <c r="J27" s="127"/>
      <c r="K27" s="140"/>
    </row>
    <row r="28" spans="1:22" ht="16.5" customHeight="1">
      <c r="A28" s="94"/>
      <c r="B28" s="127"/>
      <c r="C28" s="127"/>
      <c r="D28" s="127"/>
      <c r="E28" s="127"/>
      <c r="F28" s="127"/>
      <c r="G28" s="127"/>
      <c r="H28" s="127"/>
      <c r="I28" s="127"/>
      <c r="J28" s="127"/>
      <c r="K28" s="140"/>
    </row>
    <row r="29" spans="1:22" ht="18" customHeight="1">
      <c r="A29" s="223" t="s">
        <v>118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37" t="s">
        <v>119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23" t="s">
        <v>120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26" t="s">
        <v>121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122</v>
      </c>
      <c r="B34" s="230"/>
      <c r="C34" s="102" t="s">
        <v>64</v>
      </c>
      <c r="D34" s="102" t="s">
        <v>65</v>
      </c>
      <c r="E34" s="231" t="s">
        <v>123</v>
      </c>
      <c r="F34" s="232"/>
      <c r="G34" s="232"/>
      <c r="H34" s="232"/>
      <c r="I34" s="232"/>
      <c r="J34" s="232"/>
      <c r="K34" s="233"/>
    </row>
    <row r="35" spans="1:11" ht="14.25">
      <c r="A35" s="199" t="s">
        <v>124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>
      <c r="A36" s="208" t="s">
        <v>125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>
      <c r="A37" s="211" t="s">
        <v>126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>
      <c r="A38" s="211" t="s">
        <v>127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17" t="s">
        <v>129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21" t="s">
        <v>130</v>
      </c>
      <c r="B45" s="118" t="s">
        <v>92</v>
      </c>
      <c r="C45" s="118" t="s">
        <v>93</v>
      </c>
      <c r="D45" s="118" t="s">
        <v>85</v>
      </c>
      <c r="E45" s="123" t="s">
        <v>131</v>
      </c>
      <c r="F45" s="118" t="s">
        <v>92</v>
      </c>
      <c r="G45" s="118" t="s">
        <v>93</v>
      </c>
      <c r="H45" s="118" t="s">
        <v>85</v>
      </c>
      <c r="I45" s="123" t="s">
        <v>132</v>
      </c>
      <c r="J45" s="118" t="s">
        <v>92</v>
      </c>
      <c r="K45" s="136" t="s">
        <v>93</v>
      </c>
    </row>
    <row r="46" spans="1:11" ht="14.25">
      <c r="A46" s="93" t="s">
        <v>84</v>
      </c>
      <c r="B46" s="102" t="s">
        <v>92</v>
      </c>
      <c r="C46" s="102" t="s">
        <v>93</v>
      </c>
      <c r="D46" s="102" t="s">
        <v>85</v>
      </c>
      <c r="E46" s="106" t="s">
        <v>91</v>
      </c>
      <c r="F46" s="102" t="s">
        <v>92</v>
      </c>
      <c r="G46" s="102" t="s">
        <v>93</v>
      </c>
      <c r="H46" s="102" t="s">
        <v>85</v>
      </c>
      <c r="I46" s="106" t="s">
        <v>102</v>
      </c>
      <c r="J46" s="102" t="s">
        <v>92</v>
      </c>
      <c r="K46" s="111" t="s">
        <v>93</v>
      </c>
    </row>
    <row r="47" spans="1:11" ht="14.25">
      <c r="A47" s="220" t="s">
        <v>95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99" t="s">
        <v>133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30" t="s">
        <v>134</v>
      </c>
      <c r="B50" s="203" t="s">
        <v>135</v>
      </c>
      <c r="C50" s="203"/>
      <c r="D50" s="131" t="s">
        <v>136</v>
      </c>
      <c r="E50" s="132"/>
      <c r="F50" s="133" t="s">
        <v>137</v>
      </c>
      <c r="G50" s="134"/>
      <c r="H50" s="204" t="s">
        <v>138</v>
      </c>
      <c r="I50" s="205"/>
      <c r="J50" s="206"/>
      <c r="K50" s="207"/>
    </row>
    <row r="51" spans="1:11" ht="14.25">
      <c r="A51" s="199" t="s">
        <v>139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>
      <c r="A53" s="130" t="s">
        <v>134</v>
      </c>
      <c r="B53" s="203" t="s">
        <v>135</v>
      </c>
      <c r="C53" s="203"/>
      <c r="D53" s="131" t="s">
        <v>136</v>
      </c>
      <c r="E53" s="135" t="s">
        <v>140</v>
      </c>
      <c r="F53" s="133" t="s">
        <v>141</v>
      </c>
      <c r="G53" s="134">
        <v>44677</v>
      </c>
      <c r="H53" s="204" t="s">
        <v>138</v>
      </c>
      <c r="I53" s="205"/>
      <c r="J53" s="206" t="s">
        <v>142</v>
      </c>
      <c r="K53" s="2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5" ht="30" customHeight="1">
      <c r="A1" s="273" t="s">
        <v>143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5" ht="29.1" customHeight="1">
      <c r="A2" s="16" t="s">
        <v>59</v>
      </c>
      <c r="B2" s="275" t="s">
        <v>60</v>
      </c>
      <c r="C2" s="275"/>
      <c r="D2" s="17" t="s">
        <v>66</v>
      </c>
      <c r="E2" s="275" t="s">
        <v>67</v>
      </c>
      <c r="F2" s="275"/>
      <c r="G2" s="275"/>
      <c r="H2" s="282"/>
      <c r="I2" s="38" t="s">
        <v>55</v>
      </c>
      <c r="J2" s="276" t="s">
        <v>327</v>
      </c>
      <c r="K2" s="275"/>
      <c r="L2" s="275"/>
      <c r="M2" s="275"/>
      <c r="N2" s="277"/>
    </row>
    <row r="3" spans="1:15" ht="29.1" customHeight="1">
      <c r="A3" s="281" t="s">
        <v>144</v>
      </c>
      <c r="B3" s="278" t="s">
        <v>145</v>
      </c>
      <c r="C3" s="278"/>
      <c r="D3" s="278"/>
      <c r="E3" s="278"/>
      <c r="F3" s="278"/>
      <c r="G3" s="278"/>
      <c r="H3" s="283"/>
      <c r="I3" s="279" t="s">
        <v>146</v>
      </c>
      <c r="J3" s="279"/>
      <c r="K3" s="279"/>
      <c r="L3" s="279"/>
      <c r="M3" s="279"/>
      <c r="N3" s="280"/>
      <c r="O3" s="190" t="s">
        <v>339</v>
      </c>
    </row>
    <row r="4" spans="1:15" ht="29.1" customHeight="1">
      <c r="A4" s="281"/>
      <c r="B4" s="178" t="s">
        <v>109</v>
      </c>
      <c r="C4" s="178" t="s">
        <v>110</v>
      </c>
      <c r="D4" s="179" t="s">
        <v>111</v>
      </c>
      <c r="E4" s="187" t="s">
        <v>112</v>
      </c>
      <c r="F4" s="178" t="s">
        <v>113</v>
      </c>
      <c r="G4" s="178" t="s">
        <v>114</v>
      </c>
      <c r="H4" s="283"/>
      <c r="I4" s="39" t="s">
        <v>147</v>
      </c>
      <c r="J4" s="39" t="s">
        <v>148</v>
      </c>
      <c r="K4" s="39"/>
      <c r="L4" s="174" t="s">
        <v>331</v>
      </c>
      <c r="M4" s="39"/>
      <c r="N4" s="40"/>
      <c r="O4" s="190" t="s">
        <v>340</v>
      </c>
    </row>
    <row r="5" spans="1:15" ht="29.1" customHeight="1">
      <c r="A5" s="281"/>
      <c r="B5" s="178" t="s">
        <v>149</v>
      </c>
      <c r="C5" s="178" t="s">
        <v>150</v>
      </c>
      <c r="D5" s="178" t="s">
        <v>151</v>
      </c>
      <c r="E5" s="187" t="s">
        <v>152</v>
      </c>
      <c r="F5" s="178" t="s">
        <v>153</v>
      </c>
      <c r="G5" s="178" t="s">
        <v>154</v>
      </c>
      <c r="H5" s="283"/>
      <c r="I5" s="178" t="s">
        <v>153</v>
      </c>
      <c r="J5" s="178" t="s">
        <v>153</v>
      </c>
      <c r="K5" s="41"/>
      <c r="L5" s="175" t="s">
        <v>332</v>
      </c>
      <c r="M5" s="41"/>
      <c r="N5" s="42"/>
      <c r="O5" s="190" t="s">
        <v>341</v>
      </c>
    </row>
    <row r="6" spans="1:15" ht="29.1" customHeight="1">
      <c r="A6" s="180" t="s">
        <v>155</v>
      </c>
      <c r="B6" s="178">
        <f>C6-2.1</f>
        <v>98.800000000000011</v>
      </c>
      <c r="C6" s="178">
        <f>D6-2.1</f>
        <v>100.9</v>
      </c>
      <c r="D6" s="178">
        <v>103</v>
      </c>
      <c r="E6" s="188">
        <f t="shared" ref="E6:G6" si="0">D6+2.1</f>
        <v>105.1</v>
      </c>
      <c r="F6" s="181">
        <f t="shared" si="0"/>
        <v>107.19999999999999</v>
      </c>
      <c r="G6" s="181">
        <f t="shared" si="0"/>
        <v>109.29999999999998</v>
      </c>
      <c r="H6" s="283"/>
      <c r="I6" s="182" t="s">
        <v>156</v>
      </c>
      <c r="J6" s="182" t="s">
        <v>156</v>
      </c>
      <c r="K6" s="43"/>
      <c r="L6" s="176" t="s">
        <v>333</v>
      </c>
      <c r="M6" s="43"/>
      <c r="N6" s="44"/>
      <c r="O6" s="190" t="s">
        <v>342</v>
      </c>
    </row>
    <row r="7" spans="1:15" ht="29.1" customHeight="1">
      <c r="A7" s="180" t="s">
        <v>157</v>
      </c>
      <c r="B7" s="183">
        <f>C7-4</f>
        <v>78</v>
      </c>
      <c r="C7" s="183">
        <f>D7-4</f>
        <v>82</v>
      </c>
      <c r="D7" s="184">
        <v>86</v>
      </c>
      <c r="E7" s="189">
        <f>D7+4</f>
        <v>90</v>
      </c>
      <c r="F7" s="183">
        <f>E7+5</f>
        <v>95</v>
      </c>
      <c r="G7" s="184">
        <f>F7+6</f>
        <v>101</v>
      </c>
      <c r="H7" s="283"/>
      <c r="I7" s="182" t="s">
        <v>158</v>
      </c>
      <c r="J7" s="182" t="s">
        <v>158</v>
      </c>
      <c r="K7" s="45"/>
      <c r="L7" s="177" t="s">
        <v>333</v>
      </c>
      <c r="M7" s="45"/>
      <c r="N7" s="47"/>
      <c r="O7" s="190" t="s">
        <v>343</v>
      </c>
    </row>
    <row r="8" spans="1:15" ht="29.1" customHeight="1">
      <c r="A8" s="180" t="s">
        <v>159</v>
      </c>
      <c r="B8" s="184">
        <f>C8-3.6</f>
        <v>99.800000000000011</v>
      </c>
      <c r="C8" s="184">
        <f>D8-3.6</f>
        <v>103.4</v>
      </c>
      <c r="D8" s="184">
        <v>107</v>
      </c>
      <c r="E8" s="189">
        <f>D8+4</f>
        <v>111</v>
      </c>
      <c r="F8" s="183">
        <f>E8+4</f>
        <v>115</v>
      </c>
      <c r="G8" s="184">
        <f>F8+4</f>
        <v>119</v>
      </c>
      <c r="H8" s="283"/>
      <c r="I8" s="182" t="s">
        <v>158</v>
      </c>
      <c r="J8" s="182" t="s">
        <v>160</v>
      </c>
      <c r="K8" s="45"/>
      <c r="L8" s="177" t="s">
        <v>334</v>
      </c>
      <c r="M8" s="45"/>
      <c r="N8" s="47"/>
      <c r="O8" s="190" t="s">
        <v>344</v>
      </c>
    </row>
    <row r="9" spans="1:15" ht="29.1" customHeight="1">
      <c r="A9" s="180" t="s">
        <v>161</v>
      </c>
      <c r="B9" s="183">
        <f>C9-1.15</f>
        <v>29.700000000000003</v>
      </c>
      <c r="C9" s="183">
        <f>D9-1.15</f>
        <v>30.85</v>
      </c>
      <c r="D9" s="184">
        <v>32</v>
      </c>
      <c r="E9" s="189">
        <f>D9+1.3</f>
        <v>33.299999999999997</v>
      </c>
      <c r="F9" s="183">
        <f>E9+1.3</f>
        <v>34.599999999999994</v>
      </c>
      <c r="G9" s="184">
        <f>F9+1.3</f>
        <v>35.899999999999991</v>
      </c>
      <c r="H9" s="283"/>
      <c r="I9" s="182" t="s">
        <v>162</v>
      </c>
      <c r="J9" s="182" t="s">
        <v>162</v>
      </c>
      <c r="K9" s="45"/>
      <c r="L9" s="177" t="s">
        <v>335</v>
      </c>
      <c r="M9" s="45"/>
      <c r="N9" s="47"/>
      <c r="O9" s="190" t="s">
        <v>345</v>
      </c>
    </row>
    <row r="10" spans="1:15" ht="29.1" customHeight="1">
      <c r="A10" s="180" t="s">
        <v>163</v>
      </c>
      <c r="B10" s="183">
        <f>C10-0.7</f>
        <v>21.6</v>
      </c>
      <c r="C10" s="183">
        <f>D10-0.7</f>
        <v>22.3</v>
      </c>
      <c r="D10" s="184">
        <v>23</v>
      </c>
      <c r="E10" s="189">
        <f>D10+0.7</f>
        <v>23.7</v>
      </c>
      <c r="F10" s="183">
        <f>E10+0.7</f>
        <v>24.4</v>
      </c>
      <c r="G10" s="184">
        <f>F10+0.9</f>
        <v>25.299999999999997</v>
      </c>
      <c r="H10" s="283"/>
      <c r="I10" s="182" t="s">
        <v>158</v>
      </c>
      <c r="J10" s="182" t="s">
        <v>158</v>
      </c>
      <c r="K10" s="45"/>
      <c r="L10" s="177" t="s">
        <v>334</v>
      </c>
      <c r="M10" s="45"/>
      <c r="N10" s="47"/>
      <c r="O10" s="190" t="s">
        <v>346</v>
      </c>
    </row>
    <row r="11" spans="1:15" ht="29.1" customHeight="1">
      <c r="A11" s="180" t="s">
        <v>164</v>
      </c>
      <c r="B11" s="183">
        <f>C11-0.5</f>
        <v>19.5</v>
      </c>
      <c r="C11" s="183">
        <f>D11-0.5</f>
        <v>20</v>
      </c>
      <c r="D11" s="184">
        <v>20.5</v>
      </c>
      <c r="E11" s="189">
        <f t="shared" ref="E11:F11" si="1">D11+0.5</f>
        <v>21</v>
      </c>
      <c r="F11" s="183">
        <f t="shared" si="1"/>
        <v>21.5</v>
      </c>
      <c r="G11" s="184">
        <f>F11+0.7</f>
        <v>22.2</v>
      </c>
      <c r="H11" s="283"/>
      <c r="I11" s="182" t="s">
        <v>160</v>
      </c>
      <c r="J11" s="182" t="s">
        <v>160</v>
      </c>
      <c r="K11" s="45"/>
      <c r="L11" s="177" t="s">
        <v>336</v>
      </c>
      <c r="M11" s="45"/>
      <c r="N11" s="47"/>
      <c r="O11" s="190" t="s">
        <v>347</v>
      </c>
    </row>
    <row r="12" spans="1:15" ht="29.1" customHeight="1">
      <c r="A12" s="180" t="s">
        <v>165</v>
      </c>
      <c r="B12" s="184">
        <f>C12-0.7</f>
        <v>27.7</v>
      </c>
      <c r="C12" s="184">
        <f>D12-0.6</f>
        <v>28.4</v>
      </c>
      <c r="D12" s="184">
        <v>29</v>
      </c>
      <c r="E12" s="189">
        <f>D12+0.6</f>
        <v>29.6</v>
      </c>
      <c r="F12" s="183">
        <f>E12+0.7</f>
        <v>30.3</v>
      </c>
      <c r="G12" s="184">
        <f>F12+0.6</f>
        <v>30.900000000000002</v>
      </c>
      <c r="H12" s="283"/>
      <c r="I12" s="182" t="s">
        <v>158</v>
      </c>
      <c r="J12" s="182" t="s">
        <v>158</v>
      </c>
      <c r="K12" s="45"/>
      <c r="L12" s="177" t="s">
        <v>337</v>
      </c>
      <c r="M12" s="45"/>
      <c r="N12" s="47"/>
    </row>
    <row r="13" spans="1:15" ht="29.1" customHeight="1">
      <c r="A13" s="180" t="s">
        <v>166</v>
      </c>
      <c r="B13" s="184">
        <f>C13-0.9</f>
        <v>39.700000000000003</v>
      </c>
      <c r="C13" s="184">
        <f>D13-0.9</f>
        <v>40.6</v>
      </c>
      <c r="D13" s="184">
        <v>41.5</v>
      </c>
      <c r="E13" s="189">
        <f>D13+1.1</f>
        <v>42.6</v>
      </c>
      <c r="F13" s="183">
        <f>E13+1.1</f>
        <v>43.7</v>
      </c>
      <c r="G13" s="184">
        <f>F13+1.1</f>
        <v>44.800000000000004</v>
      </c>
      <c r="H13" s="283"/>
      <c r="I13" s="182" t="s">
        <v>158</v>
      </c>
      <c r="J13" s="182" t="s">
        <v>158</v>
      </c>
      <c r="K13" s="45"/>
      <c r="L13" s="177" t="s">
        <v>338</v>
      </c>
      <c r="M13" s="45"/>
      <c r="N13" s="47"/>
    </row>
    <row r="14" spans="1:15" ht="29.1" customHeight="1">
      <c r="A14" s="180" t="s">
        <v>167</v>
      </c>
      <c r="B14" s="184">
        <f>C14-0</f>
        <v>14.5</v>
      </c>
      <c r="C14" s="184">
        <f>D14-0.5</f>
        <v>14.5</v>
      </c>
      <c r="D14" s="183">
        <v>15</v>
      </c>
      <c r="E14" s="189">
        <f t="shared" ref="E14" si="2">D14</f>
        <v>15</v>
      </c>
      <c r="F14" s="183">
        <f>E14+1.5</f>
        <v>16.5</v>
      </c>
      <c r="G14" s="185">
        <f>F14+0</f>
        <v>16.5</v>
      </c>
      <c r="H14" s="283"/>
      <c r="I14" s="182" t="s">
        <v>158</v>
      </c>
      <c r="J14" s="182" t="s">
        <v>158</v>
      </c>
      <c r="K14" s="45"/>
      <c r="L14" s="177" t="s">
        <v>333</v>
      </c>
      <c r="M14" s="45"/>
      <c r="N14" s="47"/>
    </row>
    <row r="15" spans="1:15" ht="29.1" customHeight="1">
      <c r="A15" s="180"/>
      <c r="B15" s="184"/>
      <c r="C15" s="184"/>
      <c r="D15" s="183"/>
      <c r="E15" s="189"/>
      <c r="F15" s="183"/>
      <c r="G15" s="185"/>
      <c r="H15" s="283"/>
      <c r="I15" s="182"/>
      <c r="J15" s="182"/>
      <c r="K15" s="45"/>
      <c r="L15" s="45"/>
      <c r="M15" s="45"/>
      <c r="N15" s="47"/>
    </row>
    <row r="16" spans="1:15" ht="29.1" customHeight="1">
      <c r="A16" s="180"/>
      <c r="B16" s="183"/>
      <c r="C16" s="183"/>
      <c r="D16" s="183"/>
      <c r="E16" s="183"/>
      <c r="F16" s="183"/>
      <c r="G16" s="185"/>
      <c r="H16" s="283"/>
      <c r="I16" s="182"/>
      <c r="J16" s="182"/>
      <c r="K16" s="43"/>
      <c r="L16" s="43"/>
      <c r="M16" s="43"/>
      <c r="N16" s="48"/>
    </row>
    <row r="17" spans="1:14" ht="29.1" customHeight="1">
      <c r="A17" s="180"/>
      <c r="B17" s="183"/>
      <c r="C17" s="183"/>
      <c r="D17" s="183"/>
      <c r="E17" s="183"/>
      <c r="F17" s="183"/>
      <c r="G17" s="185"/>
      <c r="H17" s="283"/>
      <c r="I17" s="182"/>
      <c r="J17" s="182"/>
      <c r="K17" s="45"/>
      <c r="L17" s="45"/>
      <c r="M17" s="45"/>
      <c r="N17" s="47"/>
    </row>
    <row r="18" spans="1:14" ht="29.1" customHeight="1">
      <c r="A18" s="180"/>
      <c r="B18" s="183"/>
      <c r="C18" s="183"/>
      <c r="D18" s="183"/>
      <c r="E18" s="183"/>
      <c r="F18" s="183"/>
      <c r="G18" s="183"/>
      <c r="H18" s="283"/>
      <c r="I18" s="182"/>
      <c r="J18" s="182"/>
      <c r="K18" s="45"/>
      <c r="L18" s="45"/>
      <c r="M18" s="45"/>
      <c r="N18" s="47"/>
    </row>
    <row r="19" spans="1:14" ht="29.1" customHeight="1">
      <c r="A19" s="180"/>
      <c r="B19" s="183"/>
      <c r="C19" s="183"/>
      <c r="D19" s="183"/>
      <c r="E19" s="183"/>
      <c r="F19" s="183"/>
      <c r="G19" s="183"/>
      <c r="H19" s="283"/>
      <c r="I19" s="182"/>
      <c r="J19" s="182"/>
      <c r="K19" s="45"/>
      <c r="L19" s="45"/>
      <c r="M19" s="45"/>
      <c r="N19" s="47"/>
    </row>
    <row r="20" spans="1:14" ht="29.1" customHeight="1">
      <c r="A20" s="180"/>
      <c r="B20" s="186"/>
      <c r="C20" s="186"/>
      <c r="D20" s="186"/>
      <c r="E20" s="186"/>
      <c r="F20" s="186"/>
      <c r="G20" s="186"/>
      <c r="H20" s="283"/>
      <c r="I20" s="182"/>
      <c r="J20" s="182"/>
      <c r="K20" s="45"/>
      <c r="L20" s="45"/>
      <c r="M20" s="45"/>
      <c r="N20" s="47"/>
    </row>
    <row r="21" spans="1:14" ht="14.25">
      <c r="A21" s="36" t="s">
        <v>123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15" t="s">
        <v>168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>
      <c r="A23" s="37"/>
      <c r="B23" s="37"/>
      <c r="C23" s="37"/>
      <c r="D23" s="37"/>
      <c r="E23" s="37"/>
      <c r="F23" s="37"/>
      <c r="G23" s="37"/>
      <c r="H23" s="37"/>
      <c r="I23" s="36" t="s">
        <v>169</v>
      </c>
      <c r="J23" s="53"/>
      <c r="K23" s="36" t="s">
        <v>170</v>
      </c>
      <c r="L23" s="36"/>
      <c r="M23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43" t="s">
        <v>172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ht="17.25" customHeight="1">
      <c r="A2" s="83" t="s">
        <v>53</v>
      </c>
      <c r="B2" s="269"/>
      <c r="C2" s="269"/>
      <c r="D2" s="270" t="s">
        <v>54</v>
      </c>
      <c r="E2" s="270"/>
      <c r="F2" s="269"/>
      <c r="G2" s="269"/>
      <c r="H2" s="84" t="s">
        <v>55</v>
      </c>
      <c r="I2" s="271"/>
      <c r="J2" s="271"/>
      <c r="K2" s="272"/>
    </row>
    <row r="3" spans="1:11" ht="16.5" customHeight="1">
      <c r="A3" s="261" t="s">
        <v>56</v>
      </c>
      <c r="B3" s="262"/>
      <c r="C3" s="263"/>
      <c r="D3" s="264" t="s">
        <v>57</v>
      </c>
      <c r="E3" s="265"/>
      <c r="F3" s="265"/>
      <c r="G3" s="266"/>
      <c r="H3" s="264" t="s">
        <v>58</v>
      </c>
      <c r="I3" s="265"/>
      <c r="J3" s="265"/>
      <c r="K3" s="266"/>
    </row>
    <row r="4" spans="1:11" ht="16.5" customHeight="1">
      <c r="A4" s="87" t="s">
        <v>59</v>
      </c>
      <c r="B4" s="335"/>
      <c r="C4" s="336"/>
      <c r="D4" s="253" t="s">
        <v>61</v>
      </c>
      <c r="E4" s="254"/>
      <c r="F4" s="251"/>
      <c r="G4" s="252"/>
      <c r="H4" s="253" t="s">
        <v>173</v>
      </c>
      <c r="I4" s="254"/>
      <c r="J4" s="102" t="s">
        <v>64</v>
      </c>
      <c r="K4" s="111" t="s">
        <v>65</v>
      </c>
    </row>
    <row r="5" spans="1:11" ht="16.5" customHeight="1">
      <c r="A5" s="90" t="s">
        <v>66</v>
      </c>
      <c r="B5" s="338"/>
      <c r="C5" s="339"/>
      <c r="D5" s="253" t="s">
        <v>174</v>
      </c>
      <c r="E5" s="254"/>
      <c r="F5" s="335"/>
      <c r="G5" s="336"/>
      <c r="H5" s="253" t="s">
        <v>175</v>
      </c>
      <c r="I5" s="254"/>
      <c r="J5" s="102" t="s">
        <v>64</v>
      </c>
      <c r="K5" s="111" t="s">
        <v>65</v>
      </c>
    </row>
    <row r="6" spans="1:11" ht="16.5" customHeight="1">
      <c r="A6" s="87" t="s">
        <v>70</v>
      </c>
      <c r="B6" s="91"/>
      <c r="C6" s="92"/>
      <c r="D6" s="253" t="s">
        <v>176</v>
      </c>
      <c r="E6" s="254"/>
      <c r="F6" s="335"/>
      <c r="G6" s="336"/>
      <c r="H6" s="340" t="s">
        <v>177</v>
      </c>
      <c r="I6" s="341"/>
      <c r="J6" s="341"/>
      <c r="K6" s="342"/>
    </row>
    <row r="7" spans="1:11" ht="16.5" customHeight="1">
      <c r="A7" s="87" t="s">
        <v>73</v>
      </c>
      <c r="B7" s="335"/>
      <c r="C7" s="336"/>
      <c r="D7" s="87" t="s">
        <v>178</v>
      </c>
      <c r="E7" s="89"/>
      <c r="F7" s="335"/>
      <c r="G7" s="336"/>
      <c r="H7" s="337"/>
      <c r="I7" s="259"/>
      <c r="J7" s="259"/>
      <c r="K7" s="260"/>
    </row>
    <row r="8" spans="1:11" ht="16.5" customHeight="1">
      <c r="A8" s="95" t="s">
        <v>76</v>
      </c>
      <c r="B8" s="255"/>
      <c r="C8" s="256"/>
      <c r="D8" s="220" t="s">
        <v>77</v>
      </c>
      <c r="E8" s="221"/>
      <c r="F8" s="257"/>
      <c r="G8" s="258"/>
      <c r="H8" s="220"/>
      <c r="I8" s="221"/>
      <c r="J8" s="221"/>
      <c r="K8" s="222"/>
    </row>
    <row r="9" spans="1:11" ht="16.5" customHeight="1">
      <c r="A9" s="315" t="s">
        <v>179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96" t="s">
        <v>81</v>
      </c>
      <c r="B10" s="97" t="s">
        <v>82</v>
      </c>
      <c r="C10" s="98" t="s">
        <v>83</v>
      </c>
      <c r="D10" s="99"/>
      <c r="E10" s="100" t="s">
        <v>86</v>
      </c>
      <c r="F10" s="97" t="s">
        <v>82</v>
      </c>
      <c r="G10" s="98" t="s">
        <v>83</v>
      </c>
      <c r="H10" s="97"/>
      <c r="I10" s="100" t="s">
        <v>84</v>
      </c>
      <c r="J10" s="97" t="s">
        <v>82</v>
      </c>
      <c r="K10" s="112" t="s">
        <v>83</v>
      </c>
    </row>
    <row r="11" spans="1:11" ht="16.5" customHeight="1">
      <c r="A11" s="90" t="s">
        <v>87</v>
      </c>
      <c r="B11" s="101" t="s">
        <v>82</v>
      </c>
      <c r="C11" s="102" t="s">
        <v>83</v>
      </c>
      <c r="D11" s="103"/>
      <c r="E11" s="104" t="s">
        <v>89</v>
      </c>
      <c r="F11" s="101" t="s">
        <v>82</v>
      </c>
      <c r="G11" s="102" t="s">
        <v>83</v>
      </c>
      <c r="H11" s="101"/>
      <c r="I11" s="104" t="s">
        <v>94</v>
      </c>
      <c r="J11" s="101" t="s">
        <v>82</v>
      </c>
      <c r="K11" s="111" t="s">
        <v>83</v>
      </c>
    </row>
    <row r="12" spans="1:11" ht="16.5" customHeight="1">
      <c r="A12" s="220" t="s">
        <v>123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</row>
    <row r="13" spans="1:11" ht="16.5" customHeight="1">
      <c r="A13" s="323" t="s">
        <v>180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326"/>
      <c r="J14" s="326"/>
      <c r="K14" s="327"/>
    </row>
    <row r="15" spans="1:11" ht="16.5" customHeight="1">
      <c r="A15" s="328"/>
      <c r="B15" s="329"/>
      <c r="C15" s="329"/>
      <c r="D15" s="330"/>
      <c r="E15" s="331"/>
      <c r="F15" s="329"/>
      <c r="G15" s="329"/>
      <c r="H15" s="330"/>
      <c r="I15" s="332"/>
      <c r="J15" s="333"/>
      <c r="K15" s="334"/>
    </row>
    <row r="16" spans="1:11" ht="16.5" customHeight="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>
      <c r="A17" s="323" t="s">
        <v>181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326"/>
      <c r="J18" s="326"/>
      <c r="K18" s="327"/>
    </row>
    <row r="19" spans="1:11" ht="16.5" customHeight="1">
      <c r="A19" s="328"/>
      <c r="B19" s="329"/>
      <c r="C19" s="329"/>
      <c r="D19" s="330"/>
      <c r="E19" s="331"/>
      <c r="F19" s="329"/>
      <c r="G19" s="329"/>
      <c r="H19" s="330"/>
      <c r="I19" s="332"/>
      <c r="J19" s="333"/>
      <c r="K19" s="334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19" t="s">
        <v>120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>
      <c r="A22" s="320" t="s">
        <v>121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29" t="s">
        <v>122</v>
      </c>
      <c r="B23" s="230"/>
      <c r="C23" s="102" t="s">
        <v>64</v>
      </c>
      <c r="D23" s="102" t="s">
        <v>65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182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315" t="s">
        <v>129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85" t="s">
        <v>130</v>
      </c>
      <c r="B27" s="98" t="s">
        <v>92</v>
      </c>
      <c r="C27" s="98" t="s">
        <v>93</v>
      </c>
      <c r="D27" s="98" t="s">
        <v>85</v>
      </c>
      <c r="E27" s="86" t="s">
        <v>131</v>
      </c>
      <c r="F27" s="98" t="s">
        <v>92</v>
      </c>
      <c r="G27" s="98" t="s">
        <v>93</v>
      </c>
      <c r="H27" s="98" t="s">
        <v>85</v>
      </c>
      <c r="I27" s="86" t="s">
        <v>132</v>
      </c>
      <c r="J27" s="98" t="s">
        <v>92</v>
      </c>
      <c r="K27" s="112" t="s">
        <v>93</v>
      </c>
    </row>
    <row r="28" spans="1:11" ht="16.5" customHeight="1">
      <c r="A28" s="93" t="s">
        <v>84</v>
      </c>
      <c r="B28" s="102" t="s">
        <v>92</v>
      </c>
      <c r="C28" s="102" t="s">
        <v>93</v>
      </c>
      <c r="D28" s="102" t="s">
        <v>85</v>
      </c>
      <c r="E28" s="106" t="s">
        <v>91</v>
      </c>
      <c r="F28" s="102" t="s">
        <v>92</v>
      </c>
      <c r="G28" s="102" t="s">
        <v>93</v>
      </c>
      <c r="H28" s="102" t="s">
        <v>85</v>
      </c>
      <c r="I28" s="106" t="s">
        <v>102</v>
      </c>
      <c r="J28" s="102" t="s">
        <v>92</v>
      </c>
      <c r="K28" s="111" t="s">
        <v>93</v>
      </c>
    </row>
    <row r="29" spans="1:11" ht="16.5" customHeight="1">
      <c r="A29" s="253" t="s">
        <v>95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 ht="16.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>
      <c r="A31" s="297" t="s">
        <v>183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>
      <c r="A43" s="214" t="s">
        <v>128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>
      <c r="A44" s="297" t="s">
        <v>184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298" t="s">
        <v>123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107" t="s">
        <v>134</v>
      </c>
      <c r="B48" s="293" t="s">
        <v>135</v>
      </c>
      <c r="C48" s="293"/>
      <c r="D48" s="108" t="s">
        <v>136</v>
      </c>
      <c r="E48" s="109"/>
      <c r="F48" s="108" t="s">
        <v>137</v>
      </c>
      <c r="G48" s="110"/>
      <c r="H48" s="294" t="s">
        <v>138</v>
      </c>
      <c r="I48" s="294"/>
      <c r="J48" s="293"/>
      <c r="K48" s="304"/>
    </row>
    <row r="49" spans="1:11" ht="16.5" customHeight="1">
      <c r="A49" s="284" t="s">
        <v>139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6.5" customHeight="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>
      <c r="A52" s="107" t="s">
        <v>134</v>
      </c>
      <c r="B52" s="293" t="s">
        <v>135</v>
      </c>
      <c r="C52" s="293"/>
      <c r="D52" s="108" t="s">
        <v>136</v>
      </c>
      <c r="E52" s="108"/>
      <c r="F52" s="108" t="s">
        <v>137</v>
      </c>
      <c r="G52" s="108"/>
      <c r="H52" s="294" t="s">
        <v>138</v>
      </c>
      <c r="I52" s="294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7" sqref="E7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3" t="s">
        <v>143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16" t="s">
        <v>59</v>
      </c>
      <c r="B2" s="275"/>
      <c r="C2" s="275"/>
      <c r="D2" s="17" t="s">
        <v>66</v>
      </c>
      <c r="E2" s="275"/>
      <c r="F2" s="275"/>
      <c r="G2" s="275"/>
      <c r="H2" s="282"/>
      <c r="I2" s="38" t="s">
        <v>55</v>
      </c>
      <c r="J2" s="275"/>
      <c r="K2" s="275"/>
      <c r="L2" s="275"/>
      <c r="M2" s="275"/>
      <c r="N2" s="277"/>
    </row>
    <row r="3" spans="1:14" ht="29.1" customHeight="1">
      <c r="A3" s="281" t="s">
        <v>144</v>
      </c>
      <c r="B3" s="278" t="s">
        <v>145</v>
      </c>
      <c r="C3" s="278"/>
      <c r="D3" s="278"/>
      <c r="E3" s="278"/>
      <c r="F3" s="278"/>
      <c r="G3" s="278"/>
      <c r="H3" s="283"/>
      <c r="I3" s="279" t="s">
        <v>146</v>
      </c>
      <c r="J3" s="279"/>
      <c r="K3" s="279"/>
      <c r="L3" s="279"/>
      <c r="M3" s="279"/>
      <c r="N3" s="280"/>
    </row>
    <row r="4" spans="1:14" ht="29.1" customHeight="1">
      <c r="A4" s="281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83"/>
      <c r="I4" s="39" t="s">
        <v>185</v>
      </c>
      <c r="J4" s="39" t="s">
        <v>186</v>
      </c>
      <c r="K4" s="39"/>
      <c r="L4" s="39"/>
      <c r="M4" s="39"/>
      <c r="N4" s="40"/>
    </row>
    <row r="5" spans="1:14" ht="29.1" customHeight="1">
      <c r="A5" s="281"/>
      <c r="B5" s="20"/>
      <c r="C5" s="20"/>
      <c r="D5" s="19"/>
      <c r="E5" s="20"/>
      <c r="F5" s="20"/>
      <c r="G5" s="20"/>
      <c r="H5" s="283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83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83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83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83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83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83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83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83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83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44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187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169</v>
      </c>
      <c r="J18" s="53"/>
      <c r="K18" s="36" t="s">
        <v>170</v>
      </c>
      <c r="L18" s="36"/>
      <c r="M18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87" t="s">
        <v>188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>
      <c r="A2" s="57" t="s">
        <v>53</v>
      </c>
      <c r="B2" s="388"/>
      <c r="C2" s="388"/>
      <c r="D2" s="58" t="s">
        <v>59</v>
      </c>
      <c r="E2" s="59"/>
      <c r="F2" s="60" t="s">
        <v>189</v>
      </c>
      <c r="G2" s="389"/>
      <c r="H2" s="389"/>
      <c r="I2" s="77" t="s">
        <v>55</v>
      </c>
      <c r="J2" s="389"/>
      <c r="K2" s="390"/>
    </row>
    <row r="3" spans="1:11">
      <c r="A3" s="61" t="s">
        <v>73</v>
      </c>
      <c r="B3" s="384"/>
      <c r="C3" s="384"/>
      <c r="D3" s="62" t="s">
        <v>190</v>
      </c>
      <c r="E3" s="391"/>
      <c r="F3" s="383"/>
      <c r="G3" s="383"/>
      <c r="H3" s="310" t="s">
        <v>191</v>
      </c>
      <c r="I3" s="310"/>
      <c r="J3" s="310"/>
      <c r="K3" s="311"/>
    </row>
    <row r="4" spans="1:11">
      <c r="A4" s="63" t="s">
        <v>70</v>
      </c>
      <c r="B4" s="64"/>
      <c r="C4" s="64"/>
      <c r="D4" s="65" t="s">
        <v>192</v>
      </c>
      <c r="E4" s="383"/>
      <c r="F4" s="383"/>
      <c r="G4" s="383"/>
      <c r="H4" s="230" t="s">
        <v>193</v>
      </c>
      <c r="I4" s="230"/>
      <c r="J4" s="74" t="s">
        <v>64</v>
      </c>
      <c r="K4" s="80" t="s">
        <v>65</v>
      </c>
    </row>
    <row r="5" spans="1:11">
      <c r="A5" s="63" t="s">
        <v>194</v>
      </c>
      <c r="B5" s="384"/>
      <c r="C5" s="384"/>
      <c r="D5" s="62" t="s">
        <v>195</v>
      </c>
      <c r="E5" s="62" t="s">
        <v>196</v>
      </c>
      <c r="F5" s="62" t="s">
        <v>197</v>
      </c>
      <c r="G5" s="62" t="s">
        <v>198</v>
      </c>
      <c r="H5" s="230" t="s">
        <v>199</v>
      </c>
      <c r="I5" s="230"/>
      <c r="J5" s="74" t="s">
        <v>64</v>
      </c>
      <c r="K5" s="80" t="s">
        <v>65</v>
      </c>
    </row>
    <row r="6" spans="1:11">
      <c r="A6" s="66" t="s">
        <v>200</v>
      </c>
      <c r="B6" s="385"/>
      <c r="C6" s="385"/>
      <c r="D6" s="67" t="s">
        <v>201</v>
      </c>
      <c r="E6" s="68"/>
      <c r="F6" s="69"/>
      <c r="G6" s="67"/>
      <c r="H6" s="386" t="s">
        <v>202</v>
      </c>
      <c r="I6" s="386"/>
      <c r="J6" s="69" t="s">
        <v>64</v>
      </c>
      <c r="K6" s="81" t="s">
        <v>65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203</v>
      </c>
      <c r="B8" s="60" t="s">
        <v>204</v>
      </c>
      <c r="C8" s="60" t="s">
        <v>205</v>
      </c>
      <c r="D8" s="60" t="s">
        <v>206</v>
      </c>
      <c r="E8" s="60" t="s">
        <v>207</v>
      </c>
      <c r="F8" s="60" t="s">
        <v>208</v>
      </c>
      <c r="G8" s="379" t="s">
        <v>76</v>
      </c>
      <c r="H8" s="368"/>
      <c r="I8" s="368"/>
      <c r="J8" s="368"/>
      <c r="K8" s="369"/>
    </row>
    <row r="9" spans="1:11">
      <c r="A9" s="229" t="s">
        <v>209</v>
      </c>
      <c r="B9" s="230"/>
      <c r="C9" s="74" t="s">
        <v>64</v>
      </c>
      <c r="D9" s="74" t="s">
        <v>65</v>
      </c>
      <c r="E9" s="62" t="s">
        <v>210</v>
      </c>
      <c r="F9" s="75" t="s">
        <v>211</v>
      </c>
      <c r="G9" s="380"/>
      <c r="H9" s="381"/>
      <c r="I9" s="381"/>
      <c r="J9" s="381"/>
      <c r="K9" s="382"/>
    </row>
    <row r="10" spans="1:11">
      <c r="A10" s="229" t="s">
        <v>212</v>
      </c>
      <c r="B10" s="230"/>
      <c r="C10" s="74" t="s">
        <v>64</v>
      </c>
      <c r="D10" s="74" t="s">
        <v>65</v>
      </c>
      <c r="E10" s="62" t="s">
        <v>213</v>
      </c>
      <c r="F10" s="75" t="s">
        <v>214</v>
      </c>
      <c r="G10" s="380" t="s">
        <v>215</v>
      </c>
      <c r="H10" s="381"/>
      <c r="I10" s="381"/>
      <c r="J10" s="381"/>
      <c r="K10" s="382"/>
    </row>
    <row r="11" spans="1:11">
      <c r="A11" s="373" t="s">
        <v>179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216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217</v>
      </c>
      <c r="J13" s="74" t="s">
        <v>82</v>
      </c>
      <c r="K13" s="80" t="s">
        <v>83</v>
      </c>
    </row>
    <row r="14" spans="1:11">
      <c r="A14" s="66" t="s">
        <v>218</v>
      </c>
      <c r="B14" s="69" t="s">
        <v>82</v>
      </c>
      <c r="C14" s="69" t="s">
        <v>83</v>
      </c>
      <c r="D14" s="68"/>
      <c r="E14" s="67" t="s">
        <v>219</v>
      </c>
      <c r="F14" s="69" t="s">
        <v>82</v>
      </c>
      <c r="G14" s="69" t="s">
        <v>83</v>
      </c>
      <c r="H14" s="69"/>
      <c r="I14" s="67" t="s">
        <v>220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20" t="s">
        <v>221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>
      <c r="A17" s="229" t="s">
        <v>222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5"/>
    </row>
    <row r="18" spans="1:11">
      <c r="A18" s="229" t="s">
        <v>223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5"/>
    </row>
    <row r="19" spans="1:1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29" t="s">
        <v>122</v>
      </c>
      <c r="B24" s="230"/>
      <c r="C24" s="74" t="s">
        <v>64</v>
      </c>
      <c r="D24" s="74" t="s">
        <v>65</v>
      </c>
      <c r="E24" s="310"/>
      <c r="F24" s="310"/>
      <c r="G24" s="310"/>
      <c r="H24" s="310"/>
      <c r="I24" s="310"/>
      <c r="J24" s="310"/>
      <c r="K24" s="311"/>
    </row>
    <row r="25" spans="1:11">
      <c r="A25" s="78" t="s">
        <v>224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225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/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.1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.1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.1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.1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226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55" customFormat="1" ht="18.75" customHeight="1">
      <c r="A38" s="229" t="s">
        <v>227</v>
      </c>
      <c r="B38" s="230"/>
      <c r="C38" s="230"/>
      <c r="D38" s="310" t="s">
        <v>228</v>
      </c>
      <c r="E38" s="310"/>
      <c r="F38" s="358" t="s">
        <v>229</v>
      </c>
      <c r="G38" s="359"/>
      <c r="H38" s="230" t="s">
        <v>230</v>
      </c>
      <c r="I38" s="230"/>
      <c r="J38" s="230" t="s">
        <v>231</v>
      </c>
      <c r="K38" s="345"/>
    </row>
    <row r="39" spans="1:13" ht="18.75" customHeight="1">
      <c r="A39" s="63" t="s">
        <v>123</v>
      </c>
      <c r="B39" s="230" t="s">
        <v>232</v>
      </c>
      <c r="C39" s="230"/>
      <c r="D39" s="230"/>
      <c r="E39" s="230"/>
      <c r="F39" s="230"/>
      <c r="G39" s="230"/>
      <c r="H39" s="230"/>
      <c r="I39" s="230"/>
      <c r="J39" s="230"/>
      <c r="K39" s="345"/>
      <c r="M39" s="55"/>
    </row>
    <row r="40" spans="1:13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5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5"/>
    </row>
    <row r="42" spans="1:13" ht="32.1" customHeight="1">
      <c r="A42" s="66" t="s">
        <v>134</v>
      </c>
      <c r="B42" s="346" t="s">
        <v>233</v>
      </c>
      <c r="C42" s="346"/>
      <c r="D42" s="67" t="s">
        <v>234</v>
      </c>
      <c r="E42" s="68"/>
      <c r="F42" s="67" t="s">
        <v>137</v>
      </c>
      <c r="G42" s="79"/>
      <c r="H42" s="347" t="s">
        <v>138</v>
      </c>
      <c r="I42" s="347"/>
      <c r="J42" s="346"/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abSelected="1" zoomScale="90" zoomScaleNormal="90" workbookViewId="0">
      <selection activeCell="I17" sqref="I17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3" t="s">
        <v>143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16" t="s">
        <v>59</v>
      </c>
      <c r="B2" s="275" t="s">
        <v>60</v>
      </c>
      <c r="C2" s="275"/>
      <c r="D2" s="17" t="s">
        <v>66</v>
      </c>
      <c r="E2" s="275" t="s">
        <v>67</v>
      </c>
      <c r="F2" s="275"/>
      <c r="G2" s="275"/>
      <c r="H2" s="282"/>
      <c r="I2" s="38" t="s">
        <v>55</v>
      </c>
      <c r="J2" s="276" t="s">
        <v>327</v>
      </c>
      <c r="K2" s="275"/>
      <c r="L2" s="275"/>
      <c r="M2" s="275"/>
      <c r="N2" s="277"/>
    </row>
    <row r="3" spans="1:14" ht="29.1" customHeight="1">
      <c r="A3" s="281" t="s">
        <v>144</v>
      </c>
      <c r="B3" s="278" t="s">
        <v>145</v>
      </c>
      <c r="C3" s="278"/>
      <c r="D3" s="278"/>
      <c r="E3" s="278"/>
      <c r="F3" s="278"/>
      <c r="G3" s="278"/>
      <c r="H3" s="283"/>
      <c r="I3" s="279" t="s">
        <v>146</v>
      </c>
      <c r="J3" s="279"/>
      <c r="K3" s="279"/>
      <c r="L3" s="279"/>
      <c r="M3" s="279"/>
      <c r="N3" s="280"/>
    </row>
    <row r="4" spans="1:14" ht="29.1" customHeight="1">
      <c r="A4" s="281"/>
      <c r="B4" s="178" t="s">
        <v>109</v>
      </c>
      <c r="C4" s="178" t="s">
        <v>110</v>
      </c>
      <c r="D4" s="179" t="s">
        <v>111</v>
      </c>
      <c r="E4" s="187" t="s">
        <v>112</v>
      </c>
      <c r="F4" s="178" t="s">
        <v>113</v>
      </c>
      <c r="G4" s="178" t="s">
        <v>114</v>
      </c>
      <c r="H4" s="283"/>
      <c r="I4" s="178" t="s">
        <v>109</v>
      </c>
      <c r="J4" s="178" t="s">
        <v>110</v>
      </c>
      <c r="K4" s="179" t="s">
        <v>111</v>
      </c>
      <c r="L4" s="187" t="s">
        <v>112</v>
      </c>
      <c r="M4" s="178" t="s">
        <v>113</v>
      </c>
      <c r="N4" s="178" t="s">
        <v>114</v>
      </c>
    </row>
    <row r="5" spans="1:14" ht="29.1" customHeight="1">
      <c r="A5" s="281"/>
      <c r="B5" s="178" t="s">
        <v>149</v>
      </c>
      <c r="C5" s="178" t="s">
        <v>150</v>
      </c>
      <c r="D5" s="178" t="s">
        <v>151</v>
      </c>
      <c r="E5" s="187" t="s">
        <v>152</v>
      </c>
      <c r="F5" s="178" t="s">
        <v>153</v>
      </c>
      <c r="G5" s="178" t="s">
        <v>154</v>
      </c>
      <c r="H5" s="283"/>
      <c r="I5" s="178" t="s">
        <v>364</v>
      </c>
      <c r="J5" s="178" t="s">
        <v>356</v>
      </c>
      <c r="K5" s="175" t="s">
        <v>364</v>
      </c>
      <c r="L5" s="175" t="s">
        <v>328</v>
      </c>
      <c r="M5" s="175" t="s">
        <v>348</v>
      </c>
      <c r="N5" s="175" t="s">
        <v>328</v>
      </c>
    </row>
    <row r="6" spans="1:14" ht="29.1" customHeight="1">
      <c r="A6" s="180" t="s">
        <v>155</v>
      </c>
      <c r="B6" s="178">
        <f>C6-2.1</f>
        <v>98.800000000000011</v>
      </c>
      <c r="C6" s="178">
        <f>D6-2.1</f>
        <v>100.9</v>
      </c>
      <c r="D6" s="178">
        <v>103</v>
      </c>
      <c r="E6" s="188">
        <f t="shared" ref="E6:G6" si="0">D6+2.1</f>
        <v>105.1</v>
      </c>
      <c r="F6" s="181">
        <f t="shared" si="0"/>
        <v>107.19999999999999</v>
      </c>
      <c r="G6" s="181">
        <f t="shared" si="0"/>
        <v>109.29999999999998</v>
      </c>
      <c r="H6" s="283"/>
      <c r="I6" s="182" t="s">
        <v>371</v>
      </c>
      <c r="J6" s="182" t="s">
        <v>357</v>
      </c>
      <c r="K6" s="176" t="s">
        <v>365</v>
      </c>
      <c r="L6" s="176" t="s">
        <v>378</v>
      </c>
      <c r="M6" s="176" t="s">
        <v>349</v>
      </c>
      <c r="N6" s="176" t="s">
        <v>385</v>
      </c>
    </row>
    <row r="7" spans="1:14" ht="29.1" customHeight="1">
      <c r="A7" s="180" t="s">
        <v>157</v>
      </c>
      <c r="B7" s="183">
        <f>C7-4</f>
        <v>78</v>
      </c>
      <c r="C7" s="183">
        <f>D7-4</f>
        <v>82</v>
      </c>
      <c r="D7" s="184">
        <v>86</v>
      </c>
      <c r="E7" s="189">
        <f>D7+4</f>
        <v>90</v>
      </c>
      <c r="F7" s="183">
        <f>E7+5</f>
        <v>95</v>
      </c>
      <c r="G7" s="184">
        <f>F7+6</f>
        <v>101</v>
      </c>
      <c r="H7" s="283"/>
      <c r="I7" s="182" t="s">
        <v>372</v>
      </c>
      <c r="J7" s="182" t="s">
        <v>358</v>
      </c>
      <c r="K7" s="177" t="s">
        <v>366</v>
      </c>
      <c r="L7" s="177" t="s">
        <v>379</v>
      </c>
      <c r="M7" s="177" t="s">
        <v>350</v>
      </c>
      <c r="N7" s="177" t="s">
        <v>386</v>
      </c>
    </row>
    <row r="8" spans="1:14" ht="29.1" customHeight="1">
      <c r="A8" s="180" t="s">
        <v>159</v>
      </c>
      <c r="B8" s="184">
        <f>C8-3.6</f>
        <v>99.800000000000011</v>
      </c>
      <c r="C8" s="184">
        <f>D8-3.6</f>
        <v>103.4</v>
      </c>
      <c r="D8" s="184">
        <v>107</v>
      </c>
      <c r="E8" s="189">
        <f>D8+4</f>
        <v>111</v>
      </c>
      <c r="F8" s="183">
        <f>E8+4</f>
        <v>115</v>
      </c>
      <c r="G8" s="184">
        <f>F8+4</f>
        <v>119</v>
      </c>
      <c r="H8" s="283"/>
      <c r="I8" s="182" t="s">
        <v>373</v>
      </c>
      <c r="J8" s="182" t="s">
        <v>359</v>
      </c>
      <c r="K8" s="177" t="s">
        <v>367</v>
      </c>
      <c r="L8" s="177" t="s">
        <v>380</v>
      </c>
      <c r="M8" s="177" t="s">
        <v>351</v>
      </c>
      <c r="N8" s="177" t="s">
        <v>387</v>
      </c>
    </row>
    <row r="9" spans="1:14" ht="29.1" customHeight="1">
      <c r="A9" s="180" t="s">
        <v>161</v>
      </c>
      <c r="B9" s="183">
        <f>C9-1.15</f>
        <v>29.700000000000003</v>
      </c>
      <c r="C9" s="183">
        <f>D9-1.15</f>
        <v>30.85</v>
      </c>
      <c r="D9" s="184">
        <v>32</v>
      </c>
      <c r="E9" s="189">
        <f>D9+1.3</f>
        <v>33.299999999999997</v>
      </c>
      <c r="F9" s="183">
        <f>E9+1.3</f>
        <v>34.599999999999994</v>
      </c>
      <c r="G9" s="184">
        <f>F9+1.3</f>
        <v>35.899999999999991</v>
      </c>
      <c r="H9" s="283"/>
      <c r="I9" s="182" t="s">
        <v>374</v>
      </c>
      <c r="J9" s="182" t="s">
        <v>360</v>
      </c>
      <c r="K9" s="177" t="s">
        <v>368</v>
      </c>
      <c r="L9" s="177" t="s">
        <v>381</v>
      </c>
      <c r="M9" s="177" t="s">
        <v>352</v>
      </c>
      <c r="N9" s="177" t="s">
        <v>388</v>
      </c>
    </row>
    <row r="10" spans="1:14" ht="29.1" customHeight="1">
      <c r="A10" s="180" t="s">
        <v>164</v>
      </c>
      <c r="B10" s="183">
        <f>C10-0.5</f>
        <v>19.5</v>
      </c>
      <c r="C10" s="183">
        <f>D10-0.5</f>
        <v>20</v>
      </c>
      <c r="D10" s="184">
        <v>20.5</v>
      </c>
      <c r="E10" s="189">
        <f t="shared" ref="E10:F10" si="1">D10+0.5</f>
        <v>21</v>
      </c>
      <c r="F10" s="183">
        <f t="shared" si="1"/>
        <v>21.5</v>
      </c>
      <c r="G10" s="184">
        <f>F10+0.7</f>
        <v>22.2</v>
      </c>
      <c r="H10" s="283"/>
      <c r="I10" s="182" t="s">
        <v>375</v>
      </c>
      <c r="J10" s="182" t="s">
        <v>361</v>
      </c>
      <c r="K10" s="177" t="s">
        <v>361</v>
      </c>
      <c r="L10" s="177" t="s">
        <v>382</v>
      </c>
      <c r="M10" s="177" t="s">
        <v>353</v>
      </c>
      <c r="N10" s="177" t="s">
        <v>389</v>
      </c>
    </row>
    <row r="11" spans="1:14" ht="29.1" customHeight="1">
      <c r="A11" s="180" t="s">
        <v>165</v>
      </c>
      <c r="B11" s="184">
        <f>C11-0.7</f>
        <v>27.7</v>
      </c>
      <c r="C11" s="184">
        <f>D11-0.6</f>
        <v>28.4</v>
      </c>
      <c r="D11" s="184">
        <v>29</v>
      </c>
      <c r="E11" s="189">
        <f>D11+0.6</f>
        <v>29.6</v>
      </c>
      <c r="F11" s="183">
        <f>E11+0.7</f>
        <v>30.3</v>
      </c>
      <c r="G11" s="184">
        <f>F11+0.6</f>
        <v>30.900000000000002</v>
      </c>
      <c r="H11" s="283"/>
      <c r="I11" s="182" t="s">
        <v>376</v>
      </c>
      <c r="J11" s="182" t="s">
        <v>362</v>
      </c>
      <c r="K11" s="177" t="s">
        <v>369</v>
      </c>
      <c r="L11" s="177" t="s">
        <v>383</v>
      </c>
      <c r="M11" s="177" t="s">
        <v>354</v>
      </c>
      <c r="N11" s="177" t="s">
        <v>390</v>
      </c>
    </row>
    <row r="12" spans="1:14" ht="29.1" customHeight="1">
      <c r="A12" s="180" t="s">
        <v>166</v>
      </c>
      <c r="B12" s="184">
        <f>C12-0.9</f>
        <v>39.700000000000003</v>
      </c>
      <c r="C12" s="184">
        <f>D12-0.9</f>
        <v>40.6</v>
      </c>
      <c r="D12" s="184">
        <v>41.5</v>
      </c>
      <c r="E12" s="189">
        <f>D12+1.1</f>
        <v>42.6</v>
      </c>
      <c r="F12" s="183">
        <f>E12+1.1</f>
        <v>43.7</v>
      </c>
      <c r="G12" s="184">
        <f>F12+1.1</f>
        <v>44.800000000000004</v>
      </c>
      <c r="H12" s="283"/>
      <c r="I12" s="182" t="s">
        <v>377</v>
      </c>
      <c r="J12" s="182" t="s">
        <v>363</v>
      </c>
      <c r="K12" s="177" t="s">
        <v>370</v>
      </c>
      <c r="L12" s="177" t="s">
        <v>384</v>
      </c>
      <c r="M12" s="177" t="s">
        <v>355</v>
      </c>
      <c r="N12" s="177" t="s">
        <v>391</v>
      </c>
    </row>
    <row r="13" spans="1:14" ht="29.1" customHeight="1">
      <c r="A13" s="180"/>
      <c r="B13" s="184"/>
      <c r="C13" s="184"/>
      <c r="D13" s="183"/>
      <c r="E13" s="189"/>
      <c r="F13" s="183"/>
      <c r="G13" s="185"/>
      <c r="H13" s="283"/>
      <c r="I13" s="182"/>
      <c r="J13" s="182"/>
      <c r="K13" s="45"/>
      <c r="L13" s="45"/>
      <c r="M13" s="45"/>
      <c r="N13" s="45"/>
    </row>
    <row r="14" spans="1:14" ht="29.1" customHeight="1">
      <c r="A14" s="180"/>
      <c r="B14" s="183"/>
      <c r="C14" s="183"/>
      <c r="D14" s="183"/>
      <c r="E14" s="183"/>
      <c r="F14" s="183"/>
      <c r="G14" s="185"/>
      <c r="H14" s="283"/>
      <c r="I14" s="182"/>
      <c r="J14" s="182"/>
      <c r="K14" s="43"/>
      <c r="L14" s="43"/>
      <c r="M14" s="43"/>
      <c r="N14" s="48"/>
    </row>
    <row r="15" spans="1:14" ht="29.1" customHeight="1">
      <c r="A15" s="180"/>
      <c r="B15" s="183"/>
      <c r="C15" s="183"/>
      <c r="D15" s="183"/>
      <c r="E15" s="183"/>
      <c r="F15" s="183"/>
      <c r="G15" s="185"/>
      <c r="H15" s="283"/>
      <c r="I15" s="182"/>
      <c r="J15" s="182"/>
      <c r="K15" s="45"/>
      <c r="L15" s="45"/>
      <c r="M15" s="45"/>
      <c r="N15" s="47"/>
    </row>
    <row r="16" spans="1:14" ht="29.1" customHeight="1">
      <c r="A16" s="180"/>
      <c r="B16" s="183"/>
      <c r="C16" s="183"/>
      <c r="D16" s="183"/>
      <c r="E16" s="183"/>
      <c r="F16" s="183"/>
      <c r="G16" s="183"/>
      <c r="H16" s="283"/>
      <c r="I16" s="182"/>
      <c r="J16" s="182"/>
      <c r="K16" s="45"/>
      <c r="L16" s="45"/>
      <c r="M16" s="45"/>
      <c r="N16" s="47"/>
    </row>
    <row r="17" spans="1:14" ht="29.1" customHeight="1">
      <c r="A17" s="180"/>
      <c r="B17" s="183"/>
      <c r="C17" s="183"/>
      <c r="D17" s="183"/>
      <c r="E17" s="183"/>
      <c r="F17" s="183"/>
      <c r="G17" s="183"/>
      <c r="H17" s="283"/>
      <c r="I17" s="182"/>
      <c r="J17" s="182"/>
      <c r="K17" s="45"/>
      <c r="L17" s="45"/>
      <c r="M17" s="45"/>
      <c r="N17" s="47"/>
    </row>
    <row r="18" spans="1:14" ht="29.1" customHeight="1">
      <c r="A18" s="180"/>
      <c r="B18" s="186"/>
      <c r="C18" s="186"/>
      <c r="D18" s="186"/>
      <c r="E18" s="186"/>
      <c r="F18" s="186"/>
      <c r="G18" s="186"/>
      <c r="H18" s="283"/>
      <c r="I18" s="182"/>
      <c r="J18" s="182"/>
      <c r="K18" s="45"/>
      <c r="L18" s="45"/>
      <c r="M18" s="45"/>
      <c r="N18" s="47"/>
    </row>
    <row r="19" spans="1:14" ht="14.25">
      <c r="A19" s="36" t="s">
        <v>123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>
      <c r="A20" s="15" t="s">
        <v>168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>
      <c r="A21" s="37"/>
      <c r="B21" s="37"/>
      <c r="C21" s="37"/>
      <c r="D21" s="37"/>
      <c r="E21" s="37"/>
      <c r="F21" s="37"/>
      <c r="G21" s="37"/>
      <c r="H21" s="37"/>
      <c r="I21" s="36" t="s">
        <v>169</v>
      </c>
      <c r="J21" s="53">
        <v>44739</v>
      </c>
      <c r="K21" s="36" t="s">
        <v>170</v>
      </c>
      <c r="L21" s="36"/>
      <c r="M21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2" t="s">
        <v>235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236</v>
      </c>
      <c r="B2" s="402" t="s">
        <v>237</v>
      </c>
      <c r="C2" s="402" t="s">
        <v>238</v>
      </c>
      <c r="D2" s="402" t="s">
        <v>239</v>
      </c>
      <c r="E2" s="402" t="s">
        <v>240</v>
      </c>
      <c r="F2" s="402" t="s">
        <v>241</v>
      </c>
      <c r="G2" s="402" t="s">
        <v>242</v>
      </c>
      <c r="H2" s="402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402" t="s">
        <v>249</v>
      </c>
      <c r="O2" s="402" t="s">
        <v>250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403"/>
      <c r="O3" s="403"/>
    </row>
    <row r="4" spans="1:15" ht="31.5">
      <c r="A4" s="5">
        <v>1</v>
      </c>
      <c r="B4" s="6">
        <v>11</v>
      </c>
      <c r="C4" s="167" t="s">
        <v>252</v>
      </c>
      <c r="D4" s="168" t="s">
        <v>253</v>
      </c>
      <c r="E4" s="6" t="s">
        <v>60</v>
      </c>
      <c r="F4" s="167" t="s">
        <v>254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255</v>
      </c>
    </row>
    <row r="5" spans="1:15" ht="31.5">
      <c r="A5" s="5">
        <v>2</v>
      </c>
      <c r="B5" s="6">
        <v>23</v>
      </c>
      <c r="C5" s="167" t="s">
        <v>252</v>
      </c>
      <c r="D5" s="169" t="s">
        <v>256</v>
      </c>
      <c r="E5" s="6" t="s">
        <v>60</v>
      </c>
      <c r="F5" s="167" t="s">
        <v>254</v>
      </c>
      <c r="G5" s="6" t="s">
        <v>64</v>
      </c>
      <c r="H5" s="6" t="s">
        <v>64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255</v>
      </c>
    </row>
    <row r="6" spans="1:15" ht="21">
      <c r="A6" s="5">
        <v>3</v>
      </c>
      <c r="B6" s="6">
        <v>1</v>
      </c>
      <c r="C6" s="170" t="s">
        <v>257</v>
      </c>
      <c r="D6" s="168" t="s">
        <v>258</v>
      </c>
      <c r="E6" s="6" t="s">
        <v>60</v>
      </c>
      <c r="F6" s="170" t="s">
        <v>259</v>
      </c>
      <c r="G6" s="6" t="s">
        <v>64</v>
      </c>
      <c r="H6" s="6" t="s">
        <v>64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255</v>
      </c>
    </row>
    <row r="7" spans="1:15" ht="21">
      <c r="A7" s="5">
        <v>4</v>
      </c>
      <c r="B7" s="6">
        <v>3</v>
      </c>
      <c r="C7" s="170" t="s">
        <v>257</v>
      </c>
      <c r="D7" s="169" t="s">
        <v>258</v>
      </c>
      <c r="E7" s="6" t="s">
        <v>60</v>
      </c>
      <c r="F7" s="170" t="s">
        <v>259</v>
      </c>
      <c r="G7" s="6" t="s">
        <v>64</v>
      </c>
      <c r="H7" s="6" t="s">
        <v>64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4</v>
      </c>
      <c r="O7" s="6" t="s">
        <v>255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3" t="s">
        <v>260</v>
      </c>
      <c r="B12" s="394"/>
      <c r="C12" s="394"/>
      <c r="D12" s="395"/>
      <c r="E12" s="396"/>
      <c r="F12" s="397"/>
      <c r="G12" s="397"/>
      <c r="H12" s="397"/>
      <c r="I12" s="398"/>
      <c r="J12" s="393" t="s">
        <v>261</v>
      </c>
      <c r="K12" s="394"/>
      <c r="L12" s="394"/>
      <c r="M12" s="395"/>
      <c r="N12" s="7"/>
      <c r="O12" s="9"/>
    </row>
    <row r="13" spans="1:15" ht="16.5">
      <c r="A13" s="399" t="s">
        <v>262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2022-06-27T08:53:01Z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