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EEBK91768款\7-1尾期第1批1205件\"/>
    </mc:Choice>
  </mc:AlternateContent>
  <xr:revisionPtr revIDLastSave="0" documentId="13_ncr:1_{B2EFA174-9407-4644-BAA0-CB8A5C6708F8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H13" i="6"/>
  <c r="C13" i="6"/>
  <c r="B13" i="6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3" i="16"/>
  <c r="F13" i="16"/>
  <c r="G13" i="16"/>
  <c r="H13" i="16"/>
  <c r="C13" i="16"/>
  <c r="B13" i="16"/>
  <c r="E12" i="16"/>
  <c r="F12" i="16"/>
  <c r="G12" i="16"/>
  <c r="H12" i="16"/>
  <c r="C12" i="16"/>
  <c r="B12" i="16"/>
  <c r="E11" i="16"/>
  <c r="F11" i="16"/>
  <c r="G11" i="16"/>
  <c r="H11" i="16"/>
  <c r="C11" i="16"/>
  <c r="B11" i="16"/>
  <c r="E10" i="16"/>
  <c r="F10" i="16"/>
  <c r="G10" i="16"/>
  <c r="H10" i="16"/>
  <c r="C10" i="16"/>
  <c r="B10" i="16"/>
  <c r="E9" i="16"/>
  <c r="F9" i="16"/>
  <c r="G9" i="16"/>
  <c r="H9" i="16"/>
  <c r="C9" i="16"/>
  <c r="B9" i="16"/>
  <c r="E8" i="16"/>
  <c r="F8" i="16"/>
  <c r="G8" i="16"/>
  <c r="H8" i="16"/>
  <c r="C8" i="16"/>
  <c r="B8" i="16"/>
  <c r="E7" i="16"/>
  <c r="F7" i="16"/>
  <c r="G7" i="16"/>
  <c r="H7" i="16"/>
  <c r="C7" i="16"/>
  <c r="B7" i="16"/>
  <c r="E6" i="16"/>
  <c r="F6" i="16"/>
  <c r="G6" i="16"/>
  <c r="H6" i="16"/>
  <c r="C6" i="16"/>
  <c r="B6" i="16"/>
  <c r="N16" i="7"/>
  <c r="N15" i="7"/>
  <c r="N5" i="7"/>
  <c r="N4" i="7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<sst xmlns="http://schemas.openxmlformats.org/spreadsheetml/2006/main" count="1158" uniqueCount="444">
  <si>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</si>
  <si>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</si>
  <si>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</si>
  <si>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</si>
  <si>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</si>
  <si>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</si>
  <si>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</si>
  <si>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</si>
  <si>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</si>
  <si>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</si>
  <si>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</si>
  <si>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</si>
  <si>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</si>
  <si>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</si>
  <si>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</si>
  <si>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</si>
  <si>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</si>
  <si>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</si>
  <si>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</si>
  <si>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</si>
  <si>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</si>
  <si>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</si>
  <si>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</si>
  <si>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</si>
  <si>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</si>
  <si>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</si>
  <si>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</si>
  <si>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</si>
  <si>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</si>
  <si>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</si>
  <si>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</si>
  <si>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</si>
  <si>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</si>
  <si>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</si>
  <si>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</si>
  <si>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</si>
  <si>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</si>
  <si>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</si>
  <si>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</si>
  <si>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</si>
  <si>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</si>
  <si>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</si>
  <si>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</si>
  <si>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</si>
  <si>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</si>
  <si>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</si>
  <si>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</si>
  <si>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</si>
  <si>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</si>
  <si>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</si>
  <si>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</si>
  <si>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</si>
  <si>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</si>
  <si>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</si>
  <si>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</si>
  <si>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</si>
  <si>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</si>
  <si>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</si>
  <si>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春蕾</t>
  </si>
  <si>
    <t>订单基础信息</t>
  </si>
  <si>
    <t>生产•出货进度</t>
  </si>
  <si>
    <t>指示•确认资料</t>
  </si>
  <si>
    <t>款号</t>
  </si>
  <si>
    <t>TAEEBK91768</t>
  </si>
  <si>
    <t>合同交期</t>
  </si>
  <si>
    <t>7月5日交1205件，7月20日交1195件</t>
  </si>
  <si>
    <t>产前确认样</t>
  </si>
  <si>
    <t>有</t>
  </si>
  <si>
    <t>无</t>
  </si>
  <si>
    <t>品名</t>
  </si>
  <si>
    <t>男式功能外套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</si>
  <si>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</si>
  <si>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</si>
  <si>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</si>
  <si>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</si>
  <si>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</si>
  <si>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</si>
  <si>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</si>
  <si>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</si>
  <si>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</si>
  <si>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</si>
  <si>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</si>
  <si>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</si>
  <si>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</si>
  <si>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</si>
  <si>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</si>
  <si>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</si>
  <si>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</si>
  <si>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</si>
  <si>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</si>
  <si>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</si>
  <si>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</si>
  <si>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</si>
  <si>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</si>
  <si>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</si>
  <si>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</si>
  <si>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</si>
  <si>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</si>
  <si>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</si>
  <si>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</si>
  <si>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</si>
  <si>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</si>
  <si>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</si>
  <si>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</si>
  <si>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</si>
  <si>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</si>
  <si>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</si>
  <si>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</si>
  <si>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</si>
  <si>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</si>
  <si>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</si>
  <si>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</si>
  <si>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</si>
  <si>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</si>
  <si>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</si>
  <si>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</si>
  <si>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</si>
  <si>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</si>
  <si>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</si>
  <si>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</si>
  <si>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</t>
  </si>
  <si>
    <t>黑色</t>
  </si>
  <si>
    <t>原木色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</si>
  <si>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</si>
  <si>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</si>
  <si>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</si>
  <si>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</si>
  <si>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</si>
  <si>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</si>
  <si>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1.帽口宽线不顺直，宽窄不一</t>
  </si>
  <si>
    <t>2.帽口打扭</t>
  </si>
  <si>
    <t>3.大身和帽子领围不付</t>
  </si>
  <si>
    <t>4.胸斗口宽窄不匀</t>
  </si>
  <si>
    <t>5.底边轻微打扭，有激光</t>
  </si>
  <si>
    <t>6.前门拉链底部甩尾，宽窄不一（6件都这样）</t>
  </si>
  <si>
    <t>7.划粉印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</si>
  <si>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</si>
  <si>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</si>
  <si>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</si>
  <si>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</si>
  <si>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</si>
  <si>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</si>
  <si>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</si>
  <si>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</si>
  <si>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</si>
  <si>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</si>
  <si>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</si>
  <si>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</si>
  <si>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</si>
  <si>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</si>
  <si>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</si>
  <si>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</si>
  <si>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</si>
  <si>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</si>
  <si>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</si>
  <si>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</si>
  <si>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</si>
  <si>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</si>
  <si>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</si>
  <si>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</si>
  <si>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</si>
  <si>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</si>
  <si>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</si>
  <si>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</si>
  <si>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-1.5/-1-1</t>
  </si>
  <si>
    <t>胸围</t>
  </si>
  <si>
    <t>-2/-1/-1</t>
  </si>
  <si>
    <t>摆围</t>
  </si>
  <si>
    <t>肩宽</t>
  </si>
  <si>
    <t>√/√/√</t>
  </si>
  <si>
    <t>后背宽</t>
  </si>
  <si>
    <t>肩点袖长</t>
  </si>
  <si>
    <t>袖肥/2（参考值）</t>
  </si>
  <si>
    <t>-0.5/-0.3/-0.5</t>
  </si>
  <si>
    <t>袖口围/2</t>
  </si>
  <si>
    <t>√/+0.5/+0.5</t>
  </si>
  <si>
    <t>下领围</t>
  </si>
  <si>
    <t>-2/-2/-2</t>
  </si>
  <si>
    <t>+1/√/+1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</si>
  <si>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</si>
  <si>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</si>
  <si>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</si>
  <si>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</si>
  <si>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</si>
  <si>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</si>
  <si>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</si>
  <si>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</si>
  <si>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</si>
  <si>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</si>
  <si>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</si>
  <si>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</si>
  <si>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</si>
  <si>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</si>
  <si>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</si>
  <si>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</si>
  <si>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</si>
  <si>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</si>
  <si>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</si>
  <si>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</si>
  <si>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</si>
  <si>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</si>
  <si>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</si>
  <si>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</si>
  <si>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</si>
  <si>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</si>
  <si>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</si>
  <si>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</si>
  <si>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</si>
  <si>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</si>
  <si>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</si>
  <si>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</si>
  <si>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</si>
  <si>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</si>
  <si>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</si>
  <si>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</si>
  <si>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</si>
  <si>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</si>
  <si>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</si>
  <si>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</si>
  <si>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</si>
  <si>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</si>
  <si>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</si>
  <si>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</si>
  <si>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</si>
  <si>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</si>
  <si>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</si>
  <si>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</si>
  <si>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</si>
  <si>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</si>
  <si>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</si>
  <si>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</si>
  <si>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</si>
  <si>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</si>
  <si>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</si>
  <si>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</si>
  <si>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</si>
  <si>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</si>
  <si>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</si>
  <si>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</si>
  <si>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</si>
  <si>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</si>
  <si>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</si>
  <si>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</si>
  <si>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</si>
  <si>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</si>
  <si>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</si>
  <si>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</si>
  <si>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</si>
  <si>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</si>
  <si>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</si>
  <si>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</si>
  <si>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</si>
  <si>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</si>
  <si>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</si>
  <si>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</si>
  <si>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</si>
  <si>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</si>
  <si>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</si>
  <si>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</si>
  <si>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</si>
  <si>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</si>
  <si>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</si>
  <si>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</si>
  <si>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</si>
  <si>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</si>
  <si>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</si>
  <si>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</si>
  <si>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</si>
  <si>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</si>
  <si>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</si>
  <si>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</si>
  <si>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</si>
  <si>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</si>
  <si>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</si>
  <si>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</si>
  <si>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2454</t>
  </si>
  <si>
    <t>软壳</t>
  </si>
  <si>
    <t>YES</t>
  </si>
  <si>
    <t>2455</t>
  </si>
  <si>
    <t>2452</t>
  </si>
  <si>
    <t>2453</t>
  </si>
  <si>
    <t>2450</t>
  </si>
  <si>
    <t>2936</t>
  </si>
  <si>
    <t>9360</t>
  </si>
  <si>
    <t>制表时间：4-25</t>
  </si>
  <si>
    <t>测试人签名：房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</si>
  <si>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</si>
  <si>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</si>
  <si>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</si>
  <si>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</si>
  <si>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</si>
  <si>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</si>
  <si>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</si>
  <si>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</si>
  <si>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</si>
  <si>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</si>
  <si>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</si>
  <si>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</si>
  <si>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</si>
  <si>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</si>
  <si>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</si>
  <si>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</si>
  <si>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</si>
  <si>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</si>
  <si>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</si>
  <si>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</si>
  <si>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</si>
  <si>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</si>
  <si>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</si>
  <si>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</si>
  <si>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5#尼龙雾面防水拉链 葫芦头顺色</t>
  </si>
  <si>
    <t>驰马</t>
  </si>
  <si>
    <t>3#雾面尼龙反装闭尾防水拉链 不含上下止 拉头在中间 葫芦头顺色</t>
  </si>
  <si>
    <t>3#隐形拉链，水滴头顺色</t>
  </si>
  <si>
    <t>合格</t>
  </si>
  <si>
    <t>物料6</t>
  </si>
  <si>
    <t>物料7</t>
  </si>
  <si>
    <t>物料8</t>
  </si>
  <si>
    <t>物料9</t>
  </si>
  <si>
    <t>物料10</t>
  </si>
  <si>
    <t>G19SSZT079</t>
  </si>
  <si>
    <t>反光点弹力绳</t>
  </si>
  <si>
    <t>OEM</t>
  </si>
  <si>
    <t>G18FWQY065</t>
  </si>
  <si>
    <t>塑钢气眼卡扣</t>
  </si>
  <si>
    <t>伟星</t>
  </si>
  <si>
    <t>绳尾夹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</si>
  <si>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</si>
  <si>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</si>
  <si>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</si>
  <si>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</si>
  <si>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</si>
  <si>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</si>
  <si>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</si>
  <si>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</si>
  <si>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</si>
  <si>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</si>
  <si>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</si>
  <si>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</si>
  <si>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</si>
  <si>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</si>
  <si>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</si>
  <si>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</si>
  <si>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</si>
  <si>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</si>
  <si>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</si>
  <si>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</si>
  <si>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</si>
  <si>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</si>
  <si>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</si>
  <si>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</si>
  <si>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</si>
  <si>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制表时间：4-22</t>
  </si>
  <si>
    <t>测试人签名：吕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</si>
  <si>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</si>
  <si>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</si>
  <si>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</si>
  <si>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</si>
  <si>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</si>
  <si>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</si>
  <si>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</si>
  <si>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</si>
  <si>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</si>
  <si>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</si>
  <si>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</si>
  <si>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</si>
  <si>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</si>
  <si>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</si>
  <si>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</si>
  <si>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</si>
  <si>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</si>
  <si>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</si>
  <si>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</si>
  <si>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</si>
  <si>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</si>
  <si>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XL</t>
    <phoneticPr fontId="46" type="noConversion"/>
  </si>
  <si>
    <t>黑色</t>
    <phoneticPr fontId="46" type="noConversion"/>
  </si>
  <si>
    <t>-1.5</t>
    <phoneticPr fontId="46" type="noConversion"/>
  </si>
  <si>
    <t>-1</t>
    <phoneticPr fontId="46" type="noConversion"/>
  </si>
  <si>
    <t>-2</t>
    <phoneticPr fontId="46" type="noConversion"/>
  </si>
  <si>
    <t>+0.8</t>
    <phoneticPr fontId="46" type="noConversion"/>
  </si>
  <si>
    <t>-0.2</t>
    <phoneticPr fontId="46" type="noConversion"/>
  </si>
  <si>
    <t>-0.8</t>
    <phoneticPr fontId="46" type="noConversion"/>
  </si>
  <si>
    <t>+0.5</t>
    <phoneticPr fontId="46" type="noConversion"/>
  </si>
  <si>
    <t>+0.1</t>
    <phoneticPr fontId="46" type="noConversion"/>
  </si>
  <si>
    <t>L</t>
    <phoneticPr fontId="46" type="noConversion"/>
  </si>
  <si>
    <t>OK</t>
    <phoneticPr fontId="46" type="noConversion"/>
  </si>
  <si>
    <t>+1</t>
    <phoneticPr fontId="46" type="noConversion"/>
  </si>
  <si>
    <t>-0.5</t>
    <phoneticPr fontId="46" type="noConversion"/>
  </si>
  <si>
    <t>6-2</t>
    <phoneticPr fontId="46" type="noConversion"/>
  </si>
  <si>
    <t>6-25</t>
    <phoneticPr fontId="46" type="noConversion"/>
  </si>
  <si>
    <t>+0</t>
    <phoneticPr fontId="46" type="noConversion"/>
  </si>
  <si>
    <t>-3</t>
    <phoneticPr fontId="46" type="noConversion"/>
  </si>
  <si>
    <t>+0.2</t>
    <phoneticPr fontId="46" type="noConversion"/>
  </si>
  <si>
    <t>+1.5</t>
    <phoneticPr fontId="46" type="noConversion"/>
  </si>
  <si>
    <t>-0.7</t>
    <phoneticPr fontId="46" type="noConversion"/>
  </si>
  <si>
    <t>+2</t>
    <phoneticPr fontId="46" type="noConversion"/>
  </si>
  <si>
    <t>+1.3</t>
    <phoneticPr fontId="46" type="noConversion"/>
  </si>
  <si>
    <t>+0.3</t>
    <phoneticPr fontId="46" type="noConversion"/>
  </si>
  <si>
    <t>原木</t>
    <phoneticPr fontId="46" type="noConversion"/>
  </si>
  <si>
    <t>灰绿</t>
    <phoneticPr fontId="46" type="noConversion"/>
  </si>
  <si>
    <t>-1.2</t>
    <phoneticPr fontId="46" type="noConversion"/>
  </si>
  <si>
    <t>OK,/ -0.5</t>
    <phoneticPr fontId="46" type="noConversion"/>
  </si>
  <si>
    <t>OK,/OK</t>
    <phoneticPr fontId="46" type="noConversion"/>
  </si>
  <si>
    <t>-1/-2</t>
    <phoneticPr fontId="46" type="noConversion"/>
  </si>
  <si>
    <t>1.4/+1.4</t>
    <phoneticPr fontId="46" type="noConversion"/>
  </si>
  <si>
    <t>-0.2/-0.2</t>
    <phoneticPr fontId="46" type="noConversion"/>
  </si>
  <si>
    <t>-0.4/ 0.1</t>
    <phoneticPr fontId="46" type="noConversion"/>
  </si>
  <si>
    <t>0.3/0.3</t>
    <phoneticPr fontId="46" type="noConversion"/>
  </si>
  <si>
    <t>2 /1.5</t>
    <phoneticPr fontId="46" type="noConversion"/>
  </si>
  <si>
    <t>+0.5/ +0.5</t>
    <phoneticPr fontId="46" type="noConversion"/>
  </si>
  <si>
    <t>OK / OK</t>
    <phoneticPr fontId="46" type="noConversion"/>
  </si>
  <si>
    <t>-2/-2</t>
    <phoneticPr fontId="46" type="noConversion"/>
  </si>
  <si>
    <t>+0.7/+1.2</t>
    <phoneticPr fontId="46" type="noConversion"/>
  </si>
  <si>
    <t>-0.8/-0.3</t>
    <phoneticPr fontId="46" type="noConversion"/>
  </si>
  <si>
    <t>-0.2/-0.7</t>
    <phoneticPr fontId="46" type="noConversion"/>
  </si>
  <si>
    <t>-0.1/+0.4</t>
    <phoneticPr fontId="46" type="noConversion"/>
  </si>
  <si>
    <t>+1/+1</t>
    <phoneticPr fontId="46" type="noConversion"/>
  </si>
  <si>
    <t>黑色/灰绿</t>
    <phoneticPr fontId="46" type="noConversion"/>
  </si>
  <si>
    <t>-0.5/-1.2</t>
    <phoneticPr fontId="46" type="noConversion"/>
  </si>
  <si>
    <t>OK/+1</t>
    <phoneticPr fontId="46" type="noConversion"/>
  </si>
  <si>
    <t>+1/+1.5</t>
    <phoneticPr fontId="46" type="noConversion"/>
  </si>
  <si>
    <t>-1/-0.3</t>
    <phoneticPr fontId="46" type="noConversion"/>
  </si>
  <si>
    <t>-0.5/0.5</t>
    <phoneticPr fontId="46" type="noConversion"/>
  </si>
  <si>
    <t>OK/0.5</t>
    <phoneticPr fontId="46" type="noConversion"/>
  </si>
  <si>
    <t>-1/-0.2</t>
    <phoneticPr fontId="46" type="noConversion"/>
  </si>
  <si>
    <t>OK/OK</t>
    <phoneticPr fontId="46" type="noConversion"/>
  </si>
  <si>
    <t>+1.3/-0.8</t>
    <phoneticPr fontId="46" type="noConversion"/>
  </si>
  <si>
    <t>-1.2/-0.2</t>
    <phoneticPr fontId="46" type="noConversion"/>
  </si>
  <si>
    <t>OK/+0.6</t>
    <phoneticPr fontId="46" type="noConversion"/>
  </si>
  <si>
    <t>OK/+2</t>
    <phoneticPr fontId="46" type="noConversion"/>
  </si>
  <si>
    <t>原木/黑色</t>
    <phoneticPr fontId="46" type="noConversion"/>
  </si>
  <si>
    <t>+1.6/+1.6</t>
    <phoneticPr fontId="46" type="noConversion"/>
  </si>
  <si>
    <t>-0.6/-0.6</t>
    <phoneticPr fontId="46" type="noConversion"/>
  </si>
  <si>
    <t>+0.2/+0.2</t>
    <phoneticPr fontId="46" type="noConversion"/>
  </si>
  <si>
    <t>+1.5/+0.5</t>
    <phoneticPr fontId="46" type="noConversion"/>
  </si>
  <si>
    <t>-0.5/-1</t>
    <phoneticPr fontId="46" type="noConversion"/>
  </si>
  <si>
    <t>-1/-1</t>
    <phoneticPr fontId="46" type="noConversion"/>
  </si>
  <si>
    <t>+1.7/+1.7</t>
    <phoneticPr fontId="46" type="noConversion"/>
  </si>
  <si>
    <t>OK/-0.2</t>
    <phoneticPr fontId="46" type="noConversion"/>
  </si>
  <si>
    <t>-0.9/-0.6</t>
    <phoneticPr fontId="46" type="noConversion"/>
  </si>
  <si>
    <t>+0.6/0.1</t>
    <phoneticPr fontId="46" type="noConversion"/>
  </si>
  <si>
    <t>+2.5/+1.5</t>
    <phoneticPr fontId="46" type="noConversion"/>
  </si>
  <si>
    <t>-0.5/-1.3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</si>
</sst>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黑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40" fillId="0" borderId="0">
      <alignment vertical="center"/>
    </xf>
    <xf numFmtId="0" fontId="41" fillId="0" borderId="0">
      <alignment vertical="center"/>
    </xf>
    <xf numFmtId="0" fontId="10" fillId="0" borderId="0">
      <alignment vertical="center"/>
    </xf>
    <xf numFmtId="0" fontId="10" fillId="0" borderId="0"/>
    <xf numFmtId="0" fontId="40" fillId="0" borderId="0">
      <alignment vertical="center"/>
    </xf>
    <xf numFmtId="0" fontId="42" fillId="0" borderId="0"/>
  </cellStyleXfs>
  <cellXfs count="5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6" fontId="17" fillId="3" borderId="2" xfId="1" applyNumberFormat="1" applyFont="1" applyFill="1" applyBorder="1" applyAlignment="1">
      <alignment horizontal="center"/>
    </xf>
    <xf numFmtId="176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15" fillId="3" borderId="9" xfId="3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5" fillId="3" borderId="10" xfId="3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7" fillId="0" borderId="2" xfId="2" applyNumberFormat="1" applyFont="1" applyFill="1" applyBorder="1" applyAlignment="1">
      <alignment horizontal="center" vertical="center"/>
    </xf>
    <xf numFmtId="49" fontId="15" fillId="3" borderId="5" xfId="5" applyNumberFormat="1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2" fillId="0" borderId="66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22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4" fillId="0" borderId="45" xfId="3" applyFont="1" applyBorder="1" applyAlignment="1">
      <alignment horizontal="left" vertical="center" wrapText="1"/>
    </xf>
    <xf numFmtId="0" fontId="34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6" fillId="0" borderId="76" xfId="0" applyFont="1" applyBorder="1"/>
    <xf numFmtId="0" fontId="36" fillId="0" borderId="2" xfId="0" applyFont="1" applyBorder="1"/>
    <xf numFmtId="0" fontId="36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6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49" fontId="47" fillId="3" borderId="2" xfId="0" applyNumberFormat="1" applyFont="1" applyFill="1" applyBorder="1" applyAlignment="1">
      <alignment horizontal="center"/>
    </xf>
    <xf numFmtId="49" fontId="48" fillId="3" borderId="2" xfId="5" applyNumberFormat="1" applyFont="1" applyFill="1" applyBorder="1" applyAlignment="1">
      <alignment horizontal="center" vertical="center"/>
    </xf>
    <xf numFmtId="49" fontId="49" fillId="3" borderId="2" xfId="5" applyNumberFormat="1" applyFont="1" applyFill="1" applyBorder="1" applyAlignment="1">
      <alignment horizontal="center" vertical="center"/>
    </xf>
    <xf numFmtId="49" fontId="42" fillId="3" borderId="2" xfId="0" applyNumberFormat="1" applyFont="1" applyFill="1" applyBorder="1" applyAlignment="1">
      <alignment horizont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49" fontId="48" fillId="3" borderId="0" xfId="4" applyNumberFormat="1" applyFont="1" applyFill="1"/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49" fontId="48" fillId="3" borderId="5" xfId="5" applyNumberFormat="1" applyFont="1" applyFill="1" applyBorder="1" applyAlignment="1">
      <alignment horizontal="center" vertical="center"/>
    </xf>
    <xf numFmtId="49" fontId="49" fillId="3" borderId="5" xfId="5" applyNumberFormat="1" applyFont="1" applyFill="1" applyBorder="1" applyAlignment="1">
      <alignment horizontal="center" vertical="center"/>
    </xf>
    <xf numFmtId="0" fontId="35" fillId="0" borderId="74" xfId="0" applyFont="1" applyBorder="1" applyAlignment="1">
      <alignment horizontal="center" vertical="center" wrapText="1"/>
    </xf>
    <xf numFmtId="0" fontId="35" fillId="0" borderId="75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5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33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69" xfId="3" applyFont="1" applyFill="1" applyBorder="1" applyAlignment="1">
      <alignment horizontal="left" vertical="center"/>
    </xf>
    <xf numFmtId="0" fontId="17" fillId="0" borderId="72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1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31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64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20" fillId="0" borderId="45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3" borderId="64" xfId="4" applyFont="1" applyFill="1" applyBorder="1" applyAlignment="1">
      <alignment horizontal="center"/>
    </xf>
    <xf numFmtId="0" fontId="14" fillId="3" borderId="5" xfId="4" applyFont="1" applyFill="1" applyBorder="1" applyAlignment="1">
      <alignment horizontal="center"/>
    </xf>
    <xf numFmtId="0" fontId="15" fillId="3" borderId="74" xfId="3" applyFont="1" applyFill="1" applyBorder="1" applyAlignment="1">
      <alignment horizontal="center" vertical="center"/>
    </xf>
    <xf numFmtId="49" fontId="14" fillId="3" borderId="75" xfId="3" applyNumberFormat="1" applyFont="1" applyFill="1" applyBorder="1" applyAlignment="1">
      <alignment horizontal="center" vertical="center"/>
    </xf>
    <xf numFmtId="49" fontId="14" fillId="3" borderId="83" xfId="3" applyNumberFormat="1" applyFont="1" applyFill="1" applyBorder="1" applyAlignment="1">
      <alignment horizontal="center" vertical="center"/>
    </xf>
    <xf numFmtId="49" fontId="14" fillId="3" borderId="79" xfId="3" applyNumberFormat="1" applyFont="1" applyFill="1" applyBorder="1" applyAlignment="1">
      <alignment horizontal="center" vertical="center"/>
    </xf>
    <xf numFmtId="0" fontId="15" fillId="3" borderId="76" xfId="4" applyFont="1" applyFill="1" applyBorder="1" applyAlignment="1" applyProtection="1">
      <alignment horizontal="center" vertical="center"/>
    </xf>
    <xf numFmtId="49" fontId="15" fillId="3" borderId="81" xfId="4" applyNumberFormat="1" applyFont="1" applyFill="1" applyBorder="1" applyAlignment="1" applyProtection="1">
      <alignment horizontal="center" vertical="center"/>
    </xf>
    <xf numFmtId="176" fontId="0" fillId="3" borderId="76" xfId="0" applyNumberFormat="1" applyFont="1" applyFill="1" applyBorder="1" applyAlignment="1">
      <alignment horizontal="center"/>
    </xf>
    <xf numFmtId="176" fontId="0" fillId="3" borderId="81" xfId="0" applyNumberFormat="1" applyFont="1" applyFill="1" applyBorder="1" applyAlignment="1">
      <alignment horizontal="center"/>
    </xf>
    <xf numFmtId="49" fontId="27" fillId="0" borderId="81" xfId="2" applyNumberFormat="1" applyFont="1" applyFill="1" applyBorder="1" applyAlignment="1">
      <alignment horizontal="center" vertical="center"/>
    </xf>
    <xf numFmtId="0" fontId="28" fillId="0" borderId="76" xfId="0" applyNumberFormat="1" applyFont="1" applyFill="1" applyBorder="1" applyAlignment="1">
      <alignment horizontal="center" vertical="center"/>
    </xf>
    <xf numFmtId="49" fontId="14" fillId="3" borderId="81" xfId="5" applyNumberFormat="1" applyFont="1" applyFill="1" applyBorder="1" applyAlignment="1">
      <alignment horizontal="center" vertical="center"/>
    </xf>
    <xf numFmtId="49" fontId="14" fillId="3" borderId="76" xfId="5" applyNumberFormat="1" applyFont="1" applyFill="1" applyBorder="1" applyAlignment="1">
      <alignment horizontal="center" vertical="center"/>
    </xf>
    <xf numFmtId="49" fontId="14" fillId="3" borderId="77" xfId="4" applyNumberFormat="1" applyFont="1" applyFill="1" applyBorder="1" applyAlignment="1">
      <alignment horizontal="center"/>
    </xf>
    <xf numFmtId="49" fontId="14" fillId="3" borderId="78" xfId="4" applyNumberFormat="1" applyFont="1" applyFill="1" applyBorder="1" applyAlignment="1">
      <alignment horizontal="center"/>
    </xf>
    <xf numFmtId="49" fontId="14" fillId="3" borderId="78" xfId="5" applyNumberFormat="1" applyFont="1" applyFill="1" applyBorder="1" applyAlignment="1">
      <alignment horizontal="center" vertical="center"/>
    </xf>
    <xf numFmtId="49" fontId="14" fillId="3" borderId="82" xfId="4" applyNumberFormat="1" applyFont="1" applyFill="1" applyBorder="1" applyAlignment="1">
      <alignment horizontal="center"/>
    </xf>
    <xf numFmtId="0" fontId="49" fillId="3" borderId="76" xfId="4" applyFont="1" applyFill="1" applyBorder="1" applyAlignment="1" applyProtection="1">
      <alignment horizontal="center" vertical="center"/>
    </xf>
    <xf numFmtId="49" fontId="50" fillId="3" borderId="2" xfId="5" applyNumberFormat="1" applyFont="1" applyFill="1" applyBorder="1" applyAlignment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53</xdr:row>
      <xdr:rowOff>200025</xdr:rowOff>
    </xdr:from>
    <xdr:to>
      <xdr:col>4</xdr:col>
      <xdr:colOff>56515</xdr:colOff>
      <xdr:row>63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1160125"/>
          <a:ext cx="326644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38100</xdr:colOff>
      <xdr:row>54</xdr:row>
      <xdr:rowOff>19050</xdr:rowOff>
    </xdr:from>
    <xdr:to>
      <xdr:col>7</xdr:col>
      <xdr:colOff>86360</xdr:colOff>
      <xdr:row>63</xdr:row>
      <xdr:rowOff>26670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57550" y="11188700"/>
          <a:ext cx="2524760" cy="189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85725</xdr:colOff>
      <xdr:row>53</xdr:row>
      <xdr:rowOff>200025</xdr:rowOff>
    </xdr:from>
    <xdr:to>
      <xdr:col>10</xdr:col>
      <xdr:colOff>735965</xdr:colOff>
      <xdr:row>62</xdr:row>
      <xdr:rowOff>203835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1675" y="11160125"/>
          <a:ext cx="2907665" cy="1889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64</xdr:row>
      <xdr:rowOff>0</xdr:rowOff>
    </xdr:from>
    <xdr:to>
      <xdr:col>2</xdr:col>
      <xdr:colOff>619125</xdr:colOff>
      <xdr:row>85</xdr:row>
      <xdr:rowOff>98425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13265150"/>
          <a:ext cx="2247900" cy="4498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619125</xdr:colOff>
      <xdr:row>63</xdr:row>
      <xdr:rowOff>190500</xdr:rowOff>
    </xdr:from>
    <xdr:to>
      <xdr:col>7</xdr:col>
      <xdr:colOff>643890</xdr:colOff>
      <xdr:row>79</xdr:row>
      <xdr:rowOff>200660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7425" y="13246100"/>
          <a:ext cx="4082415" cy="336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571500</xdr:colOff>
      <xdr:row>64</xdr:row>
      <xdr:rowOff>9525</xdr:rowOff>
    </xdr:from>
    <xdr:to>
      <xdr:col>13</xdr:col>
      <xdr:colOff>295275</xdr:colOff>
      <xdr:row>75</xdr:row>
      <xdr:rowOff>190500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67450" y="13274675"/>
          <a:ext cx="4476750" cy="248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4</xdr:col>
      <xdr:colOff>371475</xdr:colOff>
      <xdr:row>102</xdr:row>
      <xdr:rowOff>142875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875250"/>
          <a:ext cx="3590925" cy="3495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371475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371475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>
        <a:xfrm>
          <a:off x="2451100" y="47244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>
        <a:xfrm>
          <a:off x="2374900" y="47244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371475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371475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371475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AD63D41-5770-4ACD-AF6B-F82676DE3CA4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63D13B7-A0EE-4078-98B3-D0757821778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1C91979-C321-48B2-8E4F-D9A6EC59887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371475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BC4DA6F-930E-4909-AABC-E6223467E387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371475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46A43EDF-E87B-45D1-B18C-BD727726BBCF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8ED5E1D-DA50-41B3-906E-DF740A26ABF2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B02F30B7-9F3A-46A6-BE6A-87D361AF17E0}"/>
            </a:ext>
          </a:extLst>
        </xdr:cNvPr>
        <xdr:cNvSpPr txBox="1">
          <a:spLocks noChangeArrowheads="1"/>
        </xdr:cNvSpPr>
      </xdr:nvSpPr>
      <xdr:spPr>
        <a:xfrm>
          <a:off x="2451100" y="436245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7BC58436-7C5E-4590-8BB1-5E7B6583791B}"/>
            </a:ext>
          </a:extLst>
        </xdr:cNvPr>
        <xdr:cNvSpPr txBox="1">
          <a:spLocks noChangeArrowheads="1"/>
        </xdr:cNvSpPr>
      </xdr:nvSpPr>
      <xdr:spPr>
        <a:xfrm>
          <a:off x="2374900" y="436245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1A2EA95-BCAB-442F-8818-4A50A8C93624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8CEA866-06AD-42A6-A61C-B29D65E9FCE6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6" customWidth="1"/>
    <col min="3" max="3" width="10.125" customWidth="1"/>
  </cols>
  <sheetData>
    <row r="1" spans="1:2" ht="21" customHeight="1">
      <c r="A1" s="217"/>
      <c r="B1" s="218" t="s">
        <v>0</v>
      </c>
    </row>
    <row r="2" spans="1:2">
      <c r="A2" s="5">
        <v>1</v>
      </c>
      <c r="B2" s="219" t="s">
        <v>1</v>
      </c>
    </row>
    <row r="3" spans="1:2">
      <c r="A3" s="5">
        <v>2</v>
      </c>
      <c r="B3" s="219" t="s">
        <v>2</v>
      </c>
    </row>
    <row r="4" spans="1:2">
      <c r="A4" s="5">
        <v>3</v>
      </c>
      <c r="B4" s="219" t="s">
        <v>3</v>
      </c>
    </row>
    <row r="5" spans="1:2">
      <c r="A5" s="5">
        <v>4</v>
      </c>
      <c r="B5" s="219" t="s">
        <v>4</v>
      </c>
    </row>
    <row r="6" spans="1:2">
      <c r="A6" s="5">
        <v>5</v>
      </c>
      <c r="B6" s="219" t="s">
        <v>5</v>
      </c>
    </row>
    <row r="7" spans="1:2">
      <c r="A7" s="5">
        <v>6</v>
      </c>
      <c r="B7" s="219" t="s">
        <v>6</v>
      </c>
    </row>
    <row r="8" spans="1:2" s="215" customFormat="1" ht="15" customHeight="1">
      <c r="A8" s="220">
        <v>7</v>
      </c>
      <c r="B8" s="221" t="s">
        <v>7</v>
      </c>
    </row>
    <row r="9" spans="1:2" ht="18.95" customHeight="1">
      <c r="A9" s="217"/>
      <c r="B9" s="222" t="s">
        <v>8</v>
      </c>
    </row>
    <row r="10" spans="1:2" ht="15.95" customHeight="1">
      <c r="A10" s="5">
        <v>1</v>
      </c>
      <c r="B10" s="223" t="s">
        <v>9</v>
      </c>
    </row>
    <row r="11" spans="1:2">
      <c r="A11" s="5">
        <v>2</v>
      </c>
      <c r="B11" s="219" t="s">
        <v>10</v>
      </c>
    </row>
    <row r="12" spans="1:2">
      <c r="A12" s="5">
        <v>3</v>
      </c>
      <c r="B12" s="221" t="s">
        <v>11</v>
      </c>
    </row>
    <row r="13" spans="1:2">
      <c r="A13" s="5">
        <v>4</v>
      </c>
      <c r="B13" s="219" t="s">
        <v>12</v>
      </c>
    </row>
    <row r="14" spans="1:2">
      <c r="A14" s="5">
        <v>5</v>
      </c>
      <c r="B14" s="219" t="s">
        <v>13</v>
      </c>
    </row>
    <row r="15" spans="1:2">
      <c r="A15" s="5">
        <v>6</v>
      </c>
      <c r="B15" s="219" t="s">
        <v>14</v>
      </c>
    </row>
    <row r="16" spans="1:2">
      <c r="A16" s="5">
        <v>7</v>
      </c>
      <c r="B16" s="219" t="s">
        <v>15</v>
      </c>
    </row>
    <row r="17" spans="1:2">
      <c r="A17" s="5">
        <v>8</v>
      </c>
      <c r="B17" s="219" t="s">
        <v>16</v>
      </c>
    </row>
    <row r="18" spans="1:2">
      <c r="A18" s="5">
        <v>9</v>
      </c>
      <c r="B18" s="219" t="s">
        <v>17</v>
      </c>
    </row>
    <row r="19" spans="1:2">
      <c r="A19" s="5"/>
      <c r="B19" s="219"/>
    </row>
    <row r="20" spans="1:2" ht="20.25">
      <c r="A20" s="217"/>
      <c r="B20" s="218" t="s">
        <v>18</v>
      </c>
    </row>
    <row r="21" spans="1:2">
      <c r="A21" s="5">
        <v>1</v>
      </c>
      <c r="B21" s="224" t="s">
        <v>19</v>
      </c>
    </row>
    <row r="22" spans="1:2">
      <c r="A22" s="5">
        <v>2</v>
      </c>
      <c r="B22" s="219" t="s">
        <v>20</v>
      </c>
    </row>
    <row r="23" spans="1:2">
      <c r="A23" s="5">
        <v>3</v>
      </c>
      <c r="B23" s="219" t="s">
        <v>21</v>
      </c>
    </row>
    <row r="24" spans="1:2">
      <c r="A24" s="5">
        <v>4</v>
      </c>
      <c r="B24" s="219" t="s">
        <v>22</v>
      </c>
    </row>
    <row r="25" spans="1:2">
      <c r="A25" s="5">
        <v>5</v>
      </c>
      <c r="B25" s="219" t="s">
        <v>23</v>
      </c>
    </row>
    <row r="26" spans="1:2">
      <c r="A26" s="5">
        <v>6</v>
      </c>
      <c r="B26" s="219" t="s">
        <v>24</v>
      </c>
    </row>
    <row r="27" spans="1:2">
      <c r="A27" s="5">
        <v>7</v>
      </c>
      <c r="B27" s="219" t="s">
        <v>25</v>
      </c>
    </row>
    <row r="28" spans="1:2">
      <c r="A28" s="5"/>
      <c r="B28" s="219"/>
    </row>
    <row r="29" spans="1:2" ht="20.25">
      <c r="A29" s="217"/>
      <c r="B29" s="218" t="s">
        <v>26</v>
      </c>
    </row>
    <row r="30" spans="1:2">
      <c r="A30" s="5">
        <v>1</v>
      </c>
      <c r="B30" s="224" t="s">
        <v>27</v>
      </c>
    </row>
    <row r="31" spans="1:2">
      <c r="A31" s="5">
        <v>2</v>
      </c>
      <c r="B31" s="219" t="s">
        <v>28</v>
      </c>
    </row>
    <row r="32" spans="1:2">
      <c r="A32" s="5">
        <v>3</v>
      </c>
      <c r="B32" s="219" t="s">
        <v>29</v>
      </c>
    </row>
    <row r="33" spans="1:2" ht="28.5">
      <c r="A33" s="5">
        <v>4</v>
      </c>
      <c r="B33" s="219" t="s">
        <v>30</v>
      </c>
    </row>
    <row r="34" spans="1:2">
      <c r="A34" s="5">
        <v>5</v>
      </c>
      <c r="B34" s="219" t="s">
        <v>31</v>
      </c>
    </row>
    <row r="35" spans="1:2">
      <c r="A35" s="5">
        <v>6</v>
      </c>
      <c r="B35" s="219" t="s">
        <v>32</v>
      </c>
    </row>
    <row r="36" spans="1:2">
      <c r="A36" s="5">
        <v>7</v>
      </c>
      <c r="B36" s="219" t="s">
        <v>33</v>
      </c>
    </row>
    <row r="37" spans="1:2">
      <c r="A37" s="5"/>
      <c r="B37" s="219"/>
    </row>
    <row r="39" spans="1:2">
      <c r="A39" s="225" t="s">
        <v>34</v>
      </c>
      <c r="B39" s="226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opLeftCell="A2" zoomScale="125" zoomScaleNormal="125" workbookViewId="0">
      <selection activeCell="C4" sqref="C4:E21"/>
    </sheetView>
  </sheetViews>
  <sheetFormatPr defaultColWidth="9" defaultRowHeight="14.25"/>
  <cols>
    <col min="1" max="1" width="5" customWidth="1"/>
    <col min="2" max="2" width="11" style="11" customWidth="1"/>
    <col min="3" max="3" width="11.6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4" t="s">
        <v>258</v>
      </c>
      <c r="B1" s="465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</row>
    <row r="2" spans="1:15" s="1" customFormat="1" ht="16.5">
      <c r="A2" s="476" t="s">
        <v>259</v>
      </c>
      <c r="B2" s="477" t="s">
        <v>260</v>
      </c>
      <c r="C2" s="479" t="s">
        <v>261</v>
      </c>
      <c r="D2" s="479" t="s">
        <v>262</v>
      </c>
      <c r="E2" s="479" t="s">
        <v>263</v>
      </c>
      <c r="F2" s="479" t="s">
        <v>264</v>
      </c>
      <c r="G2" s="479" t="s">
        <v>265</v>
      </c>
      <c r="H2" s="479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479" t="s">
        <v>272</v>
      </c>
      <c r="O2" s="479" t="s">
        <v>273</v>
      </c>
    </row>
    <row r="3" spans="1:15" s="1" customFormat="1" ht="16.5">
      <c r="A3" s="476"/>
      <c r="B3" s="478"/>
      <c r="C3" s="480"/>
      <c r="D3" s="480"/>
      <c r="E3" s="480"/>
      <c r="F3" s="480"/>
      <c r="G3" s="480"/>
      <c r="H3" s="480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480"/>
      <c r="O3" s="480"/>
    </row>
    <row r="4" spans="1:15" s="52" customFormat="1">
      <c r="A4" s="57">
        <v>1</v>
      </c>
      <c r="B4" s="13" t="s">
        <v>275</v>
      </c>
      <c r="C4" s="14" t="s">
        <v>276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277</v>
      </c>
    </row>
    <row r="5" spans="1:15" s="52" customFormat="1">
      <c r="A5" s="57">
        <v>2</v>
      </c>
      <c r="B5" s="13" t="s">
        <v>275</v>
      </c>
      <c r="C5" s="14" t="s">
        <v>276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277</v>
      </c>
    </row>
    <row r="6" spans="1:15" s="52" customFormat="1">
      <c r="A6" s="57">
        <v>3</v>
      </c>
      <c r="B6" s="13" t="s">
        <v>275</v>
      </c>
      <c r="C6" s="14" t="s">
        <v>276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277</v>
      </c>
    </row>
    <row r="7" spans="1:15" s="52" customFormat="1">
      <c r="A7" s="57">
        <v>4</v>
      </c>
      <c r="B7" s="13" t="s">
        <v>275</v>
      </c>
      <c r="C7" s="14" t="s">
        <v>276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277</v>
      </c>
    </row>
    <row r="8" spans="1:15" s="52" customFormat="1">
      <c r="A8" s="57">
        <v>5</v>
      </c>
      <c r="B8" s="13" t="s">
        <v>278</v>
      </c>
      <c r="C8" s="14" t="s">
        <v>276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277</v>
      </c>
    </row>
    <row r="9" spans="1:15" s="52" customFormat="1">
      <c r="A9" s="57">
        <v>6</v>
      </c>
      <c r="B9" s="13" t="s">
        <v>279</v>
      </c>
      <c r="C9" s="14" t="s">
        <v>276</v>
      </c>
      <c r="D9" s="14" t="s">
        <v>121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277</v>
      </c>
    </row>
    <row r="10" spans="1:15" s="52" customFormat="1">
      <c r="A10" s="57">
        <v>7</v>
      </c>
      <c r="B10" s="13" t="s">
        <v>279</v>
      </c>
      <c r="C10" s="14" t="s">
        <v>276</v>
      </c>
      <c r="D10" s="14" t="s">
        <v>121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277</v>
      </c>
    </row>
    <row r="11" spans="1:15" s="52" customFormat="1">
      <c r="A11" s="57">
        <v>8</v>
      </c>
      <c r="B11" s="13" t="s">
        <v>279</v>
      </c>
      <c r="C11" s="14" t="s">
        <v>276</v>
      </c>
      <c r="D11" s="14" t="s">
        <v>121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277</v>
      </c>
    </row>
    <row r="12" spans="1:15" s="52" customFormat="1">
      <c r="A12" s="57">
        <v>9</v>
      </c>
      <c r="B12" s="13" t="s">
        <v>279</v>
      </c>
      <c r="C12" s="14" t="s">
        <v>276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277</v>
      </c>
    </row>
    <row r="13" spans="1:15" s="52" customFormat="1">
      <c r="A13" s="57">
        <v>10</v>
      </c>
      <c r="B13" s="13" t="s">
        <v>280</v>
      </c>
      <c r="C13" s="14" t="s">
        <v>276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277</v>
      </c>
    </row>
    <row r="14" spans="1:15" s="52" customFormat="1">
      <c r="A14" s="57">
        <v>11</v>
      </c>
      <c r="B14" s="13" t="s">
        <v>281</v>
      </c>
      <c r="C14" s="14" t="s">
        <v>276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277</v>
      </c>
    </row>
    <row r="15" spans="1:15" s="52" customFormat="1">
      <c r="A15" s="57">
        <v>12</v>
      </c>
      <c r="B15" s="18" t="s">
        <v>281</v>
      </c>
      <c r="C15" s="14" t="s">
        <v>276</v>
      </c>
      <c r="D15" s="14" t="s">
        <v>121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f>SUM(I15:M15)</f>
        <v>1</v>
      </c>
      <c r="O15" s="14" t="s">
        <v>277</v>
      </c>
    </row>
    <row r="16" spans="1:15" s="52" customFormat="1">
      <c r="A16" s="57">
        <v>13</v>
      </c>
      <c r="B16" s="18" t="s">
        <v>281</v>
      </c>
      <c r="C16" s="14" t="s">
        <v>276</v>
      </c>
      <c r="D16" s="14" t="s">
        <v>121</v>
      </c>
      <c r="E16" s="54" t="s">
        <v>63</v>
      </c>
      <c r="F16" s="14" t="s">
        <v>54</v>
      </c>
      <c r="G16" s="14"/>
      <c r="H16" s="57"/>
      <c r="I16" s="14"/>
      <c r="J16" s="14">
        <v>1</v>
      </c>
      <c r="K16" s="14"/>
      <c r="L16" s="14"/>
      <c r="M16" s="14">
        <v>1</v>
      </c>
      <c r="N16" s="14">
        <f>SUM(I16:M16)</f>
        <v>2</v>
      </c>
      <c r="O16" s="14" t="s">
        <v>277</v>
      </c>
    </row>
    <row r="17" spans="1:15" s="52" customFormat="1">
      <c r="A17" s="57">
        <v>14</v>
      </c>
      <c r="B17" s="18" t="s">
        <v>282</v>
      </c>
      <c r="C17" s="14" t="s">
        <v>276</v>
      </c>
      <c r="D17" s="14" t="s">
        <v>122</v>
      </c>
      <c r="E17" s="54" t="s">
        <v>63</v>
      </c>
      <c r="F17" s="14" t="s">
        <v>54</v>
      </c>
      <c r="G17" s="57"/>
      <c r="H17" s="57"/>
      <c r="I17" s="14">
        <v>1</v>
      </c>
      <c r="J17" s="14"/>
      <c r="K17" s="14"/>
      <c r="L17" s="14"/>
      <c r="M17" s="14"/>
      <c r="N17" s="14">
        <v>1</v>
      </c>
      <c r="O17" s="14" t="s">
        <v>277</v>
      </c>
    </row>
    <row r="18" spans="1:15" s="52" customFormat="1">
      <c r="A18" s="57">
        <v>15</v>
      </c>
      <c r="B18" s="18" t="s">
        <v>282</v>
      </c>
      <c r="C18" s="14" t="s">
        <v>276</v>
      </c>
      <c r="D18" s="14" t="s">
        <v>122</v>
      </c>
      <c r="E18" s="54" t="s">
        <v>63</v>
      </c>
      <c r="F18" s="14" t="s">
        <v>54</v>
      </c>
      <c r="G18" s="57"/>
      <c r="H18" s="57"/>
      <c r="I18" s="14"/>
      <c r="J18" s="14">
        <v>1</v>
      </c>
      <c r="K18" s="14"/>
      <c r="L18" s="14"/>
      <c r="M18" s="14">
        <v>1</v>
      </c>
      <c r="N18" s="14">
        <v>2</v>
      </c>
      <c r="O18" s="14" t="s">
        <v>277</v>
      </c>
    </row>
    <row r="19" spans="1:15" s="52" customFormat="1">
      <c r="A19" s="57">
        <v>16</v>
      </c>
      <c r="B19" s="18" t="s">
        <v>282</v>
      </c>
      <c r="C19" s="14" t="s">
        <v>276</v>
      </c>
      <c r="D19" s="14" t="s">
        <v>122</v>
      </c>
      <c r="E19" s="54" t="s">
        <v>63</v>
      </c>
      <c r="F19" s="14" t="s">
        <v>54</v>
      </c>
      <c r="G19" s="57"/>
      <c r="H19" s="57"/>
      <c r="I19" s="14"/>
      <c r="J19" s="14"/>
      <c r="K19" s="14"/>
      <c r="L19" s="14"/>
      <c r="M19" s="14"/>
      <c r="N19" s="14">
        <v>0</v>
      </c>
      <c r="O19" s="14" t="s">
        <v>277</v>
      </c>
    </row>
    <row r="20" spans="1:15" s="52" customFormat="1">
      <c r="A20" s="57">
        <v>17</v>
      </c>
      <c r="B20" s="18" t="s">
        <v>282</v>
      </c>
      <c r="C20" s="14" t="s">
        <v>276</v>
      </c>
      <c r="D20" s="14" t="s">
        <v>122</v>
      </c>
      <c r="E20" s="54" t="s">
        <v>63</v>
      </c>
      <c r="F20" s="14" t="s">
        <v>54</v>
      </c>
      <c r="G20" s="57"/>
      <c r="H20" s="57"/>
      <c r="I20" s="14"/>
      <c r="J20" s="14"/>
      <c r="K20" s="14">
        <v>1</v>
      </c>
      <c r="L20" s="14"/>
      <c r="M20" s="14">
        <v>1</v>
      </c>
      <c r="N20" s="14">
        <v>2</v>
      </c>
      <c r="O20" s="14" t="s">
        <v>277</v>
      </c>
    </row>
    <row r="21" spans="1:15" s="52" customFormat="1">
      <c r="A21" s="57">
        <v>18</v>
      </c>
      <c r="B21" s="18" t="s">
        <v>283</v>
      </c>
      <c r="C21" s="14" t="s">
        <v>276</v>
      </c>
      <c r="D21" s="14" t="s">
        <v>122</v>
      </c>
      <c r="E21" s="54" t="s">
        <v>63</v>
      </c>
      <c r="F21" s="14" t="s">
        <v>54</v>
      </c>
      <c r="G21" s="57"/>
      <c r="H21" s="57"/>
      <c r="I21" s="57"/>
      <c r="J21" s="57"/>
      <c r="K21" s="57"/>
      <c r="L21" s="57"/>
      <c r="M21" s="57"/>
      <c r="N21" s="44">
        <v>0</v>
      </c>
      <c r="O21" s="14" t="s">
        <v>277</v>
      </c>
    </row>
    <row r="22" spans="1:15" s="52" customFormat="1">
      <c r="A22" s="57"/>
      <c r="B22" s="18"/>
      <c r="C22" s="14"/>
      <c r="D22" s="14"/>
      <c r="E22" s="54"/>
      <c r="F22" s="14"/>
      <c r="G22" s="57"/>
      <c r="H22" s="57"/>
      <c r="I22" s="57"/>
      <c r="J22" s="57"/>
      <c r="K22" s="57"/>
      <c r="L22" s="57"/>
      <c r="M22" s="57"/>
      <c r="N22" s="44"/>
      <c r="O22" s="14"/>
    </row>
    <row r="23" spans="1:15" s="52" customFormat="1">
      <c r="A23" s="57"/>
      <c r="B23" s="18"/>
      <c r="C23" s="14"/>
      <c r="D23" s="14"/>
      <c r="E23" s="54"/>
      <c r="F23" s="14"/>
      <c r="G23" s="57"/>
      <c r="H23" s="57"/>
      <c r="I23" s="57"/>
      <c r="J23" s="57"/>
      <c r="K23" s="57"/>
      <c r="L23" s="57"/>
      <c r="M23" s="57"/>
      <c r="N23" s="44"/>
      <c r="O23" s="14"/>
    </row>
    <row r="24" spans="1:15" s="2" customFormat="1" ht="18.75">
      <c r="A24" s="466" t="s">
        <v>284</v>
      </c>
      <c r="B24" s="467"/>
      <c r="C24" s="468"/>
      <c r="D24" s="469"/>
      <c r="E24" s="470"/>
      <c r="F24" s="471"/>
      <c r="G24" s="471"/>
      <c r="H24" s="471"/>
      <c r="I24" s="472"/>
      <c r="J24" s="466" t="s">
        <v>285</v>
      </c>
      <c r="K24" s="468"/>
      <c r="L24" s="468"/>
      <c r="M24" s="469"/>
      <c r="N24" s="7"/>
      <c r="O24" s="9"/>
    </row>
    <row r="25" spans="1:15" ht="45.95" customHeight="1">
      <c r="A25" s="473" t="s">
        <v>286</v>
      </c>
      <c r="B25" s="474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22 O3:O13 O14:O21 O2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125" zoomScaleNormal="125" workbookViewId="0">
      <selection activeCell="K18" sqref="K18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64" t="s">
        <v>287</v>
      </c>
      <c r="B1" s="464"/>
      <c r="C1" s="490"/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spans="1:13" s="1" customFormat="1" ht="16.5">
      <c r="A2" s="476" t="s">
        <v>259</v>
      </c>
      <c r="B2" s="479" t="s">
        <v>264</v>
      </c>
      <c r="C2" s="482" t="s">
        <v>260</v>
      </c>
      <c r="D2" s="479" t="s">
        <v>261</v>
      </c>
      <c r="E2" s="479" t="s">
        <v>262</v>
      </c>
      <c r="F2" s="479" t="s">
        <v>263</v>
      </c>
      <c r="G2" s="476" t="s">
        <v>288</v>
      </c>
      <c r="H2" s="476"/>
      <c r="I2" s="476" t="s">
        <v>289</v>
      </c>
      <c r="J2" s="476"/>
      <c r="K2" s="484" t="s">
        <v>290</v>
      </c>
      <c r="L2" s="486" t="s">
        <v>291</v>
      </c>
      <c r="M2" s="488" t="s">
        <v>292</v>
      </c>
    </row>
    <row r="3" spans="1:13" s="1" customFormat="1" ht="16.5">
      <c r="A3" s="476"/>
      <c r="B3" s="480"/>
      <c r="C3" s="483"/>
      <c r="D3" s="480"/>
      <c r="E3" s="480"/>
      <c r="F3" s="480"/>
      <c r="G3" s="3" t="s">
        <v>293</v>
      </c>
      <c r="H3" s="3" t="s">
        <v>294</v>
      </c>
      <c r="I3" s="3" t="s">
        <v>293</v>
      </c>
      <c r="J3" s="3" t="s">
        <v>294</v>
      </c>
      <c r="K3" s="485"/>
      <c r="L3" s="487"/>
      <c r="M3" s="489"/>
    </row>
    <row r="4" spans="1:13" s="52" customFormat="1">
      <c r="A4" s="44">
        <v>1</v>
      </c>
      <c r="B4" s="14" t="s">
        <v>54</v>
      </c>
      <c r="C4" s="13" t="s">
        <v>275</v>
      </c>
      <c r="D4" s="14" t="s">
        <v>276</v>
      </c>
      <c r="E4" s="14" t="s">
        <v>120</v>
      </c>
      <c r="F4" s="54" t="s">
        <v>63</v>
      </c>
      <c r="G4" s="55">
        <v>0.01</v>
      </c>
      <c r="H4" s="56" t="s">
        <v>295</v>
      </c>
      <c r="I4" s="56">
        <v>0.01</v>
      </c>
      <c r="J4" s="56">
        <v>0.01</v>
      </c>
      <c r="K4" s="56"/>
      <c r="L4" s="14"/>
      <c r="M4" s="14" t="s">
        <v>277</v>
      </c>
    </row>
    <row r="5" spans="1:13" s="52" customFormat="1">
      <c r="A5" s="44">
        <v>2</v>
      </c>
      <c r="B5" s="14" t="s">
        <v>54</v>
      </c>
      <c r="C5" s="13" t="s">
        <v>275</v>
      </c>
      <c r="D5" s="14" t="s">
        <v>276</v>
      </c>
      <c r="E5" s="14" t="s">
        <v>120</v>
      </c>
      <c r="F5" s="54" t="s">
        <v>63</v>
      </c>
      <c r="G5" s="55">
        <v>0.01</v>
      </c>
      <c r="H5" s="56" t="s">
        <v>295</v>
      </c>
      <c r="I5" s="56">
        <v>0.01</v>
      </c>
      <c r="J5" s="56">
        <v>0.01</v>
      </c>
      <c r="K5" s="56"/>
      <c r="L5" s="14"/>
      <c r="M5" s="14" t="s">
        <v>277</v>
      </c>
    </row>
    <row r="6" spans="1:13" s="52" customFormat="1">
      <c r="A6" s="44">
        <v>3</v>
      </c>
      <c r="B6" s="14" t="s">
        <v>54</v>
      </c>
      <c r="C6" s="13" t="s">
        <v>275</v>
      </c>
      <c r="D6" s="14" t="s">
        <v>276</v>
      </c>
      <c r="E6" s="14" t="s">
        <v>120</v>
      </c>
      <c r="F6" s="54" t="s">
        <v>63</v>
      </c>
      <c r="G6" s="55">
        <v>0.01</v>
      </c>
      <c r="H6" s="56" t="s">
        <v>295</v>
      </c>
      <c r="I6" s="56">
        <v>0.01</v>
      </c>
      <c r="J6" s="56">
        <v>0.01</v>
      </c>
      <c r="K6" s="57"/>
      <c r="L6" s="57"/>
      <c r="M6" s="14" t="s">
        <v>277</v>
      </c>
    </row>
    <row r="7" spans="1:13" s="52" customFormat="1">
      <c r="A7" s="44">
        <v>4</v>
      </c>
      <c r="B7" s="14" t="s">
        <v>54</v>
      </c>
      <c r="C7" s="13" t="s">
        <v>275</v>
      </c>
      <c r="D7" s="14" t="s">
        <v>276</v>
      </c>
      <c r="E7" s="14" t="s">
        <v>120</v>
      </c>
      <c r="F7" s="54" t="s">
        <v>63</v>
      </c>
      <c r="G7" s="55">
        <v>0.01</v>
      </c>
      <c r="H7" s="56" t="s">
        <v>295</v>
      </c>
      <c r="I7" s="56">
        <v>0.01</v>
      </c>
      <c r="J7" s="56">
        <v>0.01</v>
      </c>
      <c r="K7" s="57"/>
      <c r="L7" s="57"/>
      <c r="M7" s="14" t="s">
        <v>277</v>
      </c>
    </row>
    <row r="8" spans="1:13" s="52" customFormat="1">
      <c r="A8" s="44">
        <v>5</v>
      </c>
      <c r="B8" s="14" t="s">
        <v>54</v>
      </c>
      <c r="C8" s="13" t="s">
        <v>278</v>
      </c>
      <c r="D8" s="14" t="s">
        <v>276</v>
      </c>
      <c r="E8" s="14" t="s">
        <v>120</v>
      </c>
      <c r="F8" s="54" t="s">
        <v>63</v>
      </c>
      <c r="G8" s="55">
        <v>0.01</v>
      </c>
      <c r="H8" s="56" t="s">
        <v>295</v>
      </c>
      <c r="I8" s="56">
        <v>0.01</v>
      </c>
      <c r="J8" s="56">
        <v>0.01</v>
      </c>
      <c r="K8" s="57"/>
      <c r="L8" s="57"/>
      <c r="M8" s="14" t="s">
        <v>277</v>
      </c>
    </row>
    <row r="9" spans="1:13" s="52" customFormat="1">
      <c r="A9" s="44">
        <v>6</v>
      </c>
      <c r="B9" s="14" t="s">
        <v>54</v>
      </c>
      <c r="C9" s="13" t="s">
        <v>279</v>
      </c>
      <c r="D9" s="14" t="s">
        <v>276</v>
      </c>
      <c r="E9" s="14" t="s">
        <v>121</v>
      </c>
      <c r="F9" s="54" t="s">
        <v>63</v>
      </c>
      <c r="G9" s="55">
        <v>0.01</v>
      </c>
      <c r="H9" s="56" t="s">
        <v>295</v>
      </c>
      <c r="I9" s="56">
        <v>0.01</v>
      </c>
      <c r="J9" s="56">
        <v>0.01</v>
      </c>
      <c r="K9" s="57"/>
      <c r="L9" s="57"/>
      <c r="M9" s="14" t="s">
        <v>277</v>
      </c>
    </row>
    <row r="10" spans="1:13" s="52" customFormat="1">
      <c r="A10" s="44">
        <v>7</v>
      </c>
      <c r="B10" s="14" t="s">
        <v>54</v>
      </c>
      <c r="C10" s="13" t="s">
        <v>279</v>
      </c>
      <c r="D10" s="14" t="s">
        <v>276</v>
      </c>
      <c r="E10" s="14" t="s">
        <v>121</v>
      </c>
      <c r="F10" s="54" t="s">
        <v>63</v>
      </c>
      <c r="G10" s="55">
        <v>0.01</v>
      </c>
      <c r="H10" s="56" t="s">
        <v>295</v>
      </c>
      <c r="I10" s="56">
        <v>0.01</v>
      </c>
      <c r="J10" s="56">
        <v>0.01</v>
      </c>
      <c r="K10" s="57"/>
      <c r="L10" s="57"/>
      <c r="M10" s="14" t="s">
        <v>277</v>
      </c>
    </row>
    <row r="11" spans="1:13" s="52" customFormat="1">
      <c r="A11" s="44">
        <v>8</v>
      </c>
      <c r="B11" s="14" t="s">
        <v>54</v>
      </c>
      <c r="C11" s="13" t="s">
        <v>279</v>
      </c>
      <c r="D11" s="14" t="s">
        <v>276</v>
      </c>
      <c r="E11" s="14" t="s">
        <v>121</v>
      </c>
      <c r="F11" s="54" t="s">
        <v>63</v>
      </c>
      <c r="G11" s="55">
        <v>0.01</v>
      </c>
      <c r="H11" s="56" t="s">
        <v>295</v>
      </c>
      <c r="I11" s="56">
        <v>0.01</v>
      </c>
      <c r="J11" s="56">
        <v>0.01</v>
      </c>
      <c r="K11" s="57"/>
      <c r="L11" s="57"/>
      <c r="M11" s="14" t="s">
        <v>277</v>
      </c>
    </row>
    <row r="12" spans="1:13" s="52" customFormat="1">
      <c r="A12" s="44">
        <v>9</v>
      </c>
      <c r="B12" s="14" t="s">
        <v>54</v>
      </c>
      <c r="C12" s="13" t="s">
        <v>279</v>
      </c>
      <c r="D12" s="14" t="s">
        <v>276</v>
      </c>
      <c r="E12" s="14" t="s">
        <v>121</v>
      </c>
      <c r="F12" s="54" t="s">
        <v>63</v>
      </c>
      <c r="G12" s="55">
        <v>0.01</v>
      </c>
      <c r="H12" s="56" t="s">
        <v>295</v>
      </c>
      <c r="I12" s="56">
        <v>0.01</v>
      </c>
      <c r="J12" s="56">
        <v>0.01</v>
      </c>
      <c r="K12" s="57"/>
      <c r="L12" s="57"/>
      <c r="M12" s="14" t="s">
        <v>277</v>
      </c>
    </row>
    <row r="13" spans="1:13" s="52" customFormat="1">
      <c r="A13" s="44">
        <v>10</v>
      </c>
      <c r="B13" s="14" t="s">
        <v>54</v>
      </c>
      <c r="C13" s="13" t="s">
        <v>280</v>
      </c>
      <c r="D13" s="14" t="s">
        <v>276</v>
      </c>
      <c r="E13" s="14" t="s">
        <v>121</v>
      </c>
      <c r="F13" s="54" t="s">
        <v>63</v>
      </c>
      <c r="G13" s="55">
        <v>0.01</v>
      </c>
      <c r="H13" s="56" t="s">
        <v>295</v>
      </c>
      <c r="I13" s="56">
        <v>0.01</v>
      </c>
      <c r="J13" s="56">
        <v>0.01</v>
      </c>
      <c r="K13" s="57"/>
      <c r="L13" s="57"/>
      <c r="M13" s="14" t="s">
        <v>277</v>
      </c>
    </row>
    <row r="14" spans="1:13" s="52" customFormat="1">
      <c r="A14" s="44">
        <v>11</v>
      </c>
      <c r="B14" s="14" t="s">
        <v>54</v>
      </c>
      <c r="C14" s="13" t="s">
        <v>281</v>
      </c>
      <c r="D14" s="14" t="s">
        <v>276</v>
      </c>
      <c r="E14" s="14" t="s">
        <v>121</v>
      </c>
      <c r="F14" s="54" t="s">
        <v>63</v>
      </c>
      <c r="G14" s="55">
        <v>0.01</v>
      </c>
      <c r="H14" s="56" t="s">
        <v>295</v>
      </c>
      <c r="I14" s="56">
        <v>0.01</v>
      </c>
      <c r="J14" s="56">
        <v>0.01</v>
      </c>
      <c r="K14" s="57"/>
      <c r="L14" s="57"/>
      <c r="M14" s="14" t="s">
        <v>277</v>
      </c>
    </row>
    <row r="15" spans="1:13" s="52" customFormat="1">
      <c r="A15" s="44">
        <v>12</v>
      </c>
      <c r="B15" s="14" t="s">
        <v>54</v>
      </c>
      <c r="C15" s="18" t="s">
        <v>281</v>
      </c>
      <c r="D15" s="14" t="s">
        <v>276</v>
      </c>
      <c r="E15" s="14" t="s">
        <v>121</v>
      </c>
      <c r="F15" s="54" t="s">
        <v>63</v>
      </c>
      <c r="G15" s="55">
        <v>0.01</v>
      </c>
      <c r="H15" s="56" t="s">
        <v>295</v>
      </c>
      <c r="I15" s="56">
        <v>0.01</v>
      </c>
      <c r="J15" s="56">
        <v>0.01</v>
      </c>
      <c r="K15" s="57"/>
      <c r="L15" s="57"/>
      <c r="M15" s="14" t="s">
        <v>277</v>
      </c>
    </row>
    <row r="16" spans="1:13" s="52" customFormat="1">
      <c r="A16" s="44">
        <v>13</v>
      </c>
      <c r="B16" s="14" t="s">
        <v>54</v>
      </c>
      <c r="C16" s="18" t="s">
        <v>281</v>
      </c>
      <c r="D16" s="14" t="s">
        <v>276</v>
      </c>
      <c r="E16" s="14" t="s">
        <v>121</v>
      </c>
      <c r="F16" s="54" t="s">
        <v>63</v>
      </c>
      <c r="G16" s="55">
        <v>0.01</v>
      </c>
      <c r="H16" s="56" t="s">
        <v>295</v>
      </c>
      <c r="I16" s="56">
        <v>0.01</v>
      </c>
      <c r="J16" s="56">
        <v>0.01</v>
      </c>
      <c r="K16" s="57"/>
      <c r="L16" s="57"/>
      <c r="M16" s="14" t="s">
        <v>277</v>
      </c>
    </row>
    <row r="17" spans="1:13" s="52" customFormat="1">
      <c r="A17" s="44">
        <v>14</v>
      </c>
      <c r="B17" s="14" t="s">
        <v>54</v>
      </c>
      <c r="C17" s="18" t="s">
        <v>282</v>
      </c>
      <c r="D17" s="14" t="s">
        <v>276</v>
      </c>
      <c r="E17" s="14" t="s">
        <v>122</v>
      </c>
      <c r="F17" s="54" t="s">
        <v>63</v>
      </c>
      <c r="G17" s="55">
        <v>0.01</v>
      </c>
      <c r="H17" s="56" t="s">
        <v>295</v>
      </c>
      <c r="I17" s="56">
        <v>0.01</v>
      </c>
      <c r="J17" s="56">
        <v>0.01</v>
      </c>
      <c r="K17" s="57"/>
      <c r="L17" s="57"/>
      <c r="M17" s="14" t="s">
        <v>277</v>
      </c>
    </row>
    <row r="18" spans="1:13" s="52" customFormat="1">
      <c r="A18" s="44">
        <v>15</v>
      </c>
      <c r="B18" s="14" t="s">
        <v>54</v>
      </c>
      <c r="C18" s="18" t="s">
        <v>282</v>
      </c>
      <c r="D18" s="14" t="s">
        <v>276</v>
      </c>
      <c r="E18" s="14" t="s">
        <v>122</v>
      </c>
      <c r="F18" s="54" t="s">
        <v>63</v>
      </c>
      <c r="G18" s="55">
        <v>0.01</v>
      </c>
      <c r="H18" s="56" t="s">
        <v>295</v>
      </c>
      <c r="I18" s="56">
        <v>0.01</v>
      </c>
      <c r="J18" s="56">
        <v>0.01</v>
      </c>
      <c r="K18" s="57"/>
      <c r="L18" s="57"/>
      <c r="M18" s="14" t="s">
        <v>277</v>
      </c>
    </row>
    <row r="19" spans="1:13" s="52" customFormat="1">
      <c r="A19" s="44">
        <v>16</v>
      </c>
      <c r="B19" s="14" t="s">
        <v>54</v>
      </c>
      <c r="C19" s="18" t="s">
        <v>282</v>
      </c>
      <c r="D19" s="14" t="s">
        <v>276</v>
      </c>
      <c r="E19" s="14" t="s">
        <v>122</v>
      </c>
      <c r="F19" s="54" t="s">
        <v>63</v>
      </c>
      <c r="G19" s="55">
        <v>0.01</v>
      </c>
      <c r="H19" s="56" t="s">
        <v>295</v>
      </c>
      <c r="I19" s="56">
        <v>0.01</v>
      </c>
      <c r="J19" s="56">
        <v>0.01</v>
      </c>
      <c r="K19" s="57"/>
      <c r="L19" s="57"/>
      <c r="M19" s="14" t="s">
        <v>277</v>
      </c>
    </row>
    <row r="20" spans="1:13" s="52" customFormat="1">
      <c r="A20" s="44">
        <v>17</v>
      </c>
      <c r="B20" s="14" t="s">
        <v>54</v>
      </c>
      <c r="C20" s="18" t="s">
        <v>282</v>
      </c>
      <c r="D20" s="14" t="s">
        <v>276</v>
      </c>
      <c r="E20" s="14" t="s">
        <v>122</v>
      </c>
      <c r="F20" s="54" t="s">
        <v>63</v>
      </c>
      <c r="G20" s="55">
        <v>0.01</v>
      </c>
      <c r="H20" s="56" t="s">
        <v>295</v>
      </c>
      <c r="I20" s="56">
        <v>0.01</v>
      </c>
      <c r="J20" s="56">
        <v>0.01</v>
      </c>
      <c r="K20" s="57"/>
      <c r="L20" s="57"/>
      <c r="M20" s="14" t="s">
        <v>277</v>
      </c>
    </row>
    <row r="21" spans="1:13" s="52" customFormat="1">
      <c r="A21" s="44">
        <v>18</v>
      </c>
      <c r="B21" s="14" t="s">
        <v>54</v>
      </c>
      <c r="C21" s="18" t="s">
        <v>283</v>
      </c>
      <c r="D21" s="14" t="s">
        <v>276</v>
      </c>
      <c r="E21" s="14" t="s">
        <v>122</v>
      </c>
      <c r="F21" s="54" t="s">
        <v>63</v>
      </c>
      <c r="G21" s="55">
        <v>0.01</v>
      </c>
      <c r="H21" s="56" t="s">
        <v>295</v>
      </c>
      <c r="I21" s="56">
        <v>0.01</v>
      </c>
      <c r="J21" s="56">
        <v>0.01</v>
      </c>
      <c r="K21" s="57"/>
      <c r="L21" s="57"/>
      <c r="M21" s="14" t="s">
        <v>277</v>
      </c>
    </row>
    <row r="22" spans="1:13" s="52" customFormat="1">
      <c r="A22" s="44"/>
      <c r="B22" s="14"/>
      <c r="C22" s="57"/>
      <c r="D22" s="14"/>
      <c r="E22" s="14"/>
      <c r="F22" s="44"/>
      <c r="G22" s="55"/>
      <c r="H22" s="56"/>
      <c r="I22" s="56"/>
      <c r="J22" s="56"/>
      <c r="K22" s="57"/>
      <c r="L22" s="57"/>
      <c r="M22" s="14"/>
    </row>
    <row r="23" spans="1:13" s="52" customFormat="1">
      <c r="A23" s="44"/>
      <c r="B23" s="57"/>
      <c r="C23" s="58"/>
      <c r="D23" s="57"/>
      <c r="E23" s="57"/>
      <c r="F23" s="44"/>
      <c r="G23" s="57"/>
      <c r="H23" s="57"/>
      <c r="I23" s="57"/>
      <c r="J23" s="57"/>
      <c r="K23" s="57"/>
      <c r="L23" s="57"/>
      <c r="M23" s="57"/>
    </row>
    <row r="24" spans="1:13" s="52" customFormat="1">
      <c r="A24" s="44"/>
      <c r="B24" s="57"/>
      <c r="C24" s="58"/>
      <c r="D24" s="57"/>
      <c r="E24" s="57"/>
      <c r="F24" s="44"/>
      <c r="G24" s="57"/>
      <c r="H24" s="57"/>
      <c r="I24" s="57"/>
      <c r="J24" s="57"/>
      <c r="K24" s="57"/>
      <c r="L24" s="57"/>
      <c r="M24" s="57"/>
    </row>
    <row r="25" spans="1:13" s="2" customFormat="1" ht="18.75">
      <c r="A25" s="466" t="s">
        <v>296</v>
      </c>
      <c r="B25" s="468"/>
      <c r="C25" s="468"/>
      <c r="D25" s="468"/>
      <c r="E25" s="469"/>
      <c r="F25" s="470"/>
      <c r="G25" s="472"/>
      <c r="H25" s="466" t="s">
        <v>285</v>
      </c>
      <c r="I25" s="468"/>
      <c r="J25" s="468"/>
      <c r="K25" s="469"/>
      <c r="L25" s="491"/>
      <c r="M25" s="492"/>
    </row>
    <row r="26" spans="1:13" ht="16.5">
      <c r="A26" s="481" t="s">
        <v>297</v>
      </c>
      <c r="B26" s="481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6" type="noConversion"/>
  <dataValidations count="1">
    <dataValidation type="list" allowBlank="1" showInputMessage="1" showErrorMessage="1" sqref="M22 M1:M13 M14:M21 M23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topLeftCell="E4" zoomScale="125" zoomScaleNormal="125" workbookViewId="0">
      <selection activeCell="A17" sqref="A17:W17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64" t="s">
        <v>298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</row>
    <row r="2" spans="1:23" s="41" customFormat="1" ht="15.95" customHeight="1">
      <c r="A2" s="479" t="s">
        <v>299</v>
      </c>
      <c r="B2" s="479" t="s">
        <v>264</v>
      </c>
      <c r="C2" s="479" t="s">
        <v>260</v>
      </c>
      <c r="D2" s="488" t="s">
        <v>261</v>
      </c>
      <c r="E2" s="479" t="s">
        <v>262</v>
      </c>
      <c r="F2" s="479" t="s">
        <v>263</v>
      </c>
      <c r="G2" s="493" t="s">
        <v>300</v>
      </c>
      <c r="H2" s="494"/>
      <c r="I2" s="495"/>
      <c r="J2" s="493" t="s">
        <v>301</v>
      </c>
      <c r="K2" s="494"/>
      <c r="L2" s="495"/>
      <c r="M2" s="493" t="s">
        <v>302</v>
      </c>
      <c r="N2" s="494"/>
      <c r="O2" s="495"/>
      <c r="P2" s="493" t="s">
        <v>303</v>
      </c>
      <c r="Q2" s="494"/>
      <c r="R2" s="495"/>
      <c r="S2" s="494" t="s">
        <v>304</v>
      </c>
      <c r="T2" s="494"/>
      <c r="U2" s="495"/>
      <c r="V2" s="503" t="s">
        <v>305</v>
      </c>
      <c r="W2" s="503" t="s">
        <v>273</v>
      </c>
    </row>
    <row r="3" spans="1:23" s="41" customFormat="1" ht="16.5">
      <c r="A3" s="480"/>
      <c r="B3" s="500"/>
      <c r="C3" s="500"/>
      <c r="D3" s="501"/>
      <c r="E3" s="500"/>
      <c r="F3" s="500"/>
      <c r="G3" s="3" t="s">
        <v>306</v>
      </c>
      <c r="H3" s="3" t="s">
        <v>69</v>
      </c>
      <c r="I3" s="3" t="s">
        <v>264</v>
      </c>
      <c r="J3" s="3" t="s">
        <v>306</v>
      </c>
      <c r="K3" s="3" t="s">
        <v>69</v>
      </c>
      <c r="L3" s="3" t="s">
        <v>264</v>
      </c>
      <c r="M3" s="3" t="s">
        <v>306</v>
      </c>
      <c r="N3" s="3" t="s">
        <v>69</v>
      </c>
      <c r="O3" s="3" t="s">
        <v>264</v>
      </c>
      <c r="P3" s="3" t="s">
        <v>306</v>
      </c>
      <c r="Q3" s="3" t="s">
        <v>69</v>
      </c>
      <c r="R3" s="3" t="s">
        <v>264</v>
      </c>
      <c r="S3" s="3" t="s">
        <v>306</v>
      </c>
      <c r="T3" s="3" t="s">
        <v>69</v>
      </c>
      <c r="U3" s="3" t="s">
        <v>264</v>
      </c>
      <c r="V3" s="504"/>
      <c r="W3" s="504"/>
    </row>
    <row r="4" spans="1:23" s="42" customFormat="1" ht="42.75" customHeight="1">
      <c r="A4" s="499" t="s">
        <v>307</v>
      </c>
      <c r="B4" s="499" t="s">
        <v>308</v>
      </c>
      <c r="C4" s="499">
        <v>2936</v>
      </c>
      <c r="D4" s="502" t="s">
        <v>276</v>
      </c>
      <c r="E4" s="499" t="s">
        <v>122</v>
      </c>
      <c r="F4" s="502" t="s">
        <v>63</v>
      </c>
      <c r="G4" s="46"/>
      <c r="H4" s="47" t="s">
        <v>276</v>
      </c>
      <c r="I4" s="46" t="s">
        <v>308</v>
      </c>
      <c r="J4" s="46"/>
      <c r="K4" s="46" t="s">
        <v>309</v>
      </c>
      <c r="L4" s="46" t="s">
        <v>308</v>
      </c>
      <c r="M4" s="46"/>
      <c r="N4" s="47" t="s">
        <v>310</v>
      </c>
      <c r="O4" s="46" t="s">
        <v>311</v>
      </c>
      <c r="P4" s="44"/>
      <c r="Q4" s="45" t="s">
        <v>312</v>
      </c>
      <c r="R4" s="46" t="s">
        <v>311</v>
      </c>
      <c r="S4" s="45"/>
      <c r="T4" s="45" t="s">
        <v>313</v>
      </c>
      <c r="U4" s="46" t="s">
        <v>311</v>
      </c>
      <c r="V4" s="505" t="s">
        <v>314</v>
      </c>
      <c r="W4" s="44"/>
    </row>
    <row r="5" spans="1:23" s="42" customFormat="1" ht="18" customHeight="1">
      <c r="A5" s="499"/>
      <c r="B5" s="499"/>
      <c r="C5" s="499"/>
      <c r="D5" s="502"/>
      <c r="E5" s="499"/>
      <c r="F5" s="502"/>
      <c r="G5" s="493" t="s">
        <v>315</v>
      </c>
      <c r="H5" s="494"/>
      <c r="I5" s="495"/>
      <c r="J5" s="493" t="s">
        <v>316</v>
      </c>
      <c r="K5" s="494"/>
      <c r="L5" s="495"/>
      <c r="M5" s="493" t="s">
        <v>317</v>
      </c>
      <c r="N5" s="494"/>
      <c r="O5" s="495"/>
      <c r="P5" s="493" t="s">
        <v>318</v>
      </c>
      <c r="Q5" s="494"/>
      <c r="R5" s="495"/>
      <c r="S5" s="494" t="s">
        <v>319</v>
      </c>
      <c r="T5" s="494"/>
      <c r="U5" s="495"/>
      <c r="V5" s="506"/>
      <c r="W5" s="44"/>
    </row>
    <row r="6" spans="1:23" s="42" customFormat="1" ht="18" customHeight="1">
      <c r="A6" s="499"/>
      <c r="B6" s="499"/>
      <c r="C6" s="499"/>
      <c r="D6" s="502"/>
      <c r="E6" s="499"/>
      <c r="F6" s="502"/>
      <c r="G6" s="3" t="s">
        <v>306</v>
      </c>
      <c r="H6" s="3" t="s">
        <v>69</v>
      </c>
      <c r="I6" s="3" t="s">
        <v>264</v>
      </c>
      <c r="J6" s="3" t="s">
        <v>306</v>
      </c>
      <c r="K6" s="3" t="s">
        <v>69</v>
      </c>
      <c r="L6" s="3" t="s">
        <v>264</v>
      </c>
      <c r="M6" s="3" t="s">
        <v>306</v>
      </c>
      <c r="N6" s="3" t="s">
        <v>69</v>
      </c>
      <c r="O6" s="3" t="s">
        <v>264</v>
      </c>
      <c r="P6" s="3" t="s">
        <v>306</v>
      </c>
      <c r="Q6" s="3" t="s">
        <v>69</v>
      </c>
      <c r="R6" s="3" t="s">
        <v>264</v>
      </c>
      <c r="S6" s="3" t="s">
        <v>306</v>
      </c>
      <c r="T6" s="3" t="s">
        <v>69</v>
      </c>
      <c r="U6" s="3" t="s">
        <v>264</v>
      </c>
      <c r="V6" s="506"/>
      <c r="W6" s="44"/>
    </row>
    <row r="7" spans="1:23" s="42" customFormat="1" ht="42.75" customHeight="1">
      <c r="A7" s="499"/>
      <c r="B7" s="499"/>
      <c r="C7" s="499"/>
      <c r="D7" s="502"/>
      <c r="E7" s="499"/>
      <c r="F7" s="502"/>
      <c r="G7" s="46" t="s">
        <v>320</v>
      </c>
      <c r="H7" s="47" t="s">
        <v>321</v>
      </c>
      <c r="I7" s="46" t="s">
        <v>322</v>
      </c>
      <c r="J7" s="46" t="s">
        <v>323</v>
      </c>
      <c r="K7" s="47" t="s">
        <v>324</v>
      </c>
      <c r="L7" s="46" t="s">
        <v>325</v>
      </c>
      <c r="M7" s="46"/>
      <c r="N7" s="47" t="s">
        <v>326</v>
      </c>
      <c r="O7" s="46" t="s">
        <v>325</v>
      </c>
      <c r="P7" s="44"/>
      <c r="Q7" s="45" t="s">
        <v>327</v>
      </c>
      <c r="R7" s="46" t="s">
        <v>328</v>
      </c>
      <c r="S7" s="45"/>
      <c r="T7" s="45" t="s">
        <v>329</v>
      </c>
      <c r="U7" s="46" t="s">
        <v>54</v>
      </c>
      <c r="V7" s="506"/>
      <c r="W7" s="44"/>
    </row>
    <row r="8" spans="1:23" s="42" customFormat="1" ht="15" customHeight="1">
      <c r="A8" s="499"/>
      <c r="B8" s="499"/>
      <c r="C8" s="499"/>
      <c r="D8" s="502"/>
      <c r="E8" s="499"/>
      <c r="F8" s="502"/>
      <c r="G8" s="493" t="s">
        <v>330</v>
      </c>
      <c r="H8" s="494"/>
      <c r="I8" s="495"/>
      <c r="J8" s="493" t="s">
        <v>331</v>
      </c>
      <c r="K8" s="494"/>
      <c r="L8" s="495"/>
      <c r="M8" s="493" t="s">
        <v>332</v>
      </c>
      <c r="N8" s="494"/>
      <c r="O8" s="495"/>
      <c r="P8" s="493" t="s">
        <v>333</v>
      </c>
      <c r="Q8" s="494"/>
      <c r="R8" s="495"/>
      <c r="S8" s="494" t="s">
        <v>334</v>
      </c>
      <c r="T8" s="494"/>
      <c r="U8" s="495"/>
      <c r="V8" s="506"/>
      <c r="W8" s="23"/>
    </row>
    <row r="9" spans="1:23" s="42" customFormat="1" ht="16.5">
      <c r="A9" s="499"/>
      <c r="B9" s="499"/>
      <c r="C9" s="499"/>
      <c r="D9" s="502"/>
      <c r="E9" s="499"/>
      <c r="F9" s="502"/>
      <c r="G9" s="3" t="s">
        <v>306</v>
      </c>
      <c r="H9" s="3" t="s">
        <v>69</v>
      </c>
      <c r="I9" s="3" t="s">
        <v>264</v>
      </c>
      <c r="J9" s="3" t="s">
        <v>306</v>
      </c>
      <c r="K9" s="3" t="s">
        <v>69</v>
      </c>
      <c r="L9" s="3" t="s">
        <v>264</v>
      </c>
      <c r="M9" s="3" t="s">
        <v>306</v>
      </c>
      <c r="N9" s="3" t="s">
        <v>69</v>
      </c>
      <c r="O9" s="3" t="s">
        <v>264</v>
      </c>
      <c r="P9" s="3" t="s">
        <v>306</v>
      </c>
      <c r="Q9" s="3" t="s">
        <v>69</v>
      </c>
      <c r="R9" s="3" t="s">
        <v>264</v>
      </c>
      <c r="S9" s="3" t="s">
        <v>306</v>
      </c>
      <c r="T9" s="3" t="s">
        <v>69</v>
      </c>
      <c r="U9" s="3" t="s">
        <v>264</v>
      </c>
      <c r="V9" s="506"/>
      <c r="W9" s="23"/>
    </row>
    <row r="10" spans="1:23" s="42" customFormat="1" ht="60.95" customHeight="1">
      <c r="A10" s="499"/>
      <c r="B10" s="499"/>
      <c r="C10" s="499"/>
      <c r="D10" s="502"/>
      <c r="E10" s="499"/>
      <c r="F10" s="502"/>
      <c r="G10" s="44" t="s">
        <v>335</v>
      </c>
      <c r="H10" s="45" t="s">
        <v>336</v>
      </c>
      <c r="I10" s="44"/>
      <c r="J10" s="44" t="s">
        <v>337</v>
      </c>
      <c r="K10" s="44" t="s">
        <v>338</v>
      </c>
      <c r="L10" s="46" t="s">
        <v>54</v>
      </c>
      <c r="M10" s="44" t="s">
        <v>339</v>
      </c>
      <c r="N10" s="44" t="s">
        <v>340</v>
      </c>
      <c r="O10" s="46" t="s">
        <v>54</v>
      </c>
      <c r="P10" s="44"/>
      <c r="Q10" s="45" t="s">
        <v>341</v>
      </c>
      <c r="R10" s="44" t="s">
        <v>54</v>
      </c>
      <c r="S10" s="44"/>
      <c r="T10" s="44" t="s">
        <v>342</v>
      </c>
      <c r="U10" s="44" t="s">
        <v>343</v>
      </c>
      <c r="V10" s="506"/>
      <c r="W10" s="44"/>
    </row>
    <row r="11" spans="1:23" ht="15" customHeight="1">
      <c r="A11" s="499"/>
      <c r="B11" s="499"/>
      <c r="C11" s="499"/>
      <c r="D11" s="502"/>
      <c r="E11" s="499"/>
      <c r="F11" s="502"/>
      <c r="G11" s="493" t="s">
        <v>344</v>
      </c>
      <c r="H11" s="494"/>
      <c r="I11" s="495"/>
      <c r="J11" s="493" t="s">
        <v>345</v>
      </c>
      <c r="K11" s="494"/>
      <c r="L11" s="495"/>
      <c r="M11" s="493" t="s">
        <v>346</v>
      </c>
      <c r="N11" s="494"/>
      <c r="O11" s="495"/>
      <c r="P11" s="493" t="s">
        <v>347</v>
      </c>
      <c r="Q11" s="494"/>
      <c r="R11" s="495"/>
      <c r="S11" s="494" t="s">
        <v>348</v>
      </c>
      <c r="T11" s="494"/>
      <c r="U11" s="495"/>
      <c r="V11" s="506"/>
      <c r="W11" s="23"/>
    </row>
    <row r="12" spans="1:23" ht="16.5">
      <c r="A12" s="499"/>
      <c r="B12" s="499"/>
      <c r="C12" s="499"/>
      <c r="D12" s="502"/>
      <c r="E12" s="499"/>
      <c r="F12" s="502"/>
      <c r="G12" s="3" t="s">
        <v>306</v>
      </c>
      <c r="H12" s="3" t="s">
        <v>69</v>
      </c>
      <c r="I12" s="3" t="s">
        <v>264</v>
      </c>
      <c r="J12" s="3" t="s">
        <v>306</v>
      </c>
      <c r="K12" s="3" t="s">
        <v>69</v>
      </c>
      <c r="L12" s="3" t="s">
        <v>264</v>
      </c>
      <c r="M12" s="3" t="s">
        <v>306</v>
      </c>
      <c r="N12" s="3" t="s">
        <v>69</v>
      </c>
      <c r="O12" s="3" t="s">
        <v>264</v>
      </c>
      <c r="P12" s="3" t="s">
        <v>306</v>
      </c>
      <c r="Q12" s="3" t="s">
        <v>69</v>
      </c>
      <c r="R12" s="3" t="s">
        <v>264</v>
      </c>
      <c r="S12" s="3" t="s">
        <v>306</v>
      </c>
      <c r="T12" s="3" t="s">
        <v>69</v>
      </c>
      <c r="U12" s="3" t="s">
        <v>264</v>
      </c>
      <c r="V12" s="506"/>
      <c r="W12" s="23"/>
    </row>
    <row r="13" spans="1:23" s="42" customFormat="1" ht="60.95" customHeight="1">
      <c r="A13" s="499"/>
      <c r="B13" s="499"/>
      <c r="C13" s="499"/>
      <c r="D13" s="502"/>
      <c r="E13" s="499"/>
      <c r="F13" s="502"/>
      <c r="G13" s="44"/>
      <c r="H13" s="45" t="s">
        <v>349</v>
      </c>
      <c r="I13" s="44"/>
      <c r="J13" s="44"/>
      <c r="K13" s="44" t="s">
        <v>350</v>
      </c>
      <c r="L13" s="46"/>
      <c r="M13" s="44"/>
      <c r="N13" s="44" t="s">
        <v>351</v>
      </c>
      <c r="O13" s="46"/>
      <c r="P13" s="44"/>
      <c r="Q13" s="44"/>
      <c r="R13" s="44"/>
      <c r="S13" s="44"/>
      <c r="T13" s="44"/>
      <c r="U13" s="44"/>
      <c r="V13" s="506"/>
      <c r="W13" s="44"/>
    </row>
    <row r="14" spans="1:23">
      <c r="A14" s="48"/>
      <c r="B14" s="48"/>
      <c r="C14" s="48"/>
      <c r="D14" s="49"/>
      <c r="E14" s="48"/>
      <c r="F14" s="4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5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8.75">
      <c r="A16" s="491" t="s">
        <v>352</v>
      </c>
      <c r="B16" s="496"/>
      <c r="C16" s="496"/>
      <c r="D16" s="496"/>
      <c r="E16" s="492"/>
      <c r="F16" s="470"/>
      <c r="G16" s="472"/>
      <c r="H16" s="39"/>
      <c r="I16" s="39"/>
      <c r="J16" s="491" t="s">
        <v>353</v>
      </c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2"/>
      <c r="V16" s="51"/>
      <c r="W16" s="9"/>
    </row>
    <row r="17" spans="1:23" ht="65.099999999999994" customHeight="1">
      <c r="A17" s="497" t="s">
        <v>354</v>
      </c>
      <c r="B17" s="497"/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</row>
  </sheetData>
  <mergeCells count="40">
    <mergeCell ref="V4:V13"/>
    <mergeCell ref="W2:W3"/>
    <mergeCell ref="G8:I8"/>
    <mergeCell ref="J8:L8"/>
    <mergeCell ref="M8:O8"/>
    <mergeCell ref="P8:R8"/>
    <mergeCell ref="S8:U8"/>
    <mergeCell ref="G5:I5"/>
    <mergeCell ref="A1:W1"/>
    <mergeCell ref="G2:I2"/>
    <mergeCell ref="J2:L2"/>
    <mergeCell ref="M2:O2"/>
    <mergeCell ref="P2:R2"/>
    <mergeCell ref="S2:U2"/>
    <mergeCell ref="V2:V3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11:I11"/>
    <mergeCell ref="J11:L11"/>
    <mergeCell ref="M11:O11"/>
    <mergeCell ref="J5:L5"/>
    <mergeCell ref="M5:O5"/>
    <mergeCell ref="P5:R5"/>
    <mergeCell ref="A16:E16"/>
    <mergeCell ref="F16:G16"/>
    <mergeCell ref="J16:U16"/>
    <mergeCell ref="P11:R11"/>
    <mergeCell ref="S11:U11"/>
    <mergeCell ref="S5:U5"/>
  </mergeCells>
  <phoneticPr fontId="46" type="noConversion"/>
  <dataValidations count="1">
    <dataValidation type="list" allowBlank="1" showInputMessage="1" showErrorMessage="1" sqref="W1 W4 W5 W6 W7 W8:W10 W11:W13 W1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4" t="s">
        <v>355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</row>
    <row r="2" spans="1:14" ht="16.5">
      <c r="A2" s="26" t="s">
        <v>356</v>
      </c>
      <c r="B2" s="27" t="s">
        <v>357</v>
      </c>
      <c r="C2" s="28" t="s">
        <v>306</v>
      </c>
      <c r="D2" s="28" t="s">
        <v>262</v>
      </c>
      <c r="E2" s="29" t="s">
        <v>263</v>
      </c>
      <c r="F2" s="29" t="s">
        <v>264</v>
      </c>
      <c r="G2" s="30" t="s">
        <v>358</v>
      </c>
      <c r="H2" s="30" t="s">
        <v>359</v>
      </c>
      <c r="I2" s="30" t="s">
        <v>360</v>
      </c>
      <c r="J2" s="30" t="s">
        <v>359</v>
      </c>
      <c r="K2" s="30" t="s">
        <v>361</v>
      </c>
      <c r="L2" s="30" t="s">
        <v>359</v>
      </c>
      <c r="M2" s="29" t="s">
        <v>305</v>
      </c>
      <c r="N2" s="29" t="s">
        <v>273</v>
      </c>
    </row>
    <row r="3" spans="1:14" s="10" customFormat="1" ht="16.5">
      <c r="A3" s="31"/>
      <c r="B3" s="13"/>
      <c r="C3" s="14"/>
      <c r="D3" s="14"/>
      <c r="E3" s="17"/>
      <c r="F3" s="15"/>
      <c r="G3" s="32"/>
      <c r="H3" s="33"/>
      <c r="I3" s="32"/>
      <c r="J3" s="33"/>
      <c r="K3" s="15"/>
      <c r="L3" s="15"/>
      <c r="M3" s="15"/>
      <c r="N3" s="15"/>
    </row>
    <row r="4" spans="1:14" s="10" customFormat="1" ht="16.5">
      <c r="A4" s="31"/>
      <c r="B4" s="13"/>
      <c r="C4" s="14"/>
      <c r="D4" s="14"/>
      <c r="E4" s="17"/>
      <c r="F4" s="15"/>
      <c r="G4" s="32"/>
      <c r="H4" s="33"/>
      <c r="I4" s="32"/>
      <c r="J4" s="33"/>
      <c r="K4" s="15"/>
      <c r="L4" s="15"/>
      <c r="M4" s="15"/>
      <c r="N4" s="15"/>
    </row>
    <row r="5" spans="1:14" s="10" customFormat="1" ht="16.5">
      <c r="A5" s="31"/>
      <c r="B5" s="13"/>
      <c r="C5" s="14"/>
      <c r="D5" s="14"/>
      <c r="E5" s="17"/>
      <c r="F5" s="15"/>
      <c r="G5" s="32"/>
      <c r="H5" s="33"/>
      <c r="I5" s="32"/>
      <c r="J5" s="33"/>
      <c r="K5" s="15"/>
      <c r="L5" s="15"/>
      <c r="M5" s="15"/>
      <c r="N5" s="15"/>
    </row>
    <row r="6" spans="1:14" s="10" customFormat="1" ht="16.5">
      <c r="A6" s="31"/>
      <c r="B6" s="13"/>
      <c r="C6" s="14"/>
      <c r="D6" s="14"/>
      <c r="E6" s="17"/>
      <c r="F6" s="15"/>
      <c r="G6" s="32"/>
      <c r="H6" s="33"/>
      <c r="I6" s="32"/>
      <c r="J6" s="33"/>
      <c r="K6" s="15"/>
      <c r="L6" s="15"/>
      <c r="M6" s="15"/>
      <c r="N6" s="15"/>
    </row>
    <row r="7" spans="1:14" s="10" customFormat="1" ht="16.5">
      <c r="A7" s="31"/>
      <c r="B7" s="13"/>
      <c r="C7" s="14"/>
      <c r="D7" s="14"/>
      <c r="E7" s="17"/>
      <c r="F7" s="15"/>
      <c r="G7" s="32"/>
      <c r="H7" s="33"/>
      <c r="I7" s="32"/>
      <c r="J7" s="33"/>
      <c r="K7" s="15"/>
      <c r="L7" s="15"/>
      <c r="M7" s="15"/>
      <c r="N7" s="15"/>
    </row>
    <row r="8" spans="1:14" s="10" customFormat="1" ht="16.5">
      <c r="A8" s="31"/>
      <c r="B8" s="13"/>
      <c r="C8" s="14"/>
      <c r="D8" s="14"/>
      <c r="E8" s="17"/>
      <c r="F8" s="15"/>
      <c r="G8" s="32"/>
      <c r="H8" s="33"/>
      <c r="I8" s="32"/>
      <c r="J8" s="33"/>
      <c r="K8" s="15"/>
      <c r="L8" s="15"/>
      <c r="M8" s="15"/>
      <c r="N8" s="15"/>
    </row>
    <row r="9" spans="1:14" s="10" customFormat="1" ht="16.5">
      <c r="A9" s="31"/>
      <c r="B9" s="13"/>
      <c r="C9" s="14"/>
      <c r="D9" s="14"/>
      <c r="E9" s="17"/>
      <c r="F9" s="15"/>
      <c r="G9" s="32"/>
      <c r="H9" s="33"/>
      <c r="I9" s="32"/>
      <c r="J9" s="33"/>
      <c r="K9" s="15"/>
      <c r="L9" s="15"/>
      <c r="M9" s="15"/>
      <c r="N9" s="15"/>
    </row>
    <row r="10" spans="1:14" s="10" customFormat="1" ht="16.5">
      <c r="A10" s="31"/>
      <c r="B10" s="13"/>
      <c r="C10" s="14"/>
      <c r="D10" s="14"/>
      <c r="E10" s="17"/>
      <c r="F10" s="15"/>
      <c r="G10" s="32"/>
      <c r="H10" s="33"/>
      <c r="I10" s="32"/>
      <c r="J10" s="33"/>
      <c r="K10" s="15"/>
      <c r="L10" s="15"/>
      <c r="M10" s="15"/>
      <c r="N10" s="15"/>
    </row>
    <row r="11" spans="1:14" s="10" customFormat="1" ht="16.5">
      <c r="A11" s="31"/>
      <c r="B11" s="13"/>
      <c r="C11" s="14"/>
      <c r="D11" s="14"/>
      <c r="E11" s="17"/>
      <c r="F11" s="15"/>
      <c r="G11" s="34"/>
      <c r="H11" s="33"/>
      <c r="I11" s="36"/>
      <c r="J11" s="33"/>
      <c r="K11" s="15"/>
      <c r="L11" s="15"/>
      <c r="M11" s="15"/>
      <c r="N11" s="15"/>
    </row>
    <row r="12" spans="1:14" s="10" customFormat="1" ht="16.5">
      <c r="A12" s="31"/>
      <c r="B12" s="13"/>
      <c r="C12" s="14"/>
      <c r="D12" s="14"/>
      <c r="E12" s="17"/>
      <c r="F12" s="15"/>
      <c r="G12" s="34"/>
      <c r="H12" s="33"/>
      <c r="I12" s="36"/>
      <c r="J12" s="33"/>
      <c r="K12" s="15"/>
      <c r="L12" s="15"/>
      <c r="M12" s="15"/>
      <c r="N12" s="15"/>
    </row>
    <row r="13" spans="1:14" s="10" customFormat="1" ht="16.5">
      <c r="A13" s="31"/>
      <c r="B13" s="13"/>
      <c r="C13" s="14"/>
      <c r="D13" s="14"/>
      <c r="E13" s="17"/>
      <c r="F13" s="15"/>
      <c r="G13" s="34"/>
      <c r="H13" s="33"/>
      <c r="I13" s="36"/>
      <c r="J13" s="33"/>
      <c r="K13" s="15"/>
      <c r="L13" s="15"/>
      <c r="M13" s="15"/>
      <c r="N13" s="15"/>
    </row>
    <row r="14" spans="1:14" s="10" customFormat="1" ht="17.25">
      <c r="A14" s="35"/>
      <c r="B14" s="13"/>
      <c r="C14" s="14"/>
      <c r="D14" s="14"/>
      <c r="E14" s="17"/>
      <c r="F14" s="15"/>
      <c r="G14" s="36"/>
      <c r="H14" s="33"/>
      <c r="I14" s="36"/>
      <c r="J14" s="33"/>
      <c r="K14" s="15"/>
      <c r="L14" s="15"/>
      <c r="M14" s="15"/>
      <c r="N14" s="15"/>
    </row>
    <row r="15" spans="1:14" s="10" customFormat="1" ht="17.25">
      <c r="A15" s="35"/>
      <c r="B15" s="13"/>
      <c r="C15" s="14"/>
      <c r="D15" s="14"/>
      <c r="E15" s="17"/>
      <c r="F15" s="15"/>
      <c r="G15" s="36"/>
      <c r="H15" s="33"/>
      <c r="I15" s="32"/>
      <c r="J15" s="33"/>
      <c r="K15" s="15"/>
      <c r="L15" s="15"/>
      <c r="M15" s="15"/>
      <c r="N15" s="15"/>
    </row>
    <row r="16" spans="1:14" s="10" customFormat="1" ht="17.25">
      <c r="A16" s="35"/>
      <c r="B16" s="13"/>
      <c r="C16" s="14"/>
      <c r="D16" s="14"/>
      <c r="E16" s="17"/>
      <c r="F16" s="15"/>
      <c r="G16" s="36"/>
      <c r="H16" s="33"/>
      <c r="I16" s="32"/>
      <c r="J16" s="33"/>
      <c r="K16" s="15"/>
      <c r="L16" s="15"/>
      <c r="M16" s="15"/>
      <c r="N16" s="15"/>
    </row>
    <row r="17" spans="1:14" s="10" customFormat="1" ht="17.25">
      <c r="A17" s="35"/>
      <c r="B17" s="13"/>
      <c r="C17" s="14"/>
      <c r="D17" s="14"/>
      <c r="E17" s="17"/>
      <c r="F17" s="15"/>
      <c r="G17" s="36"/>
      <c r="H17" s="33"/>
      <c r="I17" s="36"/>
      <c r="J17" s="33"/>
      <c r="K17" s="15"/>
      <c r="L17" s="15"/>
      <c r="M17" s="15"/>
      <c r="N17" s="15"/>
    </row>
    <row r="18" spans="1:14" s="10" customFormat="1" ht="17.25">
      <c r="A18" s="35"/>
      <c r="B18" s="13"/>
      <c r="C18" s="14"/>
      <c r="D18" s="14"/>
      <c r="E18" s="17"/>
      <c r="F18" s="15"/>
      <c r="G18" s="36"/>
      <c r="H18" s="33"/>
      <c r="I18" s="36"/>
      <c r="J18" s="33"/>
      <c r="K18" s="15"/>
      <c r="L18" s="15"/>
      <c r="M18" s="15"/>
      <c r="N18" s="15"/>
    </row>
    <row r="19" spans="1:14" s="10" customFormat="1" ht="17.25">
      <c r="A19" s="35"/>
      <c r="B19" s="13"/>
      <c r="C19" s="14"/>
      <c r="D19" s="14"/>
      <c r="E19" s="17"/>
      <c r="F19" s="15"/>
      <c r="G19" s="36"/>
      <c r="H19" s="33"/>
      <c r="I19" s="36"/>
      <c r="J19" s="33"/>
      <c r="K19" s="15"/>
      <c r="L19" s="15"/>
      <c r="M19" s="15"/>
      <c r="N19" s="15"/>
    </row>
    <row r="20" spans="1:14" s="10" customFormat="1" ht="17.25" hidden="1">
      <c r="A20" s="35"/>
      <c r="B20" s="13"/>
      <c r="C20" s="14"/>
      <c r="D20" s="14"/>
      <c r="E20" s="17"/>
      <c r="F20" s="15"/>
      <c r="G20" s="36"/>
      <c r="H20" s="33"/>
      <c r="I20" s="36"/>
      <c r="J20" s="33"/>
      <c r="K20" s="15"/>
      <c r="L20" s="15"/>
      <c r="M20" s="15"/>
      <c r="N20" s="15"/>
    </row>
    <row r="21" spans="1:14" s="10" customFormat="1" ht="17.25" hidden="1">
      <c r="A21" s="35"/>
      <c r="B21" s="13"/>
      <c r="C21" s="14"/>
      <c r="D21" s="14"/>
      <c r="E21" s="17"/>
      <c r="F21" s="15"/>
      <c r="G21" s="36"/>
      <c r="H21" s="33"/>
      <c r="I21" s="32"/>
      <c r="J21" s="33"/>
      <c r="K21" s="15"/>
      <c r="L21" s="15"/>
      <c r="M21" s="15"/>
      <c r="N21" s="15"/>
    </row>
    <row r="22" spans="1:14" s="10" customFormat="1" ht="17.25" hidden="1">
      <c r="A22" s="35"/>
      <c r="B22" s="13"/>
      <c r="C22" s="14"/>
      <c r="D22" s="14"/>
      <c r="E22" s="17"/>
      <c r="F22" s="15"/>
      <c r="G22" s="36"/>
      <c r="H22" s="33"/>
      <c r="I22" s="32"/>
      <c r="J22" s="33"/>
      <c r="K22" s="15"/>
      <c r="L22" s="15"/>
      <c r="M22" s="15"/>
      <c r="N22" s="15"/>
    </row>
    <row r="23" spans="1:14" s="10" customFormat="1" ht="17.25" hidden="1">
      <c r="A23" s="35"/>
      <c r="B23" s="13"/>
      <c r="C23" s="14"/>
      <c r="D23" s="14"/>
      <c r="E23" s="17"/>
      <c r="F23" s="15"/>
      <c r="G23" s="36"/>
      <c r="H23" s="33"/>
      <c r="I23" s="32"/>
      <c r="J23" s="33"/>
      <c r="K23" s="15"/>
      <c r="L23" s="15"/>
      <c r="M23" s="15"/>
      <c r="N23" s="15"/>
    </row>
    <row r="24" spans="1:14" s="10" customFormat="1" ht="17.25" hidden="1">
      <c r="A24" s="35"/>
      <c r="B24" s="13"/>
      <c r="C24" s="14"/>
      <c r="D24" s="14"/>
      <c r="E24" s="17"/>
      <c r="F24" s="15"/>
      <c r="G24" s="36"/>
      <c r="H24" s="33"/>
      <c r="I24" s="32"/>
      <c r="J24" s="33"/>
      <c r="K24" s="15"/>
      <c r="L24" s="15"/>
      <c r="M24" s="15"/>
      <c r="N24" s="15"/>
    </row>
    <row r="25" spans="1:14" s="10" customFormat="1" ht="17.25" hidden="1">
      <c r="A25" s="35"/>
      <c r="B25" s="13"/>
      <c r="C25" s="14"/>
      <c r="D25" s="14"/>
      <c r="E25" s="17"/>
      <c r="F25" s="15"/>
      <c r="G25" s="36"/>
      <c r="H25" s="33"/>
      <c r="I25" s="32"/>
      <c r="J25" s="33"/>
      <c r="K25" s="15"/>
      <c r="L25" s="15"/>
      <c r="M25" s="15"/>
      <c r="N25" s="15"/>
    </row>
    <row r="26" spans="1:14" s="10" customFormat="1" ht="17.25" hidden="1">
      <c r="A26" s="35"/>
      <c r="B26" s="13"/>
      <c r="C26" s="14"/>
      <c r="D26" s="14"/>
      <c r="E26" s="17"/>
      <c r="F26" s="15"/>
      <c r="G26" s="36"/>
      <c r="H26" s="33"/>
      <c r="I26" s="32"/>
      <c r="J26" s="33"/>
      <c r="K26" s="15"/>
      <c r="L26" s="15"/>
      <c r="M26" s="15"/>
      <c r="N26" s="15"/>
    </row>
    <row r="27" spans="1:14" s="10" customFormat="1" ht="17.25" hidden="1">
      <c r="A27" s="35"/>
      <c r="B27" s="13"/>
      <c r="C27" s="14"/>
      <c r="D27" s="14"/>
      <c r="E27" s="17"/>
      <c r="F27" s="15"/>
      <c r="G27" s="36"/>
      <c r="H27" s="33"/>
      <c r="I27" s="32"/>
      <c r="J27" s="33"/>
      <c r="K27" s="15"/>
      <c r="L27" s="15"/>
      <c r="M27" s="15"/>
      <c r="N27" s="15"/>
    </row>
    <row r="28" spans="1:14" s="10" customFormat="1" ht="17.25" hidden="1">
      <c r="A28" s="35"/>
      <c r="B28" s="13"/>
      <c r="C28" s="14"/>
      <c r="D28" s="14"/>
      <c r="E28" s="17"/>
      <c r="F28" s="15"/>
      <c r="G28" s="36"/>
      <c r="H28" s="33"/>
      <c r="I28" s="32"/>
      <c r="J28" s="33"/>
      <c r="K28" s="15"/>
      <c r="L28" s="15"/>
      <c r="M28" s="15"/>
      <c r="N28" s="15"/>
    </row>
    <row r="29" spans="1:14" s="10" customFormat="1" ht="17.25" hidden="1">
      <c r="A29" s="35"/>
      <c r="B29" s="13"/>
      <c r="C29" s="14"/>
      <c r="D29" s="14"/>
      <c r="E29" s="17"/>
      <c r="F29" s="15"/>
      <c r="G29" s="36"/>
      <c r="H29" s="33"/>
      <c r="I29" s="36"/>
      <c r="J29" s="33"/>
      <c r="K29" s="15"/>
      <c r="L29" s="15"/>
      <c r="M29" s="15"/>
      <c r="N29" s="15"/>
    </row>
    <row r="30" spans="1:14" s="10" customFormat="1" ht="17.25" hidden="1">
      <c r="A30" s="35"/>
      <c r="B30" s="13"/>
      <c r="C30" s="14"/>
      <c r="D30" s="14"/>
      <c r="E30" s="17"/>
      <c r="F30" s="15"/>
      <c r="G30" s="36"/>
      <c r="H30" s="33"/>
      <c r="I30" s="32"/>
      <c r="J30" s="33"/>
      <c r="K30" s="15"/>
      <c r="L30" s="15"/>
      <c r="M30" s="15"/>
      <c r="N30" s="15"/>
    </row>
    <row r="31" spans="1:14" s="10" customFormat="1" ht="17.25" hidden="1">
      <c r="A31" s="35"/>
      <c r="B31" s="37"/>
      <c r="C31" s="14"/>
      <c r="D31" s="14"/>
      <c r="E31" s="17"/>
      <c r="F31" s="15"/>
      <c r="G31" s="36"/>
      <c r="H31" s="33"/>
      <c r="I31" s="32"/>
      <c r="J31" s="33"/>
      <c r="K31" s="15"/>
      <c r="L31" s="15"/>
      <c r="M31" s="15"/>
      <c r="N31" s="15"/>
    </row>
    <row r="32" spans="1:14" s="10" customFormat="1" ht="17.25" hidden="1">
      <c r="A32" s="35"/>
      <c r="B32" s="37"/>
      <c r="C32" s="14"/>
      <c r="D32" s="14"/>
      <c r="E32" s="17"/>
      <c r="F32" s="15"/>
      <c r="G32" s="36"/>
      <c r="H32" s="33"/>
      <c r="I32" s="32"/>
      <c r="J32" s="33"/>
      <c r="K32" s="15"/>
      <c r="L32" s="15"/>
      <c r="M32" s="15"/>
      <c r="N32" s="15"/>
    </row>
    <row r="33" spans="1:14" s="10" customFormat="1" ht="17.25" hidden="1">
      <c r="A33" s="35"/>
      <c r="B33" s="37"/>
      <c r="C33" s="14"/>
      <c r="D33" s="14"/>
      <c r="E33" s="17"/>
      <c r="F33" s="15"/>
      <c r="G33" s="36"/>
      <c r="H33" s="33"/>
      <c r="I33" s="32"/>
      <c r="J33" s="33"/>
      <c r="K33" s="15"/>
      <c r="L33" s="15"/>
      <c r="M33" s="15"/>
      <c r="N33" s="15"/>
    </row>
    <row r="34" spans="1:14" s="10" customFormat="1" ht="17.25" hidden="1">
      <c r="A34" s="35"/>
      <c r="B34" s="37"/>
      <c r="C34" s="14"/>
      <c r="D34" s="14"/>
      <c r="E34" s="17"/>
      <c r="F34" s="15"/>
      <c r="G34" s="36"/>
      <c r="H34" s="33"/>
      <c r="I34" s="32"/>
      <c r="J34" s="33"/>
      <c r="K34" s="15"/>
      <c r="L34" s="15"/>
      <c r="M34" s="15"/>
      <c r="N34" s="15"/>
    </row>
    <row r="35" spans="1:14" s="10" customFormat="1" ht="17.25" hidden="1">
      <c r="A35" s="35"/>
      <c r="B35" s="37"/>
      <c r="C35" s="14"/>
      <c r="D35" s="14"/>
      <c r="E35" s="17"/>
      <c r="F35" s="15"/>
      <c r="G35" s="36"/>
      <c r="H35" s="33"/>
      <c r="I35" s="32"/>
      <c r="J35" s="33"/>
      <c r="K35" s="15"/>
      <c r="L35" s="15"/>
      <c r="M35" s="15"/>
      <c r="N35" s="15"/>
    </row>
    <row r="36" spans="1:14" s="10" customFormat="1" ht="17.25" hidden="1">
      <c r="A36" s="35"/>
      <c r="B36" s="37"/>
      <c r="C36" s="14"/>
      <c r="D36" s="14"/>
      <c r="E36" s="17"/>
      <c r="F36" s="15"/>
      <c r="G36" s="36"/>
      <c r="H36" s="33"/>
      <c r="I36" s="32"/>
      <c r="J36" s="33"/>
      <c r="K36" s="15"/>
      <c r="L36" s="15"/>
      <c r="M36" s="15"/>
      <c r="N36" s="15"/>
    </row>
    <row r="37" spans="1:14" s="10" customFormat="1" ht="17.25" hidden="1">
      <c r="A37" s="35"/>
      <c r="B37" s="38"/>
      <c r="C37" s="14"/>
      <c r="D37" s="14"/>
      <c r="E37" s="17"/>
      <c r="F37" s="15"/>
      <c r="G37" s="36"/>
      <c r="H37" s="33"/>
      <c r="I37" s="32"/>
      <c r="J37" s="33"/>
      <c r="K37" s="15"/>
      <c r="L37" s="15"/>
      <c r="M37" s="15"/>
      <c r="N37" s="15"/>
    </row>
    <row r="38" spans="1:14" s="10" customFormat="1" ht="17.25" hidden="1">
      <c r="A38" s="35"/>
      <c r="B38" s="38"/>
      <c r="C38" s="14"/>
      <c r="D38" s="14"/>
      <c r="E38" s="17"/>
      <c r="F38" s="15"/>
      <c r="G38" s="36"/>
      <c r="H38" s="33"/>
      <c r="I38" s="36"/>
      <c r="J38" s="33"/>
      <c r="K38" s="15"/>
      <c r="L38" s="15"/>
      <c r="M38" s="15"/>
      <c r="N38" s="15"/>
    </row>
    <row r="39" spans="1:14" s="10" customFormat="1" ht="17.25" hidden="1">
      <c r="A39" s="35"/>
      <c r="B39" s="37"/>
      <c r="C39" s="14"/>
      <c r="D39" s="14"/>
      <c r="E39" s="17"/>
      <c r="F39" s="15"/>
      <c r="G39" s="36"/>
      <c r="H39" s="33"/>
      <c r="I39" s="36"/>
      <c r="J39" s="33"/>
      <c r="K39" s="15"/>
      <c r="L39" s="15"/>
      <c r="M39" s="15"/>
      <c r="N39" s="15"/>
    </row>
    <row r="40" spans="1:14" s="10" customFormat="1" ht="17.25" hidden="1">
      <c r="A40" s="35"/>
      <c r="B40" s="37"/>
      <c r="C40" s="14"/>
      <c r="D40" s="14"/>
      <c r="E40" s="17"/>
      <c r="F40" s="15"/>
      <c r="G40" s="36"/>
      <c r="H40" s="33"/>
      <c r="I40" s="36"/>
      <c r="J40" s="33"/>
      <c r="K40" s="15"/>
      <c r="L40" s="15"/>
      <c r="M40" s="15"/>
      <c r="N40" s="15"/>
    </row>
    <row r="41" spans="1:14" s="10" customFormat="1" ht="17.25">
      <c r="A41" s="35"/>
      <c r="B41" s="19"/>
      <c r="C41" s="14"/>
      <c r="D41" s="14"/>
      <c r="E41" s="17"/>
      <c r="F41" s="15"/>
      <c r="G41" s="36"/>
      <c r="H41" s="33"/>
      <c r="I41" s="36"/>
      <c r="J41" s="33"/>
      <c r="K41" s="15"/>
      <c r="L41" s="15"/>
      <c r="M41" s="15"/>
      <c r="N41" s="15"/>
    </row>
    <row r="42" spans="1:14" s="2" customFormat="1" ht="18.75">
      <c r="A42" s="466" t="s">
        <v>362</v>
      </c>
      <c r="B42" s="468"/>
      <c r="C42" s="468"/>
      <c r="D42" s="469"/>
      <c r="E42" s="470"/>
      <c r="F42" s="471"/>
      <c r="G42" s="472"/>
      <c r="H42" s="39"/>
      <c r="I42" s="466" t="s">
        <v>363</v>
      </c>
      <c r="J42" s="468"/>
      <c r="K42" s="468"/>
      <c r="L42" s="7"/>
      <c r="M42" s="7"/>
      <c r="N42" s="9"/>
    </row>
    <row r="43" spans="1:14" ht="53.1" customHeight="1">
      <c r="A43" s="473" t="s">
        <v>364</v>
      </c>
      <c r="B43" s="475"/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475"/>
    </row>
  </sheetData>
  <mergeCells count="5">
    <mergeCell ref="A1:N1"/>
    <mergeCell ref="A42:D42"/>
    <mergeCell ref="E42:G42"/>
    <mergeCell ref="I42:K42"/>
    <mergeCell ref="A43:N43"/>
  </mergeCells>
  <phoneticPr fontId="46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64" t="s">
        <v>365</v>
      </c>
      <c r="B1" s="464"/>
      <c r="C1" s="465"/>
      <c r="D1" s="464"/>
      <c r="E1" s="464"/>
      <c r="F1" s="464"/>
      <c r="G1" s="464"/>
      <c r="H1" s="464"/>
      <c r="I1" s="464"/>
      <c r="J1" s="464"/>
    </row>
    <row r="2" spans="1:12" s="1" customFormat="1" ht="16.5">
      <c r="A2" s="3" t="s">
        <v>299</v>
      </c>
      <c r="B2" s="4" t="s">
        <v>264</v>
      </c>
      <c r="C2" s="12" t="s">
        <v>260</v>
      </c>
      <c r="D2" s="4" t="s">
        <v>261</v>
      </c>
      <c r="E2" s="4" t="s">
        <v>262</v>
      </c>
      <c r="F2" s="4" t="s">
        <v>263</v>
      </c>
      <c r="G2" s="3" t="s">
        <v>366</v>
      </c>
      <c r="H2" s="3" t="s">
        <v>367</v>
      </c>
      <c r="I2" s="3" t="s">
        <v>368</v>
      </c>
      <c r="J2" s="3" t="s">
        <v>369</v>
      </c>
      <c r="K2" s="4" t="s">
        <v>305</v>
      </c>
      <c r="L2" s="4" t="s">
        <v>273</v>
      </c>
    </row>
    <row r="3" spans="1:12" s="10" customFormat="1" ht="16.5">
      <c r="A3" s="507"/>
      <c r="B3" s="507"/>
      <c r="C3" s="13"/>
      <c r="D3" s="14"/>
      <c r="E3" s="15"/>
      <c r="F3" s="16"/>
      <c r="G3" s="17"/>
      <c r="H3" s="15"/>
      <c r="I3" s="15"/>
      <c r="J3" s="15"/>
      <c r="K3" s="15"/>
      <c r="L3" s="15"/>
    </row>
    <row r="4" spans="1:12" s="10" customFormat="1" ht="16.5">
      <c r="A4" s="508"/>
      <c r="B4" s="508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8"/>
      <c r="B5" s="508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8"/>
      <c r="B6" s="508"/>
      <c r="C6" s="18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508"/>
      <c r="B7" s="508"/>
      <c r="C7" s="19"/>
      <c r="D7" s="14"/>
      <c r="E7" s="20"/>
      <c r="F7" s="16"/>
      <c r="G7" s="15"/>
      <c r="H7" s="20"/>
      <c r="I7" s="20"/>
      <c r="J7" s="25"/>
      <c r="K7" s="15"/>
      <c r="L7" s="25"/>
    </row>
    <row r="8" spans="1:12" ht="17.25">
      <c r="A8" s="509"/>
      <c r="B8" s="509"/>
      <c r="C8" s="21"/>
      <c r="D8" s="14"/>
      <c r="E8" s="22"/>
      <c r="F8" s="16"/>
      <c r="G8" s="15"/>
      <c r="H8" s="23"/>
      <c r="I8" s="23"/>
      <c r="J8" s="5"/>
      <c r="K8" s="15"/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6" t="s">
        <v>352</v>
      </c>
      <c r="B11" s="468"/>
      <c r="C11" s="467"/>
      <c r="D11" s="468"/>
      <c r="E11" s="469"/>
      <c r="F11" s="470"/>
      <c r="G11" s="472"/>
      <c r="H11" s="466" t="s">
        <v>363</v>
      </c>
      <c r="I11" s="468"/>
      <c r="J11" s="468"/>
      <c r="K11" s="7"/>
      <c r="L11" s="9"/>
    </row>
    <row r="12" spans="1:12" ht="69" customHeight="1">
      <c r="A12" s="473" t="s">
        <v>370</v>
      </c>
      <c r="B12" s="473"/>
      <c r="C12" s="474"/>
      <c r="D12" s="475"/>
      <c r="E12" s="475"/>
      <c r="F12" s="475"/>
      <c r="G12" s="475"/>
      <c r="H12" s="475"/>
      <c r="I12" s="475"/>
      <c r="J12" s="475"/>
      <c r="K12" s="475"/>
      <c r="L12" s="475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46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4" t="s">
        <v>371</v>
      </c>
      <c r="B1" s="464"/>
      <c r="C1" s="464"/>
      <c r="D1" s="464"/>
      <c r="E1" s="464"/>
      <c r="F1" s="464"/>
      <c r="G1" s="464"/>
      <c r="H1" s="464"/>
      <c r="I1" s="464"/>
    </row>
    <row r="2" spans="1:9" s="1" customFormat="1" ht="16.5">
      <c r="A2" s="476" t="s">
        <v>259</v>
      </c>
      <c r="B2" s="479" t="s">
        <v>264</v>
      </c>
      <c r="C2" s="479" t="s">
        <v>306</v>
      </c>
      <c r="D2" s="479" t="s">
        <v>262</v>
      </c>
      <c r="E2" s="479" t="s">
        <v>263</v>
      </c>
      <c r="F2" s="3" t="s">
        <v>372</v>
      </c>
      <c r="G2" s="3" t="s">
        <v>289</v>
      </c>
      <c r="H2" s="484" t="s">
        <v>290</v>
      </c>
      <c r="I2" s="488" t="s">
        <v>292</v>
      </c>
    </row>
    <row r="3" spans="1:9" s="1" customFormat="1" ht="16.5">
      <c r="A3" s="476"/>
      <c r="B3" s="480"/>
      <c r="C3" s="480"/>
      <c r="D3" s="480"/>
      <c r="E3" s="480"/>
      <c r="F3" s="3" t="s">
        <v>373</v>
      </c>
      <c r="G3" s="3" t="s">
        <v>293</v>
      </c>
      <c r="H3" s="485"/>
      <c r="I3" s="48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6" t="s">
        <v>362</v>
      </c>
      <c r="B12" s="468"/>
      <c r="C12" s="468"/>
      <c r="D12" s="469"/>
      <c r="E12" s="8"/>
      <c r="F12" s="466" t="s">
        <v>363</v>
      </c>
      <c r="G12" s="468"/>
      <c r="H12" s="469"/>
      <c r="I12" s="9"/>
    </row>
    <row r="13" spans="1:9" ht="16.5">
      <c r="A13" s="473" t="s">
        <v>374</v>
      </c>
      <c r="B13" s="473"/>
      <c r="C13" s="475"/>
      <c r="D13" s="475"/>
      <c r="E13" s="475"/>
      <c r="F13" s="475"/>
      <c r="G13" s="475"/>
      <c r="H13" s="475"/>
      <c r="I13" s="4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03"/>
      <c r="C3" s="204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03" t="s">
        <v>39</v>
      </c>
      <c r="C4" s="204" t="s">
        <v>40</v>
      </c>
      <c r="D4" s="204" t="s">
        <v>41</v>
      </c>
      <c r="E4" s="204" t="s">
        <v>42</v>
      </c>
      <c r="F4" s="205" t="s">
        <v>41</v>
      </c>
      <c r="G4" s="205" t="s">
        <v>42</v>
      </c>
      <c r="H4" s="204" t="s">
        <v>41</v>
      </c>
      <c r="I4" s="212" t="s">
        <v>42</v>
      </c>
    </row>
    <row r="5" spans="2:9" ht="27.95" customHeight="1">
      <c r="B5" s="206" t="s">
        <v>43</v>
      </c>
      <c r="C5" s="5">
        <v>13</v>
      </c>
      <c r="D5" s="5">
        <v>0</v>
      </c>
      <c r="E5" s="5">
        <v>1</v>
      </c>
      <c r="F5" s="207">
        <v>0</v>
      </c>
      <c r="G5" s="207">
        <v>1</v>
      </c>
      <c r="H5" s="5">
        <v>1</v>
      </c>
      <c r="I5" s="213">
        <v>2</v>
      </c>
    </row>
    <row r="6" spans="2:9" ht="27.95" customHeight="1">
      <c r="B6" s="206" t="s">
        <v>44</v>
      </c>
      <c r="C6" s="5">
        <v>20</v>
      </c>
      <c r="D6" s="5">
        <v>0</v>
      </c>
      <c r="E6" s="5">
        <v>1</v>
      </c>
      <c r="F6" s="207">
        <v>1</v>
      </c>
      <c r="G6" s="207">
        <v>2</v>
      </c>
      <c r="H6" s="5">
        <v>2</v>
      </c>
      <c r="I6" s="213">
        <v>3</v>
      </c>
    </row>
    <row r="7" spans="2:9" ht="27.95" customHeight="1">
      <c r="B7" s="206" t="s">
        <v>45</v>
      </c>
      <c r="C7" s="5">
        <v>32</v>
      </c>
      <c r="D7" s="5">
        <v>0</v>
      </c>
      <c r="E7" s="5">
        <v>1</v>
      </c>
      <c r="F7" s="207">
        <v>2</v>
      </c>
      <c r="G7" s="207">
        <v>3</v>
      </c>
      <c r="H7" s="5">
        <v>3</v>
      </c>
      <c r="I7" s="213">
        <v>4</v>
      </c>
    </row>
    <row r="8" spans="2:9" ht="27.95" customHeight="1">
      <c r="B8" s="206" t="s">
        <v>46</v>
      </c>
      <c r="C8" s="5">
        <v>50</v>
      </c>
      <c r="D8" s="5">
        <v>1</v>
      </c>
      <c r="E8" s="5">
        <v>2</v>
      </c>
      <c r="F8" s="207">
        <v>3</v>
      </c>
      <c r="G8" s="207">
        <v>4</v>
      </c>
      <c r="H8" s="5">
        <v>5</v>
      </c>
      <c r="I8" s="213">
        <v>6</v>
      </c>
    </row>
    <row r="9" spans="2:9" ht="27.95" customHeight="1">
      <c r="B9" s="206" t="s">
        <v>47</v>
      </c>
      <c r="C9" s="5">
        <v>80</v>
      </c>
      <c r="D9" s="5">
        <v>2</v>
      </c>
      <c r="E9" s="5">
        <v>3</v>
      </c>
      <c r="F9" s="207">
        <v>5</v>
      </c>
      <c r="G9" s="207">
        <v>6</v>
      </c>
      <c r="H9" s="5">
        <v>7</v>
      </c>
      <c r="I9" s="213">
        <v>8</v>
      </c>
    </row>
    <row r="10" spans="2:9" ht="27.95" customHeight="1">
      <c r="B10" s="206" t="s">
        <v>48</v>
      </c>
      <c r="C10" s="5">
        <v>125</v>
      </c>
      <c r="D10" s="5">
        <v>3</v>
      </c>
      <c r="E10" s="5">
        <v>4</v>
      </c>
      <c r="F10" s="207">
        <v>7</v>
      </c>
      <c r="G10" s="207">
        <v>8</v>
      </c>
      <c r="H10" s="5">
        <v>10</v>
      </c>
      <c r="I10" s="213">
        <v>11</v>
      </c>
    </row>
    <row r="11" spans="2:9" ht="27.95" customHeight="1">
      <c r="B11" s="206" t="s">
        <v>49</v>
      </c>
      <c r="C11" s="5">
        <v>200</v>
      </c>
      <c r="D11" s="5">
        <v>5</v>
      </c>
      <c r="E11" s="5">
        <v>6</v>
      </c>
      <c r="F11" s="207">
        <v>10</v>
      </c>
      <c r="G11" s="207">
        <v>11</v>
      </c>
      <c r="H11" s="5">
        <v>14</v>
      </c>
      <c r="I11" s="213">
        <v>15</v>
      </c>
    </row>
    <row r="12" spans="2:9" ht="27.95" customHeight="1">
      <c r="B12" s="208" t="s">
        <v>50</v>
      </c>
      <c r="C12" s="209">
        <v>315</v>
      </c>
      <c r="D12" s="209">
        <v>7</v>
      </c>
      <c r="E12" s="209">
        <v>8</v>
      </c>
      <c r="F12" s="210">
        <v>14</v>
      </c>
      <c r="G12" s="210">
        <v>15</v>
      </c>
      <c r="H12" s="209">
        <v>21</v>
      </c>
      <c r="I12" s="214">
        <v>22</v>
      </c>
    </row>
    <row r="14" spans="2:9">
      <c r="B14" s="211" t="s">
        <v>51</v>
      </c>
      <c r="C14" s="211"/>
      <c r="D14" s="211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L7" sqref="L7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325" t="s">
        <v>52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ht="14.25">
      <c r="A2" s="128" t="s">
        <v>53</v>
      </c>
      <c r="B2" s="326" t="s">
        <v>54</v>
      </c>
      <c r="C2" s="326"/>
      <c r="D2" s="327" t="s">
        <v>55</v>
      </c>
      <c r="E2" s="327"/>
      <c r="F2" s="326" t="s">
        <v>56</v>
      </c>
      <c r="G2" s="326"/>
      <c r="H2" s="129" t="s">
        <v>57</v>
      </c>
      <c r="I2" s="328" t="s">
        <v>58</v>
      </c>
      <c r="J2" s="328"/>
      <c r="K2" s="329"/>
    </row>
    <row r="3" spans="1:11" ht="14.25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21"/>
      <c r="J3" s="321"/>
      <c r="K3" s="322"/>
    </row>
    <row r="4" spans="1:11" ht="35.1" customHeight="1">
      <c r="A4" s="132" t="s">
        <v>62</v>
      </c>
      <c r="B4" s="308" t="s">
        <v>63</v>
      </c>
      <c r="C4" s="309"/>
      <c r="D4" s="310" t="s">
        <v>64</v>
      </c>
      <c r="E4" s="311"/>
      <c r="F4" s="323" t="s">
        <v>65</v>
      </c>
      <c r="G4" s="324"/>
      <c r="H4" s="300" t="s">
        <v>66</v>
      </c>
      <c r="I4" s="301"/>
      <c r="J4" s="150" t="s">
        <v>67</v>
      </c>
      <c r="K4" s="158" t="s">
        <v>68</v>
      </c>
    </row>
    <row r="5" spans="1:11" ht="14.25">
      <c r="A5" s="135" t="s">
        <v>69</v>
      </c>
      <c r="B5" s="308" t="s">
        <v>70</v>
      </c>
      <c r="C5" s="309"/>
      <c r="D5" s="310" t="s">
        <v>71</v>
      </c>
      <c r="E5" s="311"/>
      <c r="F5" s="312">
        <v>44681</v>
      </c>
      <c r="G5" s="313"/>
      <c r="H5" s="300" t="s">
        <v>72</v>
      </c>
      <c r="I5" s="301"/>
      <c r="J5" s="150" t="s">
        <v>67</v>
      </c>
      <c r="K5" s="158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298"/>
      <c r="G6" s="299"/>
      <c r="H6" s="300" t="s">
        <v>75</v>
      </c>
      <c r="I6" s="301"/>
      <c r="J6" s="150" t="s">
        <v>67</v>
      </c>
      <c r="K6" s="158" t="s">
        <v>68</v>
      </c>
    </row>
    <row r="7" spans="1:11" ht="14.25">
      <c r="A7" s="132" t="s">
        <v>76</v>
      </c>
      <c r="B7" s="296">
        <v>2400</v>
      </c>
      <c r="C7" s="297"/>
      <c r="D7" s="135" t="s">
        <v>77</v>
      </c>
      <c r="E7" s="148"/>
      <c r="F7" s="298"/>
      <c r="G7" s="299"/>
      <c r="H7" s="300" t="s">
        <v>78</v>
      </c>
      <c r="I7" s="301"/>
      <c r="J7" s="150" t="s">
        <v>67</v>
      </c>
      <c r="K7" s="158" t="s">
        <v>68</v>
      </c>
    </row>
    <row r="8" spans="1:11" ht="14.25">
      <c r="A8" s="140" t="s">
        <v>79</v>
      </c>
      <c r="B8" s="302"/>
      <c r="C8" s="303"/>
      <c r="D8" s="267" t="s">
        <v>80</v>
      </c>
      <c r="E8" s="268"/>
      <c r="F8" s="304"/>
      <c r="G8" s="305"/>
      <c r="H8" s="306" t="s">
        <v>81</v>
      </c>
      <c r="I8" s="307"/>
      <c r="J8" s="196" t="s">
        <v>67</v>
      </c>
      <c r="K8" s="197" t="s">
        <v>68</v>
      </c>
    </row>
    <row r="9" spans="1:11" ht="14.25">
      <c r="A9" s="290" t="s">
        <v>82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spans="1:11" ht="14.25">
      <c r="A10" s="264" t="s">
        <v>83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6"/>
    </row>
    <row r="11" spans="1:11" ht="14.25">
      <c r="A11" s="178" t="s">
        <v>84</v>
      </c>
      <c r="B11" s="179" t="s">
        <v>85</v>
      </c>
      <c r="C11" s="180" t="s">
        <v>86</v>
      </c>
      <c r="D11" s="181"/>
      <c r="E11" s="182" t="s">
        <v>87</v>
      </c>
      <c r="F11" s="179" t="s">
        <v>85</v>
      </c>
      <c r="G11" s="180" t="s">
        <v>86</v>
      </c>
      <c r="H11" s="180" t="s">
        <v>88</v>
      </c>
      <c r="I11" s="182" t="s">
        <v>89</v>
      </c>
      <c r="J11" s="179" t="s">
        <v>85</v>
      </c>
      <c r="K11" s="198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69"/>
    </row>
    <row r="15" spans="1:11" ht="14.25">
      <c r="A15" s="264" t="s">
        <v>99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6"/>
    </row>
    <row r="16" spans="1:11" ht="14.25">
      <c r="A16" s="183" t="s">
        <v>100</v>
      </c>
      <c r="B16" s="180" t="s">
        <v>95</v>
      </c>
      <c r="C16" s="180" t="s">
        <v>96</v>
      </c>
      <c r="D16" s="184"/>
      <c r="E16" s="185" t="s">
        <v>101</v>
      </c>
      <c r="F16" s="180" t="s">
        <v>95</v>
      </c>
      <c r="G16" s="180" t="s">
        <v>96</v>
      </c>
      <c r="H16" s="186"/>
      <c r="I16" s="185" t="s">
        <v>102</v>
      </c>
      <c r="J16" s="180" t="s">
        <v>95</v>
      </c>
      <c r="K16" s="198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7"/>
      <c r="I17" s="151" t="s">
        <v>105</v>
      </c>
      <c r="J17" s="147" t="s">
        <v>95</v>
      </c>
      <c r="K17" s="156" t="s">
        <v>96</v>
      </c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</row>
    <row r="18" spans="1:22" ht="18" customHeight="1">
      <c r="A18" s="293" t="s">
        <v>106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</row>
    <row r="19" spans="1:22" s="177" customFormat="1" ht="18" customHeight="1">
      <c r="A19" s="264" t="s">
        <v>107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6"/>
    </row>
    <row r="20" spans="1:22" ht="16.5" customHeight="1">
      <c r="A20" s="281" t="s">
        <v>108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22" ht="21.75" customHeight="1">
      <c r="A21" s="188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89"/>
      <c r="C22" s="189"/>
      <c r="D22" s="189">
        <v>1</v>
      </c>
      <c r="E22" s="189">
        <v>1</v>
      </c>
      <c r="F22" s="189">
        <v>1</v>
      </c>
      <c r="G22" s="189">
        <v>1</v>
      </c>
      <c r="H22" s="189">
        <v>1</v>
      </c>
      <c r="I22" s="189">
        <v>1</v>
      </c>
      <c r="J22" s="189"/>
      <c r="K22" s="200"/>
    </row>
    <row r="23" spans="1:22" ht="16.5" customHeight="1">
      <c r="A23" s="139" t="s">
        <v>121</v>
      </c>
      <c r="B23" s="189"/>
      <c r="C23" s="189"/>
      <c r="D23" s="189">
        <v>1</v>
      </c>
      <c r="E23" s="189">
        <v>1</v>
      </c>
      <c r="F23" s="189">
        <v>1</v>
      </c>
      <c r="G23" s="189">
        <v>1</v>
      </c>
      <c r="H23" s="189">
        <v>1</v>
      </c>
      <c r="I23" s="189">
        <v>1</v>
      </c>
      <c r="J23" s="189"/>
      <c r="K23" s="201"/>
    </row>
    <row r="24" spans="1:22" ht="16.5" customHeight="1">
      <c r="A24" s="139" t="s">
        <v>122</v>
      </c>
      <c r="B24" s="189"/>
      <c r="C24" s="189"/>
      <c r="D24" s="189">
        <v>1</v>
      </c>
      <c r="E24" s="189">
        <v>1</v>
      </c>
      <c r="F24" s="189">
        <v>1</v>
      </c>
      <c r="G24" s="189">
        <v>1</v>
      </c>
      <c r="H24" s="189">
        <v>1</v>
      </c>
      <c r="I24" s="189">
        <v>1</v>
      </c>
      <c r="J24" s="189"/>
      <c r="K24" s="201"/>
    </row>
    <row r="25" spans="1:22" ht="16.5" customHeight="1">
      <c r="A25" s="139"/>
      <c r="B25" s="189"/>
      <c r="C25" s="189"/>
      <c r="D25" s="189"/>
      <c r="E25" s="189"/>
      <c r="F25" s="189"/>
      <c r="G25" s="189"/>
      <c r="H25" s="189"/>
      <c r="I25" s="189"/>
      <c r="J25" s="189"/>
      <c r="K25" s="201"/>
    </row>
    <row r="26" spans="1:22" ht="16.5" customHeight="1">
      <c r="A26" s="139"/>
      <c r="B26" s="189"/>
      <c r="C26" s="189"/>
      <c r="D26" s="189"/>
      <c r="E26" s="189"/>
      <c r="F26" s="189"/>
      <c r="G26" s="189"/>
      <c r="H26" s="189"/>
      <c r="I26" s="189"/>
      <c r="J26" s="189"/>
      <c r="K26" s="201"/>
    </row>
    <row r="27" spans="1:22" ht="16.5" customHeight="1">
      <c r="A27" s="139"/>
      <c r="B27" s="189"/>
      <c r="C27" s="189"/>
      <c r="D27" s="189"/>
      <c r="E27" s="189"/>
      <c r="F27" s="189"/>
      <c r="G27" s="189"/>
      <c r="H27" s="189"/>
      <c r="I27" s="189"/>
      <c r="J27" s="189"/>
      <c r="K27" s="202"/>
    </row>
    <row r="28" spans="1:22" ht="16.5" customHeight="1">
      <c r="A28" s="139"/>
      <c r="B28" s="189"/>
      <c r="C28" s="189"/>
      <c r="D28" s="189"/>
      <c r="E28" s="189"/>
      <c r="F28" s="189"/>
      <c r="G28" s="189"/>
      <c r="H28" s="189"/>
      <c r="I28" s="189"/>
      <c r="J28" s="189"/>
      <c r="K28" s="202"/>
    </row>
    <row r="29" spans="1:22" ht="18" customHeight="1">
      <c r="A29" s="270" t="s">
        <v>123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22" ht="18.75" customHeight="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8" customHeight="1">
      <c r="A32" s="270" t="s">
        <v>124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4.25">
      <c r="A33" s="273" t="s">
        <v>125</v>
      </c>
      <c r="B33" s="274"/>
      <c r="C33" s="274"/>
      <c r="D33" s="274"/>
      <c r="E33" s="274"/>
      <c r="F33" s="274"/>
      <c r="G33" s="274"/>
      <c r="H33" s="274"/>
      <c r="I33" s="274"/>
      <c r="J33" s="274"/>
      <c r="K33" s="275"/>
    </row>
    <row r="34" spans="1:11" ht="14.25">
      <c r="A34" s="276" t="s">
        <v>126</v>
      </c>
      <c r="B34" s="277"/>
      <c r="C34" s="147" t="s">
        <v>67</v>
      </c>
      <c r="D34" s="147" t="s">
        <v>68</v>
      </c>
      <c r="E34" s="278" t="s">
        <v>127</v>
      </c>
      <c r="F34" s="279"/>
      <c r="G34" s="279"/>
      <c r="H34" s="279"/>
      <c r="I34" s="279"/>
      <c r="J34" s="279"/>
      <c r="K34" s="280"/>
    </row>
    <row r="35" spans="1:11" ht="14.25">
      <c r="A35" s="246" t="s">
        <v>128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55" t="s">
        <v>129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4.25">
      <c r="A37" s="258" t="s">
        <v>130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4.25">
      <c r="A38" s="258" t="s">
        <v>131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4.25">
      <c r="A39" s="258" t="s">
        <v>132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4.25">
      <c r="A40" s="258" t="s">
        <v>133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4.25">
      <c r="A41" s="258" t="s">
        <v>134</v>
      </c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4.25">
      <c r="A42" s="258" t="s">
        <v>135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4.25">
      <c r="A43" s="261" t="s">
        <v>136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4.25">
      <c r="A44" s="264" t="s">
        <v>137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 ht="14.25">
      <c r="A45" s="183" t="s">
        <v>138</v>
      </c>
      <c r="B45" s="180" t="s">
        <v>95</v>
      </c>
      <c r="C45" s="180" t="s">
        <v>96</v>
      </c>
      <c r="D45" s="180" t="s">
        <v>88</v>
      </c>
      <c r="E45" s="185" t="s">
        <v>139</v>
      </c>
      <c r="F45" s="180" t="s">
        <v>95</v>
      </c>
      <c r="G45" s="180" t="s">
        <v>96</v>
      </c>
      <c r="H45" s="180" t="s">
        <v>88</v>
      </c>
      <c r="I45" s="185" t="s">
        <v>140</v>
      </c>
      <c r="J45" s="180" t="s">
        <v>95</v>
      </c>
      <c r="K45" s="198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14.25">
      <c r="A48" s="246" t="s">
        <v>141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4.25">
      <c r="A50" s="190" t="s">
        <v>142</v>
      </c>
      <c r="B50" s="250" t="s">
        <v>143</v>
      </c>
      <c r="C50" s="250"/>
      <c r="D50" s="191" t="s">
        <v>144</v>
      </c>
      <c r="E50" s="192" t="s">
        <v>145</v>
      </c>
      <c r="F50" s="193" t="s">
        <v>146</v>
      </c>
      <c r="G50" s="194"/>
      <c r="H50" s="251" t="s">
        <v>147</v>
      </c>
      <c r="I50" s="252"/>
      <c r="J50" s="253"/>
      <c r="K50" s="254"/>
    </row>
    <row r="51" spans="1:11" ht="14.25">
      <c r="A51" s="246" t="s">
        <v>148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90" t="s">
        <v>142</v>
      </c>
      <c r="B53" s="250" t="s">
        <v>143</v>
      </c>
      <c r="C53" s="250"/>
      <c r="D53" s="191" t="s">
        <v>144</v>
      </c>
      <c r="E53" s="195"/>
      <c r="F53" s="193" t="s">
        <v>149</v>
      </c>
      <c r="G53" s="194"/>
      <c r="H53" s="251" t="s">
        <v>147</v>
      </c>
      <c r="I53" s="252"/>
      <c r="J53" s="253"/>
      <c r="K53" s="2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1"/>
  <sheetViews>
    <sheetView zoomScale="80" zoomScaleNormal="80" workbookViewId="0">
      <selection activeCell="J6" sqref="J6:J1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8" style="160" customWidth="1"/>
    <col min="14" max="14" width="15.75" style="160" customWidth="1"/>
    <col min="15" max="15" width="16.375" style="160" customWidth="1"/>
    <col min="16" max="16" width="16.125" style="160" customWidth="1"/>
    <col min="17" max="17" width="16.375" style="160" customWidth="1"/>
    <col min="18" max="16384" width="9" style="59"/>
  </cols>
  <sheetData>
    <row r="1" spans="1:17" ht="30" customHeight="1">
      <c r="A1" s="330" t="s">
        <v>150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  <c r="L1" s="332"/>
      <c r="M1" s="332"/>
      <c r="N1" s="332"/>
      <c r="O1" s="332"/>
      <c r="P1" s="332"/>
      <c r="Q1" s="332"/>
    </row>
    <row r="2" spans="1:17" ht="29.1" customHeight="1">
      <c r="A2" s="161" t="s">
        <v>62</v>
      </c>
      <c r="B2" s="333" t="s">
        <v>63</v>
      </c>
      <c r="C2" s="333"/>
      <c r="D2" s="61" t="s">
        <v>69</v>
      </c>
      <c r="E2" s="333" t="s">
        <v>70</v>
      </c>
      <c r="F2" s="333"/>
      <c r="G2" s="333"/>
      <c r="H2" s="62"/>
      <c r="I2" s="62"/>
      <c r="J2" s="170" t="s">
        <v>57</v>
      </c>
      <c r="K2" s="334" t="s">
        <v>151</v>
      </c>
      <c r="L2" s="334"/>
      <c r="M2" s="334"/>
      <c r="N2" s="334"/>
      <c r="O2" s="335"/>
      <c r="P2" s="335"/>
      <c r="Q2" s="336"/>
    </row>
    <row r="3" spans="1:17" ht="29.1" customHeight="1">
      <c r="A3" s="344" t="s">
        <v>152</v>
      </c>
      <c r="B3" s="337" t="s">
        <v>153</v>
      </c>
      <c r="C3" s="338"/>
      <c r="D3" s="338"/>
      <c r="E3" s="338"/>
      <c r="F3" s="338"/>
      <c r="G3" s="338"/>
      <c r="H3" s="339"/>
      <c r="I3" s="63"/>
      <c r="J3" s="340" t="s">
        <v>154</v>
      </c>
      <c r="K3" s="341"/>
      <c r="L3" s="341"/>
      <c r="M3" s="341"/>
      <c r="N3" s="341"/>
      <c r="O3" s="342"/>
      <c r="P3" s="342"/>
      <c r="Q3" s="343"/>
    </row>
    <row r="4" spans="1:17" ht="29.1" customHeight="1">
      <c r="A4" s="345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3" t="s">
        <v>155</v>
      </c>
      <c r="I4" s="63"/>
      <c r="J4" s="171" t="s">
        <v>112</v>
      </c>
      <c r="K4" s="171" t="s">
        <v>113</v>
      </c>
      <c r="L4" s="230" t="s">
        <v>385</v>
      </c>
      <c r="M4" s="227" t="s">
        <v>375</v>
      </c>
      <c r="N4" s="171" t="s">
        <v>115</v>
      </c>
      <c r="O4" s="171" t="s">
        <v>116</v>
      </c>
      <c r="P4" s="171" t="s">
        <v>117</v>
      </c>
      <c r="Q4" s="167" t="s">
        <v>155</v>
      </c>
    </row>
    <row r="5" spans="1:17" ht="29.1" customHeight="1">
      <c r="A5" s="346"/>
      <c r="B5" s="162" t="s">
        <v>156</v>
      </c>
      <c r="C5" s="162" t="s">
        <v>157</v>
      </c>
      <c r="D5" s="162" t="s">
        <v>158</v>
      </c>
      <c r="E5" s="162" t="s">
        <v>159</v>
      </c>
      <c r="F5" s="162" t="s">
        <v>160</v>
      </c>
      <c r="G5" s="162" t="s">
        <v>161</v>
      </c>
      <c r="H5" s="162" t="s">
        <v>162</v>
      </c>
      <c r="I5" s="63"/>
      <c r="J5" s="84"/>
      <c r="K5" s="172"/>
      <c r="L5" s="172" t="s">
        <v>376</v>
      </c>
      <c r="M5" s="172" t="s">
        <v>376</v>
      </c>
      <c r="N5" s="172"/>
      <c r="O5" s="172"/>
      <c r="P5" s="172"/>
      <c r="Q5" s="172"/>
    </row>
    <row r="6" spans="1:17" ht="29.1" customHeight="1">
      <c r="A6" s="163" t="s">
        <v>163</v>
      </c>
      <c r="B6" s="163">
        <f>C6-1</f>
        <v>68.5</v>
      </c>
      <c r="C6" s="163">
        <f>D6-2</f>
        <v>69.5</v>
      </c>
      <c r="D6" s="164">
        <v>71.5</v>
      </c>
      <c r="E6" s="163">
        <f>D6+2</f>
        <v>73.5</v>
      </c>
      <c r="F6" s="163">
        <f>E6+2</f>
        <v>75.5</v>
      </c>
      <c r="G6" s="163">
        <f>F6+1</f>
        <v>76.5</v>
      </c>
      <c r="H6" s="163">
        <f>G6+1</f>
        <v>77.5</v>
      </c>
      <c r="I6" s="63"/>
      <c r="J6" s="163"/>
      <c r="K6" s="88"/>
      <c r="L6" s="228" t="s">
        <v>386</v>
      </c>
      <c r="M6" s="228" t="s">
        <v>377</v>
      </c>
      <c r="N6" s="173" t="s">
        <v>164</v>
      </c>
      <c r="O6" s="88"/>
      <c r="P6" s="88"/>
      <c r="Q6" s="88"/>
    </row>
    <row r="7" spans="1:17" ht="29.1" customHeight="1">
      <c r="A7" s="163" t="s">
        <v>165</v>
      </c>
      <c r="B7" s="163">
        <f t="shared" ref="B7:B8" si="0">C7-4</f>
        <v>106</v>
      </c>
      <c r="C7" s="163">
        <f t="shared" ref="C7:C8" si="1">D7-4</f>
        <v>110</v>
      </c>
      <c r="D7" s="165">
        <v>114</v>
      </c>
      <c r="E7" s="163">
        <f t="shared" ref="E7:E8" si="2">D7+4</f>
        <v>118</v>
      </c>
      <c r="F7" s="163">
        <f>E7+4</f>
        <v>122</v>
      </c>
      <c r="G7" s="163">
        <f t="shared" ref="G7:G8" si="3">F7+6</f>
        <v>128</v>
      </c>
      <c r="H7" s="163">
        <f>G7+6</f>
        <v>134</v>
      </c>
      <c r="I7" s="63"/>
      <c r="J7" s="163"/>
      <c r="K7" s="88"/>
      <c r="L7" s="228" t="s">
        <v>386</v>
      </c>
      <c r="M7" s="229" t="s">
        <v>378</v>
      </c>
      <c r="N7" s="88" t="s">
        <v>166</v>
      </c>
      <c r="O7" s="88"/>
      <c r="P7" s="88"/>
      <c r="Q7" s="88"/>
    </row>
    <row r="8" spans="1:17" ht="29.1" customHeight="1">
      <c r="A8" s="163" t="s">
        <v>167</v>
      </c>
      <c r="B8" s="163">
        <f t="shared" si="0"/>
        <v>102</v>
      </c>
      <c r="C8" s="163">
        <f t="shared" si="1"/>
        <v>106</v>
      </c>
      <c r="D8" s="165">
        <v>110</v>
      </c>
      <c r="E8" s="163">
        <f t="shared" si="2"/>
        <v>114</v>
      </c>
      <c r="F8" s="163">
        <f>E8+5</f>
        <v>119</v>
      </c>
      <c r="G8" s="163">
        <f t="shared" si="3"/>
        <v>125</v>
      </c>
      <c r="H8" s="163">
        <f>G8+7</f>
        <v>132</v>
      </c>
      <c r="I8" s="63"/>
      <c r="J8" s="163"/>
      <c r="K8" s="90"/>
      <c r="L8" s="229" t="s">
        <v>378</v>
      </c>
      <c r="M8" s="229" t="s">
        <v>379</v>
      </c>
      <c r="N8" s="174" t="s">
        <v>166</v>
      </c>
      <c r="O8" s="90"/>
      <c r="P8" s="90"/>
      <c r="Q8" s="90"/>
    </row>
    <row r="9" spans="1:17" ht="29.1" customHeight="1">
      <c r="A9" s="163" t="s">
        <v>168</v>
      </c>
      <c r="B9" s="163">
        <f t="shared" ref="B9:B10" si="4">C9-1.2</f>
        <v>45.599999999999994</v>
      </c>
      <c r="C9" s="163">
        <f t="shared" ref="C9:C11" si="5">D9-1.2</f>
        <v>46.8</v>
      </c>
      <c r="D9" s="164">
        <v>48</v>
      </c>
      <c r="E9" s="163">
        <f t="shared" ref="E9:E11" si="6">D9+1.2</f>
        <v>49.2</v>
      </c>
      <c r="F9" s="163">
        <f t="shared" ref="F9:F11" si="7">E9+1.2</f>
        <v>50.400000000000006</v>
      </c>
      <c r="G9" s="163">
        <f t="shared" ref="G9:G10" si="8">F9+1.4</f>
        <v>51.800000000000004</v>
      </c>
      <c r="H9" s="163">
        <f t="shared" ref="H9:H10" si="9">G9+1.4</f>
        <v>53.2</v>
      </c>
      <c r="I9" s="63"/>
      <c r="J9" s="163"/>
      <c r="K9" s="90"/>
      <c r="L9" s="229" t="s">
        <v>387</v>
      </c>
      <c r="M9" s="229" t="s">
        <v>380</v>
      </c>
      <c r="N9" s="174" t="s">
        <v>169</v>
      </c>
      <c r="O9" s="90"/>
      <c r="P9" s="90"/>
      <c r="Q9" s="90"/>
    </row>
    <row r="10" spans="1:17" ht="29.1" customHeight="1">
      <c r="A10" s="163" t="s">
        <v>170</v>
      </c>
      <c r="B10" s="163">
        <f t="shared" si="4"/>
        <v>43.599999999999994</v>
      </c>
      <c r="C10" s="163">
        <f t="shared" si="5"/>
        <v>44.8</v>
      </c>
      <c r="D10" s="164">
        <v>46</v>
      </c>
      <c r="E10" s="163">
        <f t="shared" si="6"/>
        <v>47.2</v>
      </c>
      <c r="F10" s="163">
        <f t="shared" si="7"/>
        <v>48.400000000000006</v>
      </c>
      <c r="G10" s="163">
        <f t="shared" si="8"/>
        <v>49.800000000000004</v>
      </c>
      <c r="H10" s="163">
        <f t="shared" si="9"/>
        <v>51.2</v>
      </c>
      <c r="I10" s="63"/>
      <c r="J10" s="163"/>
      <c r="K10" s="90"/>
      <c r="L10" s="90"/>
      <c r="M10" s="90"/>
      <c r="N10" s="174"/>
      <c r="O10" s="90"/>
      <c r="P10" s="90"/>
      <c r="Q10" s="90"/>
    </row>
    <row r="11" spans="1:17" ht="29.1" customHeight="1">
      <c r="A11" s="163" t="s">
        <v>171</v>
      </c>
      <c r="B11" s="163">
        <f>C11-0.6</f>
        <v>60.199999999999996</v>
      </c>
      <c r="C11" s="163">
        <f t="shared" si="5"/>
        <v>60.8</v>
      </c>
      <c r="D11" s="164">
        <v>62</v>
      </c>
      <c r="E11" s="163">
        <f t="shared" si="6"/>
        <v>63.2</v>
      </c>
      <c r="F11" s="163">
        <f t="shared" si="7"/>
        <v>64.400000000000006</v>
      </c>
      <c r="G11" s="163">
        <f>F11+0.6</f>
        <v>65</v>
      </c>
      <c r="H11" s="163">
        <f>G11+0.6</f>
        <v>65.599999999999994</v>
      </c>
      <c r="I11" s="63"/>
      <c r="J11" s="163"/>
      <c r="K11" s="90"/>
      <c r="L11" s="229" t="s">
        <v>383</v>
      </c>
      <c r="M11" s="228" t="s">
        <v>381</v>
      </c>
      <c r="N11" s="174" t="s">
        <v>169</v>
      </c>
      <c r="O11" s="90"/>
      <c r="P11" s="90"/>
      <c r="Q11" s="90"/>
    </row>
    <row r="12" spans="1:17" ht="29.1" customHeight="1">
      <c r="A12" s="163" t="s">
        <v>172</v>
      </c>
      <c r="B12" s="163">
        <f>C12-0.8</f>
        <v>21.4</v>
      </c>
      <c r="C12" s="163">
        <f>D12-0.8</f>
        <v>22.2</v>
      </c>
      <c r="D12" s="164">
        <v>23</v>
      </c>
      <c r="E12" s="163">
        <f>D12+0.8</f>
        <v>23.8</v>
      </c>
      <c r="F12" s="163">
        <f>E12+0.8</f>
        <v>24.6</v>
      </c>
      <c r="G12" s="163">
        <f>F12+1.3</f>
        <v>25.900000000000002</v>
      </c>
      <c r="H12" s="163">
        <f>G12+1.3</f>
        <v>27.200000000000003</v>
      </c>
      <c r="I12" s="63"/>
      <c r="J12" s="163"/>
      <c r="K12" s="90"/>
      <c r="L12" s="229" t="s">
        <v>388</v>
      </c>
      <c r="M12" s="228" t="s">
        <v>382</v>
      </c>
      <c r="N12" s="88" t="s">
        <v>173</v>
      </c>
      <c r="O12" s="90"/>
      <c r="P12" s="88"/>
      <c r="Q12" s="90"/>
    </row>
    <row r="13" spans="1:17" ht="29.1" customHeight="1">
      <c r="A13" s="163" t="s">
        <v>174</v>
      </c>
      <c r="B13" s="163">
        <f>C13-0.4</f>
        <v>12.7</v>
      </c>
      <c r="C13" s="163">
        <f>D13-0.4</f>
        <v>13.1</v>
      </c>
      <c r="D13" s="164">
        <v>13.5</v>
      </c>
      <c r="E13" s="163">
        <f>D13+0.4</f>
        <v>13.9</v>
      </c>
      <c r="F13" s="163">
        <f>E13+0.4</f>
        <v>14.3</v>
      </c>
      <c r="G13" s="163">
        <f>F13+0.6</f>
        <v>14.9</v>
      </c>
      <c r="H13" s="163">
        <f>G13+0.6</f>
        <v>15.5</v>
      </c>
      <c r="I13" s="63"/>
      <c r="J13" s="163"/>
      <c r="K13" s="90"/>
      <c r="L13" s="229" t="s">
        <v>383</v>
      </c>
      <c r="M13" s="229" t="s">
        <v>384</v>
      </c>
      <c r="N13" s="174" t="s">
        <v>175</v>
      </c>
      <c r="O13" s="90"/>
      <c r="P13" s="90"/>
      <c r="Q13" s="90"/>
    </row>
    <row r="14" spans="1:17" ht="29.1" customHeight="1">
      <c r="A14" s="163" t="s">
        <v>176</v>
      </c>
      <c r="B14" s="163">
        <f>C14-1</f>
        <v>48</v>
      </c>
      <c r="C14" s="163">
        <f>D14-1</f>
        <v>49</v>
      </c>
      <c r="D14" s="164">
        <v>50</v>
      </c>
      <c r="E14" s="163">
        <f>D14+1</f>
        <v>51</v>
      </c>
      <c r="F14" s="163">
        <f>E14+1</f>
        <v>52</v>
      </c>
      <c r="G14" s="163">
        <f>F14+1.5</f>
        <v>53.5</v>
      </c>
      <c r="H14" s="163">
        <f>G14+1.5</f>
        <v>55</v>
      </c>
      <c r="I14" s="63"/>
      <c r="J14" s="163"/>
      <c r="K14" s="90"/>
      <c r="L14" s="229" t="s">
        <v>383</v>
      </c>
      <c r="M14" s="229" t="s">
        <v>383</v>
      </c>
      <c r="N14" s="90"/>
      <c r="O14" s="90"/>
      <c r="P14" s="90"/>
      <c r="Q14" s="90"/>
    </row>
    <row r="15" spans="1:17" ht="29.1" customHeight="1">
      <c r="A15" s="163"/>
      <c r="B15" s="163"/>
      <c r="C15" s="163"/>
      <c r="D15" s="164"/>
      <c r="E15" s="163"/>
      <c r="F15" s="163"/>
      <c r="G15" s="163"/>
      <c r="H15" s="163"/>
      <c r="I15" s="63"/>
      <c r="J15" s="163"/>
      <c r="K15" s="90"/>
      <c r="L15" s="90"/>
      <c r="M15" s="90"/>
      <c r="N15" s="90" t="s">
        <v>177</v>
      </c>
      <c r="O15" s="90"/>
      <c r="P15" s="90"/>
      <c r="Q15" s="90"/>
    </row>
    <row r="16" spans="1:17" ht="29.1" customHeight="1">
      <c r="A16" s="163"/>
      <c r="B16" s="163"/>
      <c r="C16" s="163"/>
      <c r="D16" s="164"/>
      <c r="E16" s="163"/>
      <c r="F16" s="163"/>
      <c r="G16" s="163"/>
      <c r="H16" s="163"/>
      <c r="I16" s="63"/>
      <c r="J16" s="163"/>
      <c r="K16" s="90"/>
      <c r="L16" s="90"/>
      <c r="M16" s="90"/>
      <c r="N16" s="90" t="s">
        <v>178</v>
      </c>
      <c r="O16" s="90"/>
      <c r="P16" s="90"/>
      <c r="Q16" s="90"/>
    </row>
    <row r="17" spans="1:17" ht="29.1" customHeight="1">
      <c r="A17" s="68"/>
      <c r="B17" s="163"/>
      <c r="C17" s="163"/>
      <c r="D17" s="164"/>
      <c r="E17" s="163"/>
      <c r="F17" s="163"/>
      <c r="G17" s="163"/>
      <c r="H17" s="163"/>
      <c r="I17" s="63"/>
      <c r="J17" s="90"/>
      <c r="K17" s="90"/>
      <c r="L17" s="90"/>
      <c r="M17" s="90"/>
      <c r="N17" s="90"/>
      <c r="O17" s="90"/>
      <c r="P17" s="90"/>
      <c r="Q17" s="90"/>
    </row>
    <row r="18" spans="1:17" ht="29.1" customHeight="1">
      <c r="A18" s="166"/>
      <c r="B18" s="167"/>
      <c r="C18" s="168"/>
      <c r="D18" s="168"/>
      <c r="E18" s="169"/>
      <c r="F18" s="169"/>
      <c r="G18" s="167"/>
      <c r="H18" s="63"/>
      <c r="I18" s="63"/>
      <c r="J18" s="167"/>
      <c r="K18" s="167"/>
      <c r="L18" s="90"/>
      <c r="M18" s="167"/>
      <c r="N18" s="167"/>
      <c r="O18" s="167"/>
      <c r="P18" s="167"/>
      <c r="Q18" s="167"/>
    </row>
    <row r="19" spans="1:17" ht="14.25">
      <c r="A19" s="81" t="s">
        <v>179</v>
      </c>
      <c r="D19" s="82"/>
      <c r="E19" s="82"/>
      <c r="F19" s="82"/>
      <c r="G19" s="82"/>
      <c r="H19" s="82"/>
      <c r="I19" s="82"/>
      <c r="J19" s="82"/>
      <c r="K19" s="175"/>
      <c r="L19" s="175"/>
      <c r="M19" s="175"/>
      <c r="N19" s="175"/>
      <c r="O19" s="175"/>
      <c r="P19" s="175"/>
      <c r="Q19" s="175"/>
    </row>
    <row r="20" spans="1:17" ht="14.25">
      <c r="A20" s="59" t="s">
        <v>180</v>
      </c>
      <c r="B20" s="82"/>
      <c r="C20" s="82"/>
      <c r="D20" s="82"/>
      <c r="E20" s="82"/>
      <c r="F20" s="82"/>
      <c r="G20" s="82"/>
      <c r="H20" s="82"/>
      <c r="I20" s="82"/>
      <c r="J20" s="81" t="s">
        <v>181</v>
      </c>
      <c r="K20" s="233" t="s">
        <v>389</v>
      </c>
      <c r="L20" s="176" t="s">
        <v>182</v>
      </c>
      <c r="M20" s="176"/>
      <c r="N20" s="176" t="s">
        <v>183</v>
      </c>
      <c r="O20" s="176"/>
      <c r="P20" s="176"/>
    </row>
    <row r="21" spans="1:17" ht="26.1" customHeight="1">
      <c r="A21" s="82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6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407" t="s">
        <v>184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11" ht="17.25" customHeight="1">
      <c r="A2" s="128" t="s">
        <v>53</v>
      </c>
      <c r="B2" s="326"/>
      <c r="C2" s="326"/>
      <c r="D2" s="327" t="s">
        <v>55</v>
      </c>
      <c r="E2" s="327"/>
      <c r="F2" s="326"/>
      <c r="G2" s="326"/>
      <c r="H2" s="129" t="s">
        <v>57</v>
      </c>
      <c r="I2" s="328"/>
      <c r="J2" s="328"/>
      <c r="K2" s="329"/>
    </row>
    <row r="3" spans="1:11" ht="16.5" customHeight="1">
      <c r="A3" s="314" t="s">
        <v>59</v>
      </c>
      <c r="B3" s="315"/>
      <c r="C3" s="316"/>
      <c r="D3" s="317" t="s">
        <v>60</v>
      </c>
      <c r="E3" s="318"/>
      <c r="F3" s="318"/>
      <c r="G3" s="319"/>
      <c r="H3" s="317" t="s">
        <v>61</v>
      </c>
      <c r="I3" s="318"/>
      <c r="J3" s="318"/>
      <c r="K3" s="319"/>
    </row>
    <row r="4" spans="1:11" ht="16.5" customHeight="1">
      <c r="A4" s="132" t="s">
        <v>62</v>
      </c>
      <c r="B4" s="397"/>
      <c r="C4" s="398"/>
      <c r="D4" s="310" t="s">
        <v>64</v>
      </c>
      <c r="E4" s="311"/>
      <c r="F4" s="312"/>
      <c r="G4" s="313"/>
      <c r="H4" s="310" t="s">
        <v>185</v>
      </c>
      <c r="I4" s="311"/>
      <c r="J4" s="147" t="s">
        <v>67</v>
      </c>
      <c r="K4" s="156" t="s">
        <v>68</v>
      </c>
    </row>
    <row r="5" spans="1:11" ht="16.5" customHeight="1">
      <c r="A5" s="135" t="s">
        <v>69</v>
      </c>
      <c r="B5" s="402"/>
      <c r="C5" s="403"/>
      <c r="D5" s="310" t="s">
        <v>186</v>
      </c>
      <c r="E5" s="311"/>
      <c r="F5" s="397"/>
      <c r="G5" s="398"/>
      <c r="H5" s="310" t="s">
        <v>187</v>
      </c>
      <c r="I5" s="311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310" t="s">
        <v>188</v>
      </c>
      <c r="E6" s="311"/>
      <c r="F6" s="397"/>
      <c r="G6" s="398"/>
      <c r="H6" s="404" t="s">
        <v>189</v>
      </c>
      <c r="I6" s="405"/>
      <c r="J6" s="405"/>
      <c r="K6" s="406"/>
    </row>
    <row r="7" spans="1:11" ht="16.5" customHeight="1">
      <c r="A7" s="132" t="s">
        <v>76</v>
      </c>
      <c r="B7" s="397"/>
      <c r="C7" s="398"/>
      <c r="D7" s="132" t="s">
        <v>190</v>
      </c>
      <c r="E7" s="134"/>
      <c r="F7" s="397"/>
      <c r="G7" s="398"/>
      <c r="H7" s="399" t="s">
        <v>191</v>
      </c>
      <c r="I7" s="308"/>
      <c r="J7" s="308"/>
      <c r="K7" s="309"/>
    </row>
    <row r="8" spans="1:11" ht="16.5" customHeight="1">
      <c r="A8" s="140" t="s">
        <v>79</v>
      </c>
      <c r="B8" s="302"/>
      <c r="C8" s="303"/>
      <c r="D8" s="267" t="s">
        <v>80</v>
      </c>
      <c r="E8" s="268"/>
      <c r="F8" s="400"/>
      <c r="G8" s="401"/>
      <c r="H8" s="267"/>
      <c r="I8" s="268"/>
      <c r="J8" s="268"/>
      <c r="K8" s="269"/>
    </row>
    <row r="9" spans="1:11" ht="16.5" customHeight="1">
      <c r="A9" s="377" t="s">
        <v>192</v>
      </c>
      <c r="B9" s="377"/>
      <c r="C9" s="377"/>
      <c r="D9" s="377"/>
      <c r="E9" s="377"/>
      <c r="F9" s="377"/>
      <c r="G9" s="377"/>
      <c r="H9" s="377"/>
      <c r="I9" s="377"/>
      <c r="J9" s="377"/>
      <c r="K9" s="377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7" t="s">
        <v>179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9"/>
    </row>
    <row r="13" spans="1:11" ht="16.5" customHeight="1">
      <c r="A13" s="385" t="s">
        <v>193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1" ht="16.5" customHeight="1">
      <c r="A14" s="386" t="s">
        <v>194</v>
      </c>
      <c r="B14" s="387"/>
      <c r="C14" s="387"/>
      <c r="D14" s="387"/>
      <c r="E14" s="387"/>
      <c r="F14" s="387"/>
      <c r="G14" s="387"/>
      <c r="H14" s="387"/>
      <c r="I14" s="388"/>
      <c r="J14" s="388"/>
      <c r="K14" s="389"/>
    </row>
    <row r="15" spans="1:11" ht="16.5" customHeight="1">
      <c r="A15" s="390"/>
      <c r="B15" s="391"/>
      <c r="C15" s="391"/>
      <c r="D15" s="392"/>
      <c r="E15" s="393"/>
      <c r="F15" s="391"/>
      <c r="G15" s="391"/>
      <c r="H15" s="392"/>
      <c r="I15" s="394"/>
      <c r="J15" s="395"/>
      <c r="K15" s="396"/>
    </row>
    <row r="16" spans="1:11" ht="16.5" customHeight="1">
      <c r="A16" s="378" t="s">
        <v>195</v>
      </c>
      <c r="B16" s="379"/>
      <c r="C16" s="379"/>
      <c r="D16" s="379"/>
      <c r="E16" s="379"/>
      <c r="F16" s="379"/>
      <c r="G16" s="379"/>
      <c r="H16" s="379"/>
      <c r="I16" s="379"/>
      <c r="J16" s="379"/>
      <c r="K16" s="380"/>
    </row>
    <row r="17" spans="1:11" ht="16.5" customHeight="1">
      <c r="A17" s="385" t="s">
        <v>196</v>
      </c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1" ht="16.5" customHeight="1">
      <c r="A18" s="386" t="s">
        <v>197</v>
      </c>
      <c r="B18" s="387"/>
      <c r="C18" s="387"/>
      <c r="D18" s="387"/>
      <c r="E18" s="387"/>
      <c r="F18" s="387"/>
      <c r="G18" s="387"/>
      <c r="H18" s="387"/>
      <c r="I18" s="388"/>
      <c r="J18" s="388"/>
      <c r="K18" s="389"/>
    </row>
    <row r="19" spans="1:11" ht="16.5" customHeight="1">
      <c r="A19" s="390" t="s">
        <v>198</v>
      </c>
      <c r="B19" s="391"/>
      <c r="C19" s="391"/>
      <c r="D19" s="392"/>
      <c r="E19" s="393"/>
      <c r="F19" s="391"/>
      <c r="G19" s="391"/>
      <c r="H19" s="392"/>
      <c r="I19" s="394"/>
      <c r="J19" s="395"/>
      <c r="K19" s="396"/>
    </row>
    <row r="20" spans="1:11" ht="16.5" customHeight="1">
      <c r="A20" s="378" t="s">
        <v>199</v>
      </c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 ht="16.5" customHeight="1">
      <c r="A21" s="381" t="s">
        <v>124</v>
      </c>
      <c r="B21" s="381"/>
      <c r="C21" s="381"/>
      <c r="D21" s="381"/>
      <c r="E21" s="381"/>
      <c r="F21" s="381"/>
      <c r="G21" s="381"/>
      <c r="H21" s="381"/>
      <c r="I21" s="381"/>
      <c r="J21" s="381"/>
      <c r="K21" s="381"/>
    </row>
    <row r="22" spans="1:11" ht="16.5" customHeight="1">
      <c r="A22" s="382" t="s">
        <v>125</v>
      </c>
      <c r="B22" s="383"/>
      <c r="C22" s="383"/>
      <c r="D22" s="383"/>
      <c r="E22" s="383"/>
      <c r="F22" s="383"/>
      <c r="G22" s="383"/>
      <c r="H22" s="383"/>
      <c r="I22" s="383"/>
      <c r="J22" s="383"/>
      <c r="K22" s="384"/>
    </row>
    <row r="23" spans="1:11" ht="16.5" customHeight="1">
      <c r="A23" s="276" t="s">
        <v>126</v>
      </c>
      <c r="B23" s="277"/>
      <c r="C23" s="147" t="s">
        <v>67</v>
      </c>
      <c r="D23" s="147" t="s">
        <v>68</v>
      </c>
      <c r="E23" s="373"/>
      <c r="F23" s="373"/>
      <c r="G23" s="373"/>
      <c r="H23" s="373"/>
      <c r="I23" s="373"/>
      <c r="J23" s="373"/>
      <c r="K23" s="374"/>
    </row>
    <row r="24" spans="1:11" ht="16.5" customHeight="1">
      <c r="A24" s="300" t="s">
        <v>200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6"/>
    </row>
    <row r="25" spans="1:11" ht="16.5" customHeight="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66"/>
    </row>
    <row r="26" spans="1:11" ht="16.5" customHeight="1">
      <c r="A26" s="377" t="s">
        <v>137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 ht="16.5" customHeight="1">
      <c r="A27" s="130" t="s">
        <v>138</v>
      </c>
      <c r="B27" s="143" t="s">
        <v>95</v>
      </c>
      <c r="C27" s="143" t="s">
        <v>96</v>
      </c>
      <c r="D27" s="143" t="s">
        <v>88</v>
      </c>
      <c r="E27" s="131" t="s">
        <v>139</v>
      </c>
      <c r="F27" s="143" t="s">
        <v>95</v>
      </c>
      <c r="G27" s="143" t="s">
        <v>96</v>
      </c>
      <c r="H27" s="143" t="s">
        <v>88</v>
      </c>
      <c r="I27" s="131" t="s">
        <v>140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310" t="s">
        <v>98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60" t="s">
        <v>201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</row>
    <row r="32" spans="1:11" ht="17.25" customHeight="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 ht="17.25" customHeight="1">
      <c r="A33" s="258"/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136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60" t="s">
        <v>202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</row>
    <row r="45" spans="1:11" ht="18" customHeight="1">
      <c r="A45" s="361" t="s">
        <v>179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3"/>
    </row>
    <row r="46" spans="1:11" ht="18" customHeight="1">
      <c r="A46" s="361"/>
      <c r="B46" s="362"/>
      <c r="C46" s="362"/>
      <c r="D46" s="362"/>
      <c r="E46" s="362"/>
      <c r="F46" s="362"/>
      <c r="G46" s="362"/>
      <c r="H46" s="362"/>
      <c r="I46" s="362"/>
      <c r="J46" s="362"/>
      <c r="K46" s="363"/>
    </row>
    <row r="47" spans="1:11" ht="18" customHeight="1">
      <c r="A47" s="364"/>
      <c r="B47" s="365"/>
      <c r="C47" s="365"/>
      <c r="D47" s="365"/>
      <c r="E47" s="365"/>
      <c r="F47" s="365"/>
      <c r="G47" s="365"/>
      <c r="H47" s="365"/>
      <c r="I47" s="365"/>
      <c r="J47" s="365"/>
      <c r="K47" s="366"/>
    </row>
    <row r="48" spans="1:11" ht="21" customHeight="1">
      <c r="A48" s="152" t="s">
        <v>142</v>
      </c>
      <c r="B48" s="356" t="s">
        <v>143</v>
      </c>
      <c r="C48" s="356"/>
      <c r="D48" s="153" t="s">
        <v>144</v>
      </c>
      <c r="E48" s="154"/>
      <c r="F48" s="153" t="s">
        <v>146</v>
      </c>
      <c r="G48" s="155"/>
      <c r="H48" s="357" t="s">
        <v>147</v>
      </c>
      <c r="I48" s="357"/>
      <c r="J48" s="356"/>
      <c r="K48" s="367"/>
    </row>
    <row r="49" spans="1:11" ht="16.5" customHeight="1">
      <c r="A49" s="347" t="s">
        <v>148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9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52" t="s">
        <v>142</v>
      </c>
      <c r="B52" s="356" t="s">
        <v>143</v>
      </c>
      <c r="C52" s="356"/>
      <c r="D52" s="153" t="s">
        <v>144</v>
      </c>
      <c r="E52" s="153"/>
      <c r="F52" s="153" t="s">
        <v>146</v>
      </c>
      <c r="G52" s="153"/>
      <c r="H52" s="357" t="s">
        <v>147</v>
      </c>
      <c r="I52" s="357"/>
      <c r="J52" s="358"/>
      <c r="K52" s="35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8" t="s">
        <v>150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</row>
    <row r="2" spans="1:14" ht="29.1" customHeight="1">
      <c r="A2" s="60" t="s">
        <v>62</v>
      </c>
      <c r="B2" s="333"/>
      <c r="C2" s="333"/>
      <c r="D2" s="61" t="s">
        <v>69</v>
      </c>
      <c r="E2" s="333"/>
      <c r="F2" s="333"/>
      <c r="G2" s="333"/>
      <c r="H2" s="414"/>
      <c r="I2" s="83" t="s">
        <v>57</v>
      </c>
      <c r="J2" s="333"/>
      <c r="K2" s="333"/>
      <c r="L2" s="333"/>
      <c r="M2" s="333"/>
      <c r="N2" s="410"/>
    </row>
    <row r="3" spans="1:14" ht="29.1" customHeight="1">
      <c r="A3" s="413" t="s">
        <v>152</v>
      </c>
      <c r="B3" s="411" t="s">
        <v>153</v>
      </c>
      <c r="C3" s="411"/>
      <c r="D3" s="411"/>
      <c r="E3" s="411"/>
      <c r="F3" s="411"/>
      <c r="G3" s="411"/>
      <c r="H3" s="415"/>
      <c r="I3" s="340" t="s">
        <v>154</v>
      </c>
      <c r="J3" s="340"/>
      <c r="K3" s="340"/>
      <c r="L3" s="340"/>
      <c r="M3" s="340"/>
      <c r="N3" s="412"/>
    </row>
    <row r="4" spans="1:14" ht="29.1" customHeight="1">
      <c r="A4" s="413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5"/>
      <c r="I4" s="84" t="s">
        <v>203</v>
      </c>
      <c r="J4" s="84" t="s">
        <v>204</v>
      </c>
      <c r="K4" s="84" t="s">
        <v>205</v>
      </c>
      <c r="L4" s="84" t="s">
        <v>206</v>
      </c>
      <c r="M4" s="84" t="s">
        <v>207</v>
      </c>
      <c r="N4" s="85"/>
    </row>
    <row r="5" spans="1:14" ht="29.1" customHeight="1">
      <c r="A5" s="413"/>
      <c r="B5" s="66"/>
      <c r="C5" s="66"/>
      <c r="D5" s="65"/>
      <c r="E5" s="66"/>
      <c r="F5" s="66"/>
      <c r="G5" s="66"/>
      <c r="H5" s="415"/>
      <c r="I5" s="86" t="s">
        <v>208</v>
      </c>
      <c r="J5" s="86" t="s">
        <v>121</v>
      </c>
      <c r="K5" s="86" t="s">
        <v>208</v>
      </c>
      <c r="L5" s="86" t="s">
        <v>121</v>
      </c>
      <c r="M5" s="86" t="s">
        <v>208</v>
      </c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5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5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5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5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5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5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5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5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5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6"/>
      <c r="I15" s="94"/>
      <c r="J15" s="95"/>
      <c r="K15" s="96"/>
      <c r="L15" s="95"/>
      <c r="M15" s="95"/>
      <c r="N15" s="97"/>
    </row>
    <row r="16" spans="1:14" ht="14.25">
      <c r="A16" s="81" t="s">
        <v>179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181</v>
      </c>
      <c r="J18" s="98"/>
      <c r="K18" s="81" t="s">
        <v>182</v>
      </c>
      <c r="L18" s="81"/>
      <c r="M18" s="81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5.75" style="160" customWidth="1"/>
    <col min="14" max="14" width="16.375" style="160" customWidth="1"/>
    <col min="15" max="15" width="16.125" style="160" customWidth="1"/>
    <col min="16" max="16" width="16.375" style="160" customWidth="1"/>
    <col min="17" max="16384" width="9" style="59"/>
  </cols>
  <sheetData>
    <row r="1" spans="1:16" ht="30" customHeight="1" thickBot="1">
      <c r="A1" s="330" t="s">
        <v>150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  <c r="L1" s="332"/>
      <c r="M1" s="332"/>
      <c r="N1" s="332"/>
      <c r="O1" s="332"/>
      <c r="P1" s="332"/>
    </row>
    <row r="2" spans="1:16" ht="29.1" customHeight="1" thickTop="1">
      <c r="A2" s="161" t="s">
        <v>62</v>
      </c>
      <c r="B2" s="333" t="s">
        <v>63</v>
      </c>
      <c r="C2" s="333"/>
      <c r="D2" s="61" t="s">
        <v>69</v>
      </c>
      <c r="E2" s="333" t="s">
        <v>70</v>
      </c>
      <c r="F2" s="333"/>
      <c r="G2" s="333"/>
      <c r="H2" s="231"/>
      <c r="I2" s="231"/>
      <c r="J2" s="170" t="s">
        <v>57</v>
      </c>
      <c r="K2" s="334" t="s">
        <v>151</v>
      </c>
      <c r="L2" s="334"/>
      <c r="M2" s="334"/>
      <c r="N2" s="335"/>
      <c r="O2" s="335"/>
      <c r="P2" s="336"/>
    </row>
    <row r="3" spans="1:16" ht="29.1" customHeight="1">
      <c r="A3" s="344" t="s">
        <v>152</v>
      </c>
      <c r="B3" s="337" t="s">
        <v>153</v>
      </c>
      <c r="C3" s="338"/>
      <c r="D3" s="338"/>
      <c r="E3" s="338"/>
      <c r="F3" s="338"/>
      <c r="G3" s="338"/>
      <c r="H3" s="339"/>
      <c r="I3" s="232"/>
      <c r="J3" s="340" t="s">
        <v>154</v>
      </c>
      <c r="K3" s="341"/>
      <c r="L3" s="341"/>
      <c r="M3" s="341"/>
      <c r="N3" s="342"/>
      <c r="O3" s="342"/>
      <c r="P3" s="343"/>
    </row>
    <row r="4" spans="1:16" ht="29.1" customHeight="1">
      <c r="A4" s="345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232" t="s">
        <v>155</v>
      </c>
      <c r="I4" s="232"/>
      <c r="J4" s="171" t="s">
        <v>112</v>
      </c>
      <c r="K4" s="230" t="s">
        <v>375</v>
      </c>
      <c r="L4" s="230" t="s">
        <v>385</v>
      </c>
      <c r="M4" s="171" t="s">
        <v>115</v>
      </c>
      <c r="N4" s="171" t="s">
        <v>116</v>
      </c>
      <c r="O4" s="230" t="s">
        <v>375</v>
      </c>
      <c r="P4" s="167" t="s">
        <v>155</v>
      </c>
    </row>
    <row r="5" spans="1:16" ht="29.1" customHeight="1">
      <c r="A5" s="346"/>
      <c r="B5" s="162" t="s">
        <v>156</v>
      </c>
      <c r="C5" s="162" t="s">
        <v>157</v>
      </c>
      <c r="D5" s="162" t="s">
        <v>158</v>
      </c>
      <c r="E5" s="162" t="s">
        <v>159</v>
      </c>
      <c r="F5" s="162" t="s">
        <v>160</v>
      </c>
      <c r="G5" s="162" t="s">
        <v>161</v>
      </c>
      <c r="H5" s="162" t="s">
        <v>162</v>
      </c>
      <c r="I5" s="232"/>
      <c r="J5" s="84"/>
      <c r="K5" s="172" t="s">
        <v>399</v>
      </c>
      <c r="L5" s="172" t="s">
        <v>376</v>
      </c>
      <c r="M5" s="172" t="s">
        <v>376</v>
      </c>
      <c r="N5" s="172" t="s">
        <v>376</v>
      </c>
      <c r="O5" s="172" t="s">
        <v>400</v>
      </c>
      <c r="P5" s="172"/>
    </row>
    <row r="6" spans="1:16" ht="29.1" customHeight="1">
      <c r="A6" s="163" t="s">
        <v>163</v>
      </c>
      <c r="B6" s="163">
        <f>C6-1</f>
        <v>68.5</v>
      </c>
      <c r="C6" s="163">
        <f>D6-2</f>
        <v>69.5</v>
      </c>
      <c r="D6" s="164">
        <v>71.5</v>
      </c>
      <c r="E6" s="163">
        <f>D6+2</f>
        <v>73.5</v>
      </c>
      <c r="F6" s="163">
        <f>E6+2</f>
        <v>75.5</v>
      </c>
      <c r="G6" s="163">
        <f>F6+1</f>
        <v>76.5</v>
      </c>
      <c r="H6" s="163">
        <f>G6+1</f>
        <v>77.5</v>
      </c>
      <c r="I6" s="232"/>
      <c r="J6" s="163"/>
      <c r="K6" s="228" t="s">
        <v>388</v>
      </c>
      <c r="L6" s="228" t="s">
        <v>388</v>
      </c>
      <c r="M6" s="236" t="s">
        <v>377</v>
      </c>
      <c r="N6" s="228" t="s">
        <v>377</v>
      </c>
      <c r="O6" s="228" t="s">
        <v>379</v>
      </c>
      <c r="P6" s="88"/>
    </row>
    <row r="7" spans="1:16" ht="29.1" customHeight="1">
      <c r="A7" s="163" t="s">
        <v>165</v>
      </c>
      <c r="B7" s="163">
        <f t="shared" ref="B7:C8" si="0">C7-4</f>
        <v>106</v>
      </c>
      <c r="C7" s="163">
        <f t="shared" si="0"/>
        <v>110</v>
      </c>
      <c r="D7" s="165">
        <v>114</v>
      </c>
      <c r="E7" s="163">
        <f t="shared" ref="E7:E8" si="1">D7+4</f>
        <v>118</v>
      </c>
      <c r="F7" s="163">
        <f>E7+4</f>
        <v>122</v>
      </c>
      <c r="G7" s="163">
        <f t="shared" ref="G7:G8" si="2">F7+6</f>
        <v>128</v>
      </c>
      <c r="H7" s="163">
        <f>G7+6</f>
        <v>134</v>
      </c>
      <c r="I7" s="232"/>
      <c r="J7" s="163"/>
      <c r="K7" s="228" t="s">
        <v>391</v>
      </c>
      <c r="L7" s="228" t="s">
        <v>391</v>
      </c>
      <c r="M7" s="228" t="s">
        <v>378</v>
      </c>
      <c r="N7" s="228" t="s">
        <v>391</v>
      </c>
      <c r="O7" s="228" t="s">
        <v>378</v>
      </c>
      <c r="P7" s="88"/>
    </row>
    <row r="8" spans="1:16" ht="29.1" customHeight="1">
      <c r="A8" s="163" t="s">
        <v>167</v>
      </c>
      <c r="B8" s="163">
        <f t="shared" si="0"/>
        <v>102</v>
      </c>
      <c r="C8" s="163">
        <f t="shared" si="0"/>
        <v>106</v>
      </c>
      <c r="D8" s="165">
        <v>110</v>
      </c>
      <c r="E8" s="163">
        <f t="shared" si="1"/>
        <v>114</v>
      </c>
      <c r="F8" s="163">
        <f>E8+5</f>
        <v>119</v>
      </c>
      <c r="G8" s="163">
        <f t="shared" si="2"/>
        <v>125</v>
      </c>
      <c r="H8" s="163">
        <f>G8+7</f>
        <v>132</v>
      </c>
      <c r="I8" s="232"/>
      <c r="J8" s="163"/>
      <c r="K8" s="229" t="s">
        <v>379</v>
      </c>
      <c r="L8" s="229" t="s">
        <v>392</v>
      </c>
      <c r="M8" s="237" t="s">
        <v>379</v>
      </c>
      <c r="N8" s="229" t="s">
        <v>392</v>
      </c>
      <c r="O8" s="229" t="s">
        <v>378</v>
      </c>
      <c r="P8" s="90"/>
    </row>
    <row r="9" spans="1:16" ht="29.1" customHeight="1">
      <c r="A9" s="163" t="s">
        <v>168</v>
      </c>
      <c r="B9" s="163">
        <f t="shared" ref="B9:C10" si="3">C9-1.2</f>
        <v>45.599999999999994</v>
      </c>
      <c r="C9" s="163">
        <f t="shared" si="3"/>
        <v>46.8</v>
      </c>
      <c r="D9" s="164">
        <v>48</v>
      </c>
      <c r="E9" s="163">
        <f t="shared" ref="E9:F10" si="4">D9+1.2</f>
        <v>49.2</v>
      </c>
      <c r="F9" s="163">
        <f t="shared" si="4"/>
        <v>50.400000000000006</v>
      </c>
      <c r="G9" s="163">
        <f t="shared" ref="G9:H9" si="5">F9+1.4</f>
        <v>51.800000000000004</v>
      </c>
      <c r="H9" s="163">
        <f t="shared" si="5"/>
        <v>53.2</v>
      </c>
      <c r="I9" s="232"/>
      <c r="J9" s="163"/>
      <c r="K9" s="229" t="s">
        <v>380</v>
      </c>
      <c r="L9" s="229" t="s">
        <v>394</v>
      </c>
      <c r="M9" s="237" t="s">
        <v>397</v>
      </c>
      <c r="N9" s="229" t="s">
        <v>387</v>
      </c>
      <c r="O9" s="229" t="s">
        <v>380</v>
      </c>
      <c r="P9" s="90"/>
    </row>
    <row r="10" spans="1:16" ht="29.1" customHeight="1">
      <c r="A10" s="163" t="s">
        <v>171</v>
      </c>
      <c r="B10" s="163">
        <f>C10-0.6</f>
        <v>60.199999999999996</v>
      </c>
      <c r="C10" s="163">
        <f t="shared" si="3"/>
        <v>60.8</v>
      </c>
      <c r="D10" s="164">
        <v>62</v>
      </c>
      <c r="E10" s="163">
        <f t="shared" si="4"/>
        <v>63.2</v>
      </c>
      <c r="F10" s="163">
        <f t="shared" si="4"/>
        <v>64.400000000000006</v>
      </c>
      <c r="G10" s="163">
        <f>F10+0.6</f>
        <v>65</v>
      </c>
      <c r="H10" s="163">
        <f>G10+0.6</f>
        <v>65.599999999999994</v>
      </c>
      <c r="I10" s="232"/>
      <c r="J10" s="163"/>
      <c r="K10" s="229" t="s">
        <v>381</v>
      </c>
      <c r="L10" s="229" t="s">
        <v>383</v>
      </c>
      <c r="M10" s="237" t="s">
        <v>398</v>
      </c>
      <c r="N10" s="229" t="s">
        <v>391</v>
      </c>
      <c r="O10" s="229" t="s">
        <v>401</v>
      </c>
      <c r="P10" s="90"/>
    </row>
    <row r="11" spans="1:16" ht="29.1" customHeight="1">
      <c r="A11" s="163" t="s">
        <v>172</v>
      </c>
      <c r="B11" s="163">
        <f>C11-0.8</f>
        <v>21.4</v>
      </c>
      <c r="C11" s="163">
        <f>D11-0.8</f>
        <v>22.2</v>
      </c>
      <c r="D11" s="164">
        <v>23</v>
      </c>
      <c r="E11" s="163">
        <f>D11+0.8</f>
        <v>23.8</v>
      </c>
      <c r="F11" s="163">
        <f>E11+0.8</f>
        <v>24.6</v>
      </c>
      <c r="G11" s="163">
        <f>F11+1.3</f>
        <v>25.900000000000002</v>
      </c>
      <c r="H11" s="163">
        <f>G11+1.3</f>
        <v>27.200000000000003</v>
      </c>
      <c r="I11" s="232"/>
      <c r="J11" s="163"/>
      <c r="K11" s="229" t="s">
        <v>382</v>
      </c>
      <c r="L11" s="229" t="s">
        <v>395</v>
      </c>
      <c r="M11" s="228" t="s">
        <v>382</v>
      </c>
      <c r="N11" s="229" t="s">
        <v>378</v>
      </c>
      <c r="O11" s="228" t="s">
        <v>382</v>
      </c>
      <c r="P11" s="90"/>
    </row>
    <row r="12" spans="1:16" ht="29.1" customHeight="1">
      <c r="A12" s="163" t="s">
        <v>174</v>
      </c>
      <c r="B12" s="163">
        <f>C12-0.4</f>
        <v>12.7</v>
      </c>
      <c r="C12" s="163">
        <f>D12-0.4</f>
        <v>13.1</v>
      </c>
      <c r="D12" s="164">
        <v>13.5</v>
      </c>
      <c r="E12" s="163">
        <f>D12+0.4</f>
        <v>13.9</v>
      </c>
      <c r="F12" s="163">
        <f>E12+0.4</f>
        <v>14.3</v>
      </c>
      <c r="G12" s="163">
        <f>F12+0.6</f>
        <v>14.9</v>
      </c>
      <c r="H12" s="163">
        <f>G12+0.6</f>
        <v>15.5</v>
      </c>
      <c r="I12" s="232"/>
      <c r="J12" s="163"/>
      <c r="K12" s="229" t="s">
        <v>381</v>
      </c>
      <c r="L12" s="229" t="s">
        <v>383</v>
      </c>
      <c r="M12" s="237" t="s">
        <v>391</v>
      </c>
      <c r="N12" s="229" t="s">
        <v>393</v>
      </c>
      <c r="O12" s="229" t="s">
        <v>391</v>
      </c>
      <c r="P12" s="90"/>
    </row>
    <row r="13" spans="1:16" ht="29.1" customHeight="1">
      <c r="A13" s="163" t="s">
        <v>176</v>
      </c>
      <c r="B13" s="163">
        <f>C13-1</f>
        <v>48</v>
      </c>
      <c r="C13" s="163">
        <f>D13-1</f>
        <v>49</v>
      </c>
      <c r="D13" s="164">
        <v>50</v>
      </c>
      <c r="E13" s="163">
        <f>D13+1</f>
        <v>51</v>
      </c>
      <c r="F13" s="163">
        <f>E13+1</f>
        <v>52</v>
      </c>
      <c r="G13" s="163">
        <f>F13+1.5</f>
        <v>53.5</v>
      </c>
      <c r="H13" s="163">
        <f>G13+1.5</f>
        <v>55</v>
      </c>
      <c r="I13" s="232"/>
      <c r="J13" s="163"/>
      <c r="K13" s="229" t="s">
        <v>387</v>
      </c>
      <c r="L13" s="229" t="s">
        <v>396</v>
      </c>
      <c r="M13" s="229" t="s">
        <v>394</v>
      </c>
      <c r="N13" s="229" t="s">
        <v>387</v>
      </c>
      <c r="O13" s="229" t="s">
        <v>391</v>
      </c>
      <c r="P13" s="90"/>
    </row>
    <row r="14" spans="1:16" ht="29.1" customHeight="1">
      <c r="A14" s="163"/>
      <c r="B14" s="163"/>
      <c r="C14" s="163"/>
      <c r="D14" s="164"/>
      <c r="E14" s="163"/>
      <c r="F14" s="163"/>
      <c r="G14" s="163"/>
      <c r="H14" s="163"/>
      <c r="I14" s="232"/>
      <c r="J14" s="163"/>
      <c r="K14" s="90"/>
      <c r="L14" s="90"/>
      <c r="M14" s="90"/>
      <c r="N14" s="90"/>
      <c r="O14" s="90"/>
      <c r="P14" s="90"/>
    </row>
    <row r="15" spans="1:16" ht="29.1" customHeight="1">
      <c r="A15" s="163"/>
      <c r="B15" s="163"/>
      <c r="C15" s="163"/>
      <c r="D15" s="164"/>
      <c r="E15" s="163"/>
      <c r="F15" s="163"/>
      <c r="G15" s="163"/>
      <c r="H15" s="163"/>
      <c r="I15" s="232"/>
      <c r="J15" s="163"/>
      <c r="K15" s="90"/>
      <c r="L15" s="90"/>
      <c r="M15" s="90"/>
      <c r="N15" s="90"/>
      <c r="O15" s="90"/>
      <c r="P15" s="90"/>
    </row>
    <row r="16" spans="1:16" ht="29.1" customHeight="1">
      <c r="A16" s="68"/>
      <c r="B16" s="163"/>
      <c r="C16" s="163"/>
      <c r="D16" s="164"/>
      <c r="E16" s="163"/>
      <c r="F16" s="163"/>
      <c r="G16" s="163"/>
      <c r="H16" s="163"/>
      <c r="I16" s="232"/>
      <c r="J16" s="90"/>
      <c r="K16" s="90"/>
      <c r="L16" s="90"/>
      <c r="M16" s="90"/>
      <c r="N16" s="90"/>
      <c r="O16" s="90"/>
      <c r="P16" s="90"/>
    </row>
    <row r="17" spans="1:16" ht="29.1" customHeight="1">
      <c r="A17" s="166"/>
      <c r="B17" s="167"/>
      <c r="C17" s="168"/>
      <c r="D17" s="168"/>
      <c r="E17" s="169"/>
      <c r="F17" s="169"/>
      <c r="G17" s="167"/>
      <c r="H17" s="232"/>
      <c r="I17" s="232"/>
      <c r="J17" s="167"/>
      <c r="K17" s="167"/>
      <c r="L17" s="90"/>
      <c r="M17" s="167"/>
      <c r="N17" s="167"/>
      <c r="O17" s="167"/>
      <c r="P17" s="167"/>
    </row>
    <row r="18" spans="1:16" ht="14.25">
      <c r="A18" s="81" t="s">
        <v>179</v>
      </c>
      <c r="D18" s="82"/>
      <c r="E18" s="82"/>
      <c r="F18" s="82"/>
      <c r="G18" s="82"/>
      <c r="H18" s="82"/>
      <c r="I18" s="82"/>
      <c r="J18" s="82"/>
      <c r="K18" s="175"/>
      <c r="L18" s="175"/>
      <c r="M18" s="175"/>
      <c r="N18" s="175"/>
      <c r="O18" s="175"/>
      <c r="P18" s="175"/>
    </row>
    <row r="19" spans="1:16" ht="14.25">
      <c r="A19" s="59" t="s">
        <v>180</v>
      </c>
      <c r="B19" s="82"/>
      <c r="C19" s="82"/>
      <c r="D19" s="82"/>
      <c r="E19" s="82"/>
      <c r="F19" s="82"/>
      <c r="G19" s="82"/>
      <c r="H19" s="82"/>
      <c r="I19" s="82"/>
      <c r="J19" s="81" t="s">
        <v>181</v>
      </c>
      <c r="K19" s="233" t="s">
        <v>390</v>
      </c>
      <c r="L19" s="176" t="s">
        <v>182</v>
      </c>
      <c r="M19" s="176" t="s">
        <v>183</v>
      </c>
      <c r="N19" s="176"/>
      <c r="O19" s="176"/>
    </row>
    <row r="20" spans="1:16" ht="26.1" customHeight="1">
      <c r="A20" s="82"/>
    </row>
  </sheetData>
  <mergeCells count="7">
    <mergeCell ref="B2:C2"/>
    <mergeCell ref="E2:G2"/>
    <mergeCell ref="A3:A5"/>
    <mergeCell ref="A1:P1"/>
    <mergeCell ref="K2:P2"/>
    <mergeCell ref="B3:H3"/>
    <mergeCell ref="J3:P3"/>
  </mergeCells>
  <phoneticPr fontId="46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59" t="s">
        <v>210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</row>
    <row r="2" spans="1:11">
      <c r="A2" s="102" t="s">
        <v>53</v>
      </c>
      <c r="B2" s="460"/>
      <c r="C2" s="460"/>
      <c r="D2" s="103" t="s">
        <v>62</v>
      </c>
      <c r="E2" s="104"/>
      <c r="F2" s="105" t="s">
        <v>211</v>
      </c>
      <c r="G2" s="461"/>
      <c r="H2" s="461"/>
      <c r="I2" s="122" t="s">
        <v>57</v>
      </c>
      <c r="J2" s="461"/>
      <c r="K2" s="462"/>
    </row>
    <row r="3" spans="1:11">
      <c r="A3" s="106" t="s">
        <v>76</v>
      </c>
      <c r="B3" s="456"/>
      <c r="C3" s="456"/>
      <c r="D3" s="107" t="s">
        <v>212</v>
      </c>
      <c r="E3" s="463"/>
      <c r="F3" s="455"/>
      <c r="G3" s="455"/>
      <c r="H3" s="373" t="s">
        <v>213</v>
      </c>
      <c r="I3" s="373"/>
      <c r="J3" s="373"/>
      <c r="K3" s="374"/>
    </row>
    <row r="4" spans="1:11">
      <c r="A4" s="108" t="s">
        <v>73</v>
      </c>
      <c r="B4" s="109"/>
      <c r="C4" s="109"/>
      <c r="D4" s="110" t="s">
        <v>214</v>
      </c>
      <c r="E4" s="455" t="s">
        <v>215</v>
      </c>
      <c r="F4" s="455"/>
      <c r="G4" s="455"/>
      <c r="H4" s="277" t="s">
        <v>216</v>
      </c>
      <c r="I4" s="277"/>
      <c r="J4" s="119" t="s">
        <v>67</v>
      </c>
      <c r="K4" s="125" t="s">
        <v>68</v>
      </c>
    </row>
    <row r="5" spans="1:11">
      <c r="A5" s="108" t="s">
        <v>217</v>
      </c>
      <c r="B5" s="456">
        <v>1</v>
      </c>
      <c r="C5" s="456"/>
      <c r="D5" s="107" t="s">
        <v>218</v>
      </c>
      <c r="E5" s="107" t="s">
        <v>219</v>
      </c>
      <c r="F5" s="107" t="s">
        <v>220</v>
      </c>
      <c r="G5" s="107" t="s">
        <v>221</v>
      </c>
      <c r="H5" s="277" t="s">
        <v>222</v>
      </c>
      <c r="I5" s="277"/>
      <c r="J5" s="119" t="s">
        <v>67</v>
      </c>
      <c r="K5" s="125" t="s">
        <v>68</v>
      </c>
    </row>
    <row r="6" spans="1:11">
      <c r="A6" s="111" t="s">
        <v>223</v>
      </c>
      <c r="B6" s="457">
        <v>125</v>
      </c>
      <c r="C6" s="457"/>
      <c r="D6" s="112" t="s">
        <v>224</v>
      </c>
      <c r="E6" s="113"/>
      <c r="F6" s="114">
        <v>1500</v>
      </c>
      <c r="G6" s="112"/>
      <c r="H6" s="458" t="s">
        <v>225</v>
      </c>
      <c r="I6" s="458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226</v>
      </c>
      <c r="B8" s="105" t="s">
        <v>227</v>
      </c>
      <c r="C8" s="105" t="s">
        <v>228</v>
      </c>
      <c r="D8" s="105" t="s">
        <v>229</v>
      </c>
      <c r="E8" s="105" t="s">
        <v>230</v>
      </c>
      <c r="F8" s="105" t="s">
        <v>231</v>
      </c>
      <c r="G8" s="451" t="s">
        <v>79</v>
      </c>
      <c r="H8" s="440"/>
      <c r="I8" s="440"/>
      <c r="J8" s="440"/>
      <c r="K8" s="441"/>
    </row>
    <row r="9" spans="1:11">
      <c r="A9" s="276" t="s">
        <v>232</v>
      </c>
      <c r="B9" s="277"/>
      <c r="C9" s="119" t="s">
        <v>67</v>
      </c>
      <c r="D9" s="119" t="s">
        <v>68</v>
      </c>
      <c r="E9" s="107" t="s">
        <v>233</v>
      </c>
      <c r="F9" s="120" t="s">
        <v>234</v>
      </c>
      <c r="G9" s="452"/>
      <c r="H9" s="453"/>
      <c r="I9" s="453"/>
      <c r="J9" s="453"/>
      <c r="K9" s="454"/>
    </row>
    <row r="10" spans="1:11">
      <c r="A10" s="276" t="s">
        <v>235</v>
      </c>
      <c r="B10" s="277"/>
      <c r="C10" s="119" t="s">
        <v>67</v>
      </c>
      <c r="D10" s="119" t="s">
        <v>68</v>
      </c>
      <c r="E10" s="107" t="s">
        <v>236</v>
      </c>
      <c r="F10" s="120" t="s">
        <v>237</v>
      </c>
      <c r="G10" s="452" t="s">
        <v>238</v>
      </c>
      <c r="H10" s="453"/>
      <c r="I10" s="453"/>
      <c r="J10" s="453"/>
      <c r="K10" s="454"/>
    </row>
    <row r="11" spans="1:11">
      <c r="A11" s="445" t="s">
        <v>192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7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239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240</v>
      </c>
      <c r="J13" s="119" t="s">
        <v>85</v>
      </c>
      <c r="K13" s="125" t="s">
        <v>86</v>
      </c>
    </row>
    <row r="14" spans="1:11">
      <c r="A14" s="111" t="s">
        <v>241</v>
      </c>
      <c r="B14" s="114" t="s">
        <v>85</v>
      </c>
      <c r="C14" s="114" t="s">
        <v>86</v>
      </c>
      <c r="D14" s="113"/>
      <c r="E14" s="112" t="s">
        <v>242</v>
      </c>
      <c r="F14" s="114" t="s">
        <v>85</v>
      </c>
      <c r="G14" s="114" t="s">
        <v>86</v>
      </c>
      <c r="H14" s="114"/>
      <c r="I14" s="112" t="s">
        <v>243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82" t="s">
        <v>244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4"/>
    </row>
    <row r="17" spans="1:11">
      <c r="A17" s="276" t="s">
        <v>245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417"/>
    </row>
    <row r="18" spans="1:11">
      <c r="A18" s="276" t="s">
        <v>246</v>
      </c>
      <c r="B18" s="277"/>
      <c r="C18" s="277"/>
      <c r="D18" s="277"/>
      <c r="E18" s="277"/>
      <c r="F18" s="277"/>
      <c r="G18" s="277"/>
      <c r="H18" s="277"/>
      <c r="I18" s="277"/>
      <c r="J18" s="277"/>
      <c r="K18" s="417"/>
    </row>
    <row r="19" spans="1:11">
      <c r="A19" s="448"/>
      <c r="B19" s="449"/>
      <c r="C19" s="449"/>
      <c r="D19" s="449"/>
      <c r="E19" s="449"/>
      <c r="F19" s="449"/>
      <c r="G19" s="449"/>
      <c r="H19" s="449"/>
      <c r="I19" s="449"/>
      <c r="J19" s="449"/>
      <c r="K19" s="450"/>
    </row>
    <row r="20" spans="1:11">
      <c r="A20" s="435"/>
      <c r="B20" s="422"/>
      <c r="C20" s="422"/>
      <c r="D20" s="422"/>
      <c r="E20" s="422"/>
      <c r="F20" s="422"/>
      <c r="G20" s="422"/>
      <c r="H20" s="422"/>
      <c r="I20" s="422"/>
      <c r="J20" s="422"/>
      <c r="K20" s="423"/>
    </row>
    <row r="21" spans="1:11">
      <c r="A21" s="435"/>
      <c r="B21" s="422"/>
      <c r="C21" s="422"/>
      <c r="D21" s="422"/>
      <c r="E21" s="422"/>
      <c r="F21" s="422"/>
      <c r="G21" s="422"/>
      <c r="H21" s="422"/>
      <c r="I21" s="422"/>
      <c r="J21" s="422"/>
      <c r="K21" s="423"/>
    </row>
    <row r="22" spans="1:11">
      <c r="A22" s="435"/>
      <c r="B22" s="422"/>
      <c r="C22" s="422"/>
      <c r="D22" s="422"/>
      <c r="E22" s="422"/>
      <c r="F22" s="422"/>
      <c r="G22" s="422"/>
      <c r="H22" s="422"/>
      <c r="I22" s="422"/>
      <c r="J22" s="422"/>
      <c r="K22" s="423"/>
    </row>
    <row r="23" spans="1:1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44"/>
    </row>
    <row r="24" spans="1:11">
      <c r="A24" s="276" t="s">
        <v>126</v>
      </c>
      <c r="B24" s="277"/>
      <c r="C24" s="119" t="s">
        <v>67</v>
      </c>
      <c r="D24" s="119" t="s">
        <v>68</v>
      </c>
      <c r="E24" s="373"/>
      <c r="F24" s="373"/>
      <c r="G24" s="373"/>
      <c r="H24" s="373"/>
      <c r="I24" s="373"/>
      <c r="J24" s="373"/>
      <c r="K24" s="374"/>
    </row>
    <row r="25" spans="1:11">
      <c r="A25" s="123" t="s">
        <v>247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>
      <c r="A27" s="439" t="s">
        <v>248</v>
      </c>
      <c r="B27" s="440"/>
      <c r="C27" s="440"/>
      <c r="D27" s="440"/>
      <c r="E27" s="440"/>
      <c r="F27" s="440"/>
      <c r="G27" s="440"/>
      <c r="H27" s="440"/>
      <c r="I27" s="440"/>
      <c r="J27" s="440"/>
      <c r="K27" s="441"/>
    </row>
    <row r="28" spans="1:11" ht="17.25" customHeight="1">
      <c r="A28" s="432"/>
      <c r="B28" s="433"/>
      <c r="C28" s="433"/>
      <c r="D28" s="433"/>
      <c r="E28" s="433"/>
      <c r="F28" s="433"/>
      <c r="G28" s="433"/>
      <c r="H28" s="433"/>
      <c r="I28" s="433"/>
      <c r="J28" s="433"/>
      <c r="K28" s="434"/>
    </row>
    <row r="29" spans="1:11" ht="17.25" customHeight="1">
      <c r="A29" s="432"/>
      <c r="B29" s="433"/>
      <c r="C29" s="433"/>
      <c r="D29" s="433"/>
      <c r="E29" s="433"/>
      <c r="F29" s="433"/>
      <c r="G29" s="433"/>
      <c r="H29" s="433"/>
      <c r="I29" s="433"/>
      <c r="J29" s="433"/>
      <c r="K29" s="434"/>
    </row>
    <row r="30" spans="1:11" ht="17.25" customHeight="1">
      <c r="A30" s="432"/>
      <c r="B30" s="433"/>
      <c r="C30" s="433"/>
      <c r="D30" s="433"/>
      <c r="E30" s="433"/>
      <c r="F30" s="433"/>
      <c r="G30" s="433"/>
      <c r="H30" s="433"/>
      <c r="I30" s="433"/>
      <c r="J30" s="433"/>
      <c r="K30" s="434"/>
    </row>
    <row r="31" spans="1:11" ht="17.25" customHeight="1">
      <c r="A31" s="432"/>
      <c r="B31" s="433"/>
      <c r="C31" s="433"/>
      <c r="D31" s="433"/>
      <c r="E31" s="433"/>
      <c r="F31" s="433"/>
      <c r="G31" s="433"/>
      <c r="H31" s="433"/>
      <c r="I31" s="433"/>
      <c r="J31" s="433"/>
      <c r="K31" s="434"/>
    </row>
    <row r="32" spans="1:11" ht="17.25" customHeight="1">
      <c r="A32" s="432"/>
      <c r="B32" s="433"/>
      <c r="C32" s="433"/>
      <c r="D32" s="433"/>
      <c r="E32" s="433"/>
      <c r="F32" s="433"/>
      <c r="G32" s="433"/>
      <c r="H32" s="433"/>
      <c r="I32" s="433"/>
      <c r="J32" s="433"/>
      <c r="K32" s="434"/>
    </row>
    <row r="33" spans="1:13" ht="17.25" customHeight="1">
      <c r="A33" s="432"/>
      <c r="B33" s="433"/>
      <c r="C33" s="433"/>
      <c r="D33" s="433"/>
      <c r="E33" s="433"/>
      <c r="F33" s="433"/>
      <c r="G33" s="433"/>
      <c r="H33" s="433"/>
      <c r="I33" s="433"/>
      <c r="J33" s="433"/>
      <c r="K33" s="434"/>
    </row>
    <row r="34" spans="1:13" ht="17.25" customHeight="1">
      <c r="A34" s="435"/>
      <c r="B34" s="422"/>
      <c r="C34" s="422"/>
      <c r="D34" s="422"/>
      <c r="E34" s="422"/>
      <c r="F34" s="422"/>
      <c r="G34" s="422"/>
      <c r="H34" s="422"/>
      <c r="I34" s="422"/>
      <c r="J34" s="422"/>
      <c r="K34" s="423"/>
    </row>
    <row r="35" spans="1:13" ht="17.25" customHeight="1">
      <c r="A35" s="421"/>
      <c r="B35" s="422"/>
      <c r="C35" s="422"/>
      <c r="D35" s="422"/>
      <c r="E35" s="422"/>
      <c r="F35" s="422"/>
      <c r="G35" s="422"/>
      <c r="H35" s="422"/>
      <c r="I35" s="422"/>
      <c r="J35" s="422"/>
      <c r="K35" s="423"/>
    </row>
    <row r="36" spans="1:13" ht="17.25" customHeight="1">
      <c r="A36" s="424"/>
      <c r="B36" s="425"/>
      <c r="C36" s="425"/>
      <c r="D36" s="425"/>
      <c r="E36" s="425"/>
      <c r="F36" s="425"/>
      <c r="G36" s="425"/>
      <c r="H36" s="425"/>
      <c r="I36" s="425"/>
      <c r="J36" s="425"/>
      <c r="K36" s="426"/>
    </row>
    <row r="37" spans="1:13" ht="18.75" customHeight="1">
      <c r="A37" s="427" t="s">
        <v>249</v>
      </c>
      <c r="B37" s="428"/>
      <c r="C37" s="428"/>
      <c r="D37" s="428"/>
      <c r="E37" s="428"/>
      <c r="F37" s="428"/>
      <c r="G37" s="428"/>
      <c r="H37" s="428"/>
      <c r="I37" s="428"/>
      <c r="J37" s="428"/>
      <c r="K37" s="429"/>
    </row>
    <row r="38" spans="1:13" s="100" customFormat="1" ht="18.75" customHeight="1">
      <c r="A38" s="276" t="s">
        <v>250</v>
      </c>
      <c r="B38" s="277"/>
      <c r="C38" s="277"/>
      <c r="D38" s="373" t="s">
        <v>251</v>
      </c>
      <c r="E38" s="373"/>
      <c r="F38" s="430" t="s">
        <v>252</v>
      </c>
      <c r="G38" s="431"/>
      <c r="H38" s="277" t="s">
        <v>253</v>
      </c>
      <c r="I38" s="277"/>
      <c r="J38" s="277" t="s">
        <v>254</v>
      </c>
      <c r="K38" s="417"/>
    </row>
    <row r="39" spans="1:13" ht="18.75" customHeight="1">
      <c r="A39" s="108" t="s">
        <v>179</v>
      </c>
      <c r="B39" s="277"/>
      <c r="C39" s="277"/>
      <c r="D39" s="277"/>
      <c r="E39" s="277"/>
      <c r="F39" s="277"/>
      <c r="G39" s="277"/>
      <c r="H39" s="277"/>
      <c r="I39" s="277"/>
      <c r="J39" s="277"/>
      <c r="K39" s="417"/>
      <c r="M39" s="100"/>
    </row>
    <row r="40" spans="1:13" ht="30.95" customHeight="1">
      <c r="A40" s="276" t="s">
        <v>255</v>
      </c>
      <c r="B40" s="277"/>
      <c r="C40" s="277"/>
      <c r="D40" s="277"/>
      <c r="E40" s="277"/>
      <c r="F40" s="277"/>
      <c r="G40" s="277"/>
      <c r="H40" s="277"/>
      <c r="I40" s="277"/>
      <c r="J40" s="277"/>
      <c r="K40" s="417"/>
    </row>
    <row r="41" spans="1:13" ht="18.75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417"/>
    </row>
    <row r="42" spans="1:13" ht="32.1" customHeight="1">
      <c r="A42" s="111" t="s">
        <v>142</v>
      </c>
      <c r="B42" s="418" t="s">
        <v>256</v>
      </c>
      <c r="C42" s="418"/>
      <c r="D42" s="112" t="s">
        <v>257</v>
      </c>
      <c r="E42" s="113"/>
      <c r="F42" s="112" t="s">
        <v>146</v>
      </c>
      <c r="G42" s="124"/>
      <c r="H42" s="419" t="s">
        <v>147</v>
      </c>
      <c r="I42" s="419"/>
      <c r="J42" s="418"/>
      <c r="K42" s="42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tabSelected="1" topLeftCell="C4" zoomScale="90" zoomScaleNormal="90" workbookViewId="0">
      <selection activeCell="K14" sqref="K14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5.75" style="160" customWidth="1"/>
    <col min="14" max="14" width="16.375" style="160" customWidth="1"/>
    <col min="15" max="15" width="16.125" style="160" customWidth="1"/>
    <col min="16" max="16384" width="9" style="59"/>
  </cols>
  <sheetData>
    <row r="1" spans="1:15" ht="30" customHeight="1" thickBot="1">
      <c r="A1" s="330" t="s">
        <v>150</v>
      </c>
      <c r="B1" s="331"/>
      <c r="C1" s="331"/>
      <c r="D1" s="331"/>
      <c r="E1" s="331"/>
      <c r="F1" s="331"/>
      <c r="G1" s="331"/>
      <c r="H1" s="331"/>
      <c r="I1" s="331"/>
      <c r="J1" s="331"/>
      <c r="K1" s="332"/>
      <c r="L1" s="332"/>
      <c r="M1" s="332"/>
      <c r="N1" s="332"/>
      <c r="O1" s="332"/>
    </row>
    <row r="2" spans="1:15" ht="29.1" customHeight="1" thickTop="1">
      <c r="A2" s="161" t="s">
        <v>62</v>
      </c>
      <c r="B2" s="333" t="s">
        <v>63</v>
      </c>
      <c r="C2" s="333"/>
      <c r="D2" s="61" t="s">
        <v>69</v>
      </c>
      <c r="E2" s="333" t="s">
        <v>70</v>
      </c>
      <c r="F2" s="333"/>
      <c r="G2" s="333"/>
      <c r="H2" s="234"/>
      <c r="I2" s="510"/>
      <c r="J2" s="512" t="s">
        <v>57</v>
      </c>
      <c r="K2" s="513" t="s">
        <v>151</v>
      </c>
      <c r="L2" s="513"/>
      <c r="M2" s="513"/>
      <c r="N2" s="514"/>
      <c r="O2" s="515"/>
    </row>
    <row r="3" spans="1:15" ht="29.1" customHeight="1">
      <c r="A3" s="344" t="s">
        <v>152</v>
      </c>
      <c r="B3" s="337" t="s">
        <v>153</v>
      </c>
      <c r="C3" s="338"/>
      <c r="D3" s="338"/>
      <c r="E3" s="338"/>
      <c r="F3" s="338"/>
      <c r="G3" s="338"/>
      <c r="H3" s="339"/>
      <c r="I3" s="511"/>
      <c r="J3" s="516" t="s">
        <v>154</v>
      </c>
      <c r="K3" s="341"/>
      <c r="L3" s="341"/>
      <c r="M3" s="341"/>
      <c r="N3" s="342"/>
      <c r="O3" s="517"/>
    </row>
    <row r="4" spans="1:15" ht="29.1" customHeight="1">
      <c r="A4" s="345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235" t="s">
        <v>155</v>
      </c>
      <c r="I4" s="511"/>
      <c r="J4" s="518" t="s">
        <v>112</v>
      </c>
      <c r="K4" s="64" t="s">
        <v>113</v>
      </c>
      <c r="L4" s="65" t="s">
        <v>114</v>
      </c>
      <c r="M4" s="64" t="s">
        <v>115</v>
      </c>
      <c r="N4" s="64" t="s">
        <v>116</v>
      </c>
      <c r="O4" s="519" t="s">
        <v>117</v>
      </c>
    </row>
    <row r="5" spans="1:15" ht="29.1" customHeight="1">
      <c r="A5" s="346"/>
      <c r="B5" s="162" t="s">
        <v>156</v>
      </c>
      <c r="C5" s="162" t="s">
        <v>157</v>
      </c>
      <c r="D5" s="162" t="s">
        <v>158</v>
      </c>
      <c r="E5" s="162" t="s">
        <v>159</v>
      </c>
      <c r="F5" s="162" t="s">
        <v>160</v>
      </c>
      <c r="G5" s="162" t="s">
        <v>161</v>
      </c>
      <c r="H5" s="162" t="s">
        <v>162</v>
      </c>
      <c r="I5" s="511"/>
      <c r="J5" s="528" t="s">
        <v>376</v>
      </c>
      <c r="K5" s="172" t="s">
        <v>399</v>
      </c>
      <c r="L5" s="172" t="s">
        <v>418</v>
      </c>
      <c r="M5" s="172" t="s">
        <v>399</v>
      </c>
      <c r="N5" s="172" t="s">
        <v>431</v>
      </c>
      <c r="O5" s="520" t="s">
        <v>376</v>
      </c>
    </row>
    <row r="6" spans="1:15" ht="29.1" customHeight="1">
      <c r="A6" s="163" t="s">
        <v>163</v>
      </c>
      <c r="B6" s="163">
        <f>C6-1</f>
        <v>68.5</v>
      </c>
      <c r="C6" s="163">
        <f>D6-2</f>
        <v>69.5</v>
      </c>
      <c r="D6" s="164">
        <v>71.5</v>
      </c>
      <c r="E6" s="163">
        <f>D6+2</f>
        <v>73.5</v>
      </c>
      <c r="F6" s="163">
        <f>E6+2</f>
        <v>75.5</v>
      </c>
      <c r="G6" s="163">
        <f>F6+1</f>
        <v>76.5</v>
      </c>
      <c r="H6" s="163">
        <f>G6+1</f>
        <v>77.5</v>
      </c>
      <c r="I6" s="511"/>
      <c r="J6" s="521" t="s">
        <v>402</v>
      </c>
      <c r="K6" s="529" t="s">
        <v>410</v>
      </c>
      <c r="L6" s="529" t="s">
        <v>419</v>
      </c>
      <c r="M6" s="529" t="s">
        <v>425</v>
      </c>
      <c r="N6" s="529" t="s">
        <v>443</v>
      </c>
      <c r="O6" s="529" t="s">
        <v>436</v>
      </c>
    </row>
    <row r="7" spans="1:15" ht="29.1" customHeight="1">
      <c r="A7" s="163" t="s">
        <v>165</v>
      </c>
      <c r="B7" s="163">
        <f t="shared" ref="B7:C8" si="0">C7-4</f>
        <v>106</v>
      </c>
      <c r="C7" s="163">
        <f t="shared" si="0"/>
        <v>110</v>
      </c>
      <c r="D7" s="165">
        <v>114</v>
      </c>
      <c r="E7" s="163">
        <f t="shared" ref="E7:E8" si="1">D7+4</f>
        <v>118</v>
      </c>
      <c r="F7" s="163">
        <f>E7+4</f>
        <v>122</v>
      </c>
      <c r="G7" s="163">
        <f t="shared" ref="G7:G8" si="2">F7+6</f>
        <v>128</v>
      </c>
      <c r="H7" s="163">
        <f>G7+6</f>
        <v>134</v>
      </c>
      <c r="I7" s="511"/>
      <c r="J7" s="521" t="s">
        <v>403</v>
      </c>
      <c r="K7" s="529" t="s">
        <v>411</v>
      </c>
      <c r="L7" s="529" t="s">
        <v>420</v>
      </c>
      <c r="M7" s="529" t="s">
        <v>426</v>
      </c>
      <c r="N7" s="529" t="s">
        <v>426</v>
      </c>
      <c r="O7" s="529" t="s">
        <v>420</v>
      </c>
    </row>
    <row r="8" spans="1:15" ht="29.1" customHeight="1">
      <c r="A8" s="163" t="s">
        <v>167</v>
      </c>
      <c r="B8" s="163">
        <f t="shared" si="0"/>
        <v>102</v>
      </c>
      <c r="C8" s="163">
        <f t="shared" si="0"/>
        <v>106</v>
      </c>
      <c r="D8" s="165">
        <v>110</v>
      </c>
      <c r="E8" s="163">
        <f t="shared" si="1"/>
        <v>114</v>
      </c>
      <c r="F8" s="163">
        <f>E8+5</f>
        <v>119</v>
      </c>
      <c r="G8" s="163">
        <f t="shared" si="2"/>
        <v>125</v>
      </c>
      <c r="H8" s="163">
        <f>G8+7</f>
        <v>132</v>
      </c>
      <c r="I8" s="511"/>
      <c r="J8" s="530" t="s">
        <v>404</v>
      </c>
      <c r="K8" s="529" t="s">
        <v>412</v>
      </c>
      <c r="L8" s="529" t="s">
        <v>412</v>
      </c>
      <c r="M8" s="529" t="s">
        <v>412</v>
      </c>
      <c r="N8" s="529" t="s">
        <v>412</v>
      </c>
      <c r="O8" s="529" t="s">
        <v>437</v>
      </c>
    </row>
    <row r="9" spans="1:15" ht="29.1" customHeight="1">
      <c r="A9" s="163" t="s">
        <v>168</v>
      </c>
      <c r="B9" s="163">
        <f t="shared" ref="B9:C10" si="3">C9-1.2</f>
        <v>45.599999999999994</v>
      </c>
      <c r="C9" s="163">
        <f t="shared" si="3"/>
        <v>46.8</v>
      </c>
      <c r="D9" s="164">
        <v>48</v>
      </c>
      <c r="E9" s="163">
        <f t="shared" ref="E9:F10" si="4">D9+1.2</f>
        <v>49.2</v>
      </c>
      <c r="F9" s="163">
        <f t="shared" si="4"/>
        <v>50.400000000000006</v>
      </c>
      <c r="G9" s="163">
        <f t="shared" ref="G9:H9" si="5">F9+1.4</f>
        <v>51.800000000000004</v>
      </c>
      <c r="H9" s="163">
        <f t="shared" si="5"/>
        <v>53.2</v>
      </c>
      <c r="I9" s="511"/>
      <c r="J9" s="530" t="s">
        <v>405</v>
      </c>
      <c r="K9" s="529" t="s">
        <v>413</v>
      </c>
      <c r="L9" s="529" t="s">
        <v>421</v>
      </c>
      <c r="M9" s="529" t="s">
        <v>427</v>
      </c>
      <c r="N9" s="529" t="s">
        <v>432</v>
      </c>
      <c r="O9" s="529" t="s">
        <v>438</v>
      </c>
    </row>
    <row r="10" spans="1:15" ht="29.1" customHeight="1">
      <c r="A10" s="163" t="s">
        <v>171</v>
      </c>
      <c r="B10" s="163">
        <f>C10-0.6</f>
        <v>60.199999999999996</v>
      </c>
      <c r="C10" s="163">
        <f t="shared" si="3"/>
        <v>60.8</v>
      </c>
      <c r="D10" s="164">
        <v>62</v>
      </c>
      <c r="E10" s="163">
        <f t="shared" si="4"/>
        <v>63.2</v>
      </c>
      <c r="F10" s="163">
        <f t="shared" si="4"/>
        <v>64.400000000000006</v>
      </c>
      <c r="G10" s="163">
        <f>F10+0.6</f>
        <v>65</v>
      </c>
      <c r="H10" s="163">
        <f>G10+0.6</f>
        <v>65.599999999999994</v>
      </c>
      <c r="I10" s="511"/>
      <c r="J10" s="530" t="s">
        <v>406</v>
      </c>
      <c r="K10" s="529" t="s">
        <v>414</v>
      </c>
      <c r="L10" s="529" t="s">
        <v>422</v>
      </c>
      <c r="M10" s="529" t="s">
        <v>428</v>
      </c>
      <c r="N10" s="529" t="s">
        <v>426</v>
      </c>
      <c r="O10" s="529" t="s">
        <v>439</v>
      </c>
    </row>
    <row r="11" spans="1:15" ht="29.1" customHeight="1">
      <c r="A11" s="163" t="s">
        <v>172</v>
      </c>
      <c r="B11" s="163">
        <f>C11-0.8</f>
        <v>21.4</v>
      </c>
      <c r="C11" s="163">
        <f>D11-0.8</f>
        <v>22.2</v>
      </c>
      <c r="D11" s="164">
        <v>23</v>
      </c>
      <c r="E11" s="163">
        <f>D11+0.8</f>
        <v>23.8</v>
      </c>
      <c r="F11" s="163">
        <f>E11+0.8</f>
        <v>24.6</v>
      </c>
      <c r="G11" s="163">
        <f>F11+1.3</f>
        <v>25.900000000000002</v>
      </c>
      <c r="H11" s="163">
        <f>G11+1.3</f>
        <v>27.200000000000003</v>
      </c>
      <c r="I11" s="511"/>
      <c r="J11" s="530" t="s">
        <v>407</v>
      </c>
      <c r="K11" s="529" t="s">
        <v>415</v>
      </c>
      <c r="L11" s="529" t="s">
        <v>423</v>
      </c>
      <c r="M11" s="529" t="s">
        <v>414</v>
      </c>
      <c r="N11" s="529" t="s">
        <v>433</v>
      </c>
      <c r="O11" s="529" t="s">
        <v>440</v>
      </c>
    </row>
    <row r="12" spans="1:15" ht="29.1" customHeight="1">
      <c r="A12" s="163" t="s">
        <v>174</v>
      </c>
      <c r="B12" s="163">
        <f>C12-0.4</f>
        <v>12.7</v>
      </c>
      <c r="C12" s="163">
        <f>D12-0.4</f>
        <v>13.1</v>
      </c>
      <c r="D12" s="164">
        <v>13.5</v>
      </c>
      <c r="E12" s="163">
        <f>D12+0.4</f>
        <v>13.9</v>
      </c>
      <c r="F12" s="163">
        <f>E12+0.4</f>
        <v>14.3</v>
      </c>
      <c r="G12" s="163">
        <f>F12+0.6</f>
        <v>14.9</v>
      </c>
      <c r="H12" s="163">
        <f>G12+0.6</f>
        <v>15.5</v>
      </c>
      <c r="I12" s="511"/>
      <c r="J12" s="530" t="s">
        <v>408</v>
      </c>
      <c r="K12" s="529" t="s">
        <v>416</v>
      </c>
      <c r="L12" s="529" t="s">
        <v>424</v>
      </c>
      <c r="M12" s="529" t="s">
        <v>429</v>
      </c>
      <c r="N12" s="529" t="s">
        <v>434</v>
      </c>
      <c r="O12" s="529" t="s">
        <v>441</v>
      </c>
    </row>
    <row r="13" spans="1:15" ht="29.1" customHeight="1">
      <c r="A13" s="163" t="s">
        <v>176</v>
      </c>
      <c r="B13" s="163">
        <f>C13-1</f>
        <v>48</v>
      </c>
      <c r="C13" s="163">
        <f>D13-1</f>
        <v>49</v>
      </c>
      <c r="D13" s="164">
        <v>50</v>
      </c>
      <c r="E13" s="163">
        <f>D13+1</f>
        <v>51</v>
      </c>
      <c r="F13" s="163">
        <f>E13+1</f>
        <v>52</v>
      </c>
      <c r="G13" s="163">
        <f>F13+1.5</f>
        <v>53.5</v>
      </c>
      <c r="H13" s="163">
        <f>G13+1.5</f>
        <v>55</v>
      </c>
      <c r="I13" s="511"/>
      <c r="J13" s="530" t="s">
        <v>409</v>
      </c>
      <c r="K13" s="529" t="s">
        <v>417</v>
      </c>
      <c r="L13" s="529" t="s">
        <v>417</v>
      </c>
      <c r="M13" s="529" t="s">
        <v>430</v>
      </c>
      <c r="N13" s="529" t="s">
        <v>435</v>
      </c>
      <c r="O13" s="529" t="s">
        <v>442</v>
      </c>
    </row>
    <row r="14" spans="1:15" ht="29.1" customHeight="1">
      <c r="A14" s="163"/>
      <c r="B14" s="163"/>
      <c r="C14" s="163"/>
      <c r="D14" s="164"/>
      <c r="E14" s="163"/>
      <c r="F14" s="163"/>
      <c r="G14" s="163"/>
      <c r="H14" s="163"/>
      <c r="I14" s="511"/>
      <c r="J14" s="521"/>
      <c r="K14" s="529"/>
      <c r="L14" s="529"/>
      <c r="M14" s="529"/>
      <c r="N14" s="529"/>
      <c r="O14" s="529"/>
    </row>
    <row r="15" spans="1:15" ht="29.1" customHeight="1">
      <c r="A15" s="163"/>
      <c r="B15" s="163"/>
      <c r="C15" s="163"/>
      <c r="D15" s="164"/>
      <c r="E15" s="163"/>
      <c r="F15" s="163"/>
      <c r="G15" s="163"/>
      <c r="H15" s="163"/>
      <c r="I15" s="511"/>
      <c r="J15" s="521"/>
      <c r="K15" s="90"/>
      <c r="L15" s="90"/>
      <c r="M15" s="90"/>
      <c r="N15" s="90"/>
      <c r="O15" s="522"/>
    </row>
    <row r="16" spans="1:15" ht="29.1" customHeight="1">
      <c r="A16" s="68"/>
      <c r="B16" s="163"/>
      <c r="C16" s="163"/>
      <c r="D16" s="164"/>
      <c r="E16" s="163"/>
      <c r="F16" s="163"/>
      <c r="G16" s="163"/>
      <c r="H16" s="163"/>
      <c r="I16" s="511"/>
      <c r="J16" s="523"/>
      <c r="K16" s="90"/>
      <c r="L16" s="90"/>
      <c r="M16" s="90"/>
      <c r="N16" s="90"/>
      <c r="O16" s="522"/>
    </row>
    <row r="17" spans="1:15" ht="29.1" customHeight="1" thickBot="1">
      <c r="A17" s="166"/>
      <c r="B17" s="167"/>
      <c r="C17" s="168"/>
      <c r="D17" s="168"/>
      <c r="E17" s="169"/>
      <c r="F17" s="169"/>
      <c r="G17" s="167"/>
      <c r="H17" s="235"/>
      <c r="I17" s="511"/>
      <c r="J17" s="524"/>
      <c r="K17" s="525"/>
      <c r="L17" s="526"/>
      <c r="M17" s="525"/>
      <c r="N17" s="525"/>
      <c r="O17" s="527"/>
    </row>
    <row r="18" spans="1:15" ht="14.25">
      <c r="A18" s="81" t="s">
        <v>179</v>
      </c>
      <c r="D18" s="82"/>
      <c r="E18" s="82"/>
      <c r="F18" s="82"/>
      <c r="G18" s="82"/>
      <c r="H18" s="82"/>
      <c r="I18" s="82"/>
      <c r="J18" s="82"/>
      <c r="K18" s="175"/>
      <c r="L18" s="175"/>
      <c r="M18" s="175"/>
      <c r="N18" s="175"/>
      <c r="O18" s="175"/>
    </row>
    <row r="19" spans="1:15" ht="14.25">
      <c r="A19" s="59" t="s">
        <v>180</v>
      </c>
      <c r="B19" s="82"/>
      <c r="C19" s="82"/>
      <c r="D19" s="82"/>
      <c r="E19" s="82"/>
      <c r="F19" s="82"/>
      <c r="G19" s="82"/>
      <c r="H19" s="82"/>
      <c r="I19" s="82"/>
      <c r="J19" s="81" t="s">
        <v>181</v>
      </c>
      <c r="K19" s="233" t="s">
        <v>390</v>
      </c>
      <c r="L19" s="176" t="s">
        <v>182</v>
      </c>
      <c r="M19" s="176" t="s">
        <v>183</v>
      </c>
      <c r="N19" s="176"/>
      <c r="O19" s="176"/>
    </row>
    <row r="20" spans="1:15" ht="26.1" customHeight="1">
      <c r="A20" s="82"/>
    </row>
  </sheetData>
  <mergeCells count="7">
    <mergeCell ref="B2:C2"/>
    <mergeCell ref="E2:G2"/>
    <mergeCell ref="A3:A5"/>
    <mergeCell ref="A1:O1"/>
    <mergeCell ref="K2:O2"/>
    <mergeCell ref="B3:H3"/>
    <mergeCell ref="J3:O3"/>
  </mergeCells>
  <phoneticPr fontId="4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2022-07-01T08:07:51Z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