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2FW\TAEEAK92212\6-28尾期\"/>
    </mc:Choice>
  </mc:AlternateContent>
  <xr:revisionPtr revIDLastSave="0" documentId="13_ncr:1_{E74A9ABE-6730-4AB1-8C79-B705F0ED0093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首期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2" l="1"/>
  <c r="F14" i="2"/>
  <c r="G14" i="2"/>
  <c r="C14" i="2"/>
  <c r="B14" i="2"/>
  <c r="E13" i="2"/>
  <c r="F13" i="2"/>
  <c r="G13" i="2"/>
  <c r="C13" i="2"/>
  <c r="B13" i="2"/>
  <c r="E12" i="2"/>
  <c r="F12" i="2"/>
  <c r="G12" i="2"/>
  <c r="C12" i="2"/>
  <c r="B12" i="2"/>
  <c r="E11" i="2"/>
  <c r="F11" i="2"/>
  <c r="G11" i="2"/>
  <c r="C11" i="2"/>
  <c r="B11" i="2"/>
  <c r="E10" i="2"/>
  <c r="F10" i="2"/>
  <c r="G10" i="2"/>
  <c r="C10" i="2"/>
  <c r="B10" i="2"/>
  <c r="E9" i="2"/>
  <c r="F9" i="2"/>
  <c r="G9" i="2"/>
  <c r="C9" i="2"/>
  <c r="B9" i="2"/>
  <c r="E8" i="2"/>
  <c r="F8" i="2"/>
  <c r="G8" i="2"/>
  <c r="C8" i="2"/>
  <c r="B8" i="2"/>
  <c r="E7" i="2"/>
  <c r="F7" i="2"/>
  <c r="G7" i="2"/>
  <c r="C7" i="2"/>
  <c r="B7" i="2"/>
  <c r="E6" i="2"/>
  <c r="F6" i="2"/>
  <c r="G6" i="2"/>
  <c r="C6" i="2"/>
  <c r="B6" i="2"/>
  <c r="E14" i="1"/>
  <c r="F14" i="1"/>
  <c r="G14" i="1"/>
  <c r="C14" i="1"/>
  <c r="B14" i="1"/>
  <c r="E13" i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<sst xmlns="http://schemas.openxmlformats.org/spreadsheetml/2006/main" count="152" uniqueCount="82">
  <si>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</si>
  <si>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</si>
  <si>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</si>
  <si>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</si>
  <si>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</si>
  <si>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</si>
  <si>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</si>
  <si>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</si>
  <si>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</si>
  <si>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</si>
  <si>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</si>
  <si>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</si>
  <si>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</si>
  <si>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</si>
  <si>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</si>
  <si>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</si>
  <si>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探越-平谷工厂</t>
    <phoneticPr fontId="3" type="noConversion"/>
  </si>
  <si>
    <t>XS</t>
  </si>
  <si>
    <t>S</t>
  </si>
  <si>
    <t>L</t>
  </si>
  <si>
    <t>XL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</si>
  <si>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</si>
  <si>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</si>
  <si>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</si>
  <si>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</si>
  <si>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</si>
  <si>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</si>
  <si>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</si>
  <si>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</si>
  <si>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</si>
  <si>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</si>
  <si>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</si>
  <si>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上领围</t>
  </si>
  <si>
    <t>肩点袖长</t>
  </si>
  <si>
    <t>袖肥/2（参考值）</t>
  </si>
  <si>
    <t>袖口围/2(拉量)</t>
  </si>
  <si>
    <t>TAEEAK92212</t>
    <phoneticPr fontId="3" type="noConversion"/>
  </si>
  <si>
    <t>女士徒步外套</t>
    <phoneticPr fontId="3" type="noConversion"/>
  </si>
  <si>
    <t>镜空蓝</t>
    <phoneticPr fontId="3" type="noConversion"/>
  </si>
  <si>
    <t>+1</t>
    <phoneticPr fontId="3" type="noConversion"/>
  </si>
  <si>
    <t>+0</t>
    <phoneticPr fontId="3" type="noConversion"/>
  </si>
  <si>
    <t>-0.5</t>
    <phoneticPr fontId="3" type="noConversion"/>
  </si>
  <si>
    <t>+0.5</t>
    <phoneticPr fontId="3" type="noConversion"/>
  </si>
  <si>
    <t>大货首件</t>
    <phoneticPr fontId="3" type="noConversion"/>
  </si>
  <si>
    <t>黑色</t>
    <phoneticPr fontId="3" type="noConversion"/>
  </si>
  <si>
    <t>+0.5+0</t>
    <phoneticPr fontId="3" type="noConversion"/>
  </si>
  <si>
    <t>+0.5+1</t>
  </si>
  <si>
    <t>+0.5+1</t>
    <phoneticPr fontId="3" type="noConversion"/>
  </si>
  <si>
    <t>+0+2</t>
    <phoneticPr fontId="3" type="noConversion"/>
  </si>
  <si>
    <t>+0+0</t>
    <phoneticPr fontId="3" type="noConversion"/>
  </si>
  <si>
    <t>-1-1</t>
    <phoneticPr fontId="3" type="noConversion"/>
  </si>
  <si>
    <t>+0-0.6</t>
    <phoneticPr fontId="3" type="noConversion"/>
  </si>
  <si>
    <t>-0.4-0.5</t>
    <phoneticPr fontId="3" type="noConversion"/>
  </si>
  <si>
    <t>+0.5-0.5</t>
    <phoneticPr fontId="3" type="noConversion"/>
  </si>
  <si>
    <t>+0+0.4</t>
    <phoneticPr fontId="3" type="noConversion"/>
  </si>
  <si>
    <t>+1+0</t>
    <phoneticPr fontId="3" type="noConversion"/>
  </si>
  <si>
    <t>+0-1</t>
    <phoneticPr fontId="3" type="noConversion"/>
  </si>
  <si>
    <t>-0.5-0.5</t>
    <phoneticPr fontId="3" type="noConversion"/>
  </si>
  <si>
    <t>+1.5-0.5</t>
    <phoneticPr fontId="3" type="noConversion"/>
  </si>
  <si>
    <t>+1-0.5</t>
    <phoneticPr fontId="3" type="noConversion"/>
  </si>
  <si>
    <t>-0.3+0</t>
    <phoneticPr fontId="3" type="noConversion"/>
  </si>
  <si>
    <t>+1+2</t>
    <phoneticPr fontId="3" type="noConversion"/>
  </si>
  <si>
    <t>+0+1</t>
  </si>
  <si>
    <t>+0+1</t>
    <phoneticPr fontId="3" type="noConversion"/>
  </si>
  <si>
    <t>+1+1</t>
  </si>
  <si>
    <t>+1+1</t>
    <phoneticPr fontId="3" type="noConversion"/>
  </si>
  <si>
    <t>-0.5+0</t>
    <phoneticPr fontId="3" type="noConversion"/>
  </si>
  <si>
    <t>+0.3+0</t>
    <phoneticPr fontId="3" type="noConversion"/>
  </si>
  <si>
    <t>冷灰紫</t>
    <phoneticPr fontId="3" type="noConversion"/>
  </si>
  <si>
    <t>+0.4+0.4</t>
    <phoneticPr fontId="3" type="noConversion"/>
  </si>
  <si>
    <t>+0.3+1</t>
  </si>
  <si>
    <t>-0.5+1</t>
  </si>
  <si>
    <t>-1-2</t>
  </si>
  <si>
    <t>-0.5-0.6</t>
  </si>
  <si>
    <t>+0.4+0.5</t>
  </si>
  <si>
    <t>+2\+1</t>
  </si>
  <si>
    <t>+0-2</t>
  </si>
  <si>
    <t>+0+3</t>
  </si>
  <si>
    <t>+1.5-0.6</t>
  </si>
  <si>
    <t>+1-0.6</t>
  </si>
  <si>
    <t>-0.3+1</t>
  </si>
  <si>
    <t>+2+0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</si>
</sst>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3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2" fillId="0" borderId="5" xfId="11" applyFont="1" applyBorder="1" applyAlignment="1">
      <alignment horizontal="center"/>
    </xf>
    <xf numFmtId="0" fontId="22" fillId="0" borderId="5" xfId="1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</cellXfs>
  <cellStyles count="12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 68 3" xfId="11" xr:uid="{C0343C98-0540-4545-9174-047FB5BC2815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AFF89FD-2456-4D7F-B62B-DC34A1D0DD9F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39F9F65-2EC0-4FDC-88E1-BEB707133D21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34DBEDB-D8D4-4AA6-81EB-0B7F800837A7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EBA80F4-5DB5-412C-9CD1-73DD76732467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5E79EA9-B3A3-4294-82B9-1A605235D812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9B0DDD3-D7B1-424A-9799-585AF5BADA15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A7280F2-71B3-4409-862D-540C5B571E5A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A7EC45F-9CD6-4879-8521-E8FD7A45CD35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EA2A7E2-A58C-4627-8DB1-9F239E367D5C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051EE8D-35DF-4E36-8D2C-7929E228ADBA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037E85D-7CB2-47A2-A81C-B897474A10CB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D459771-8123-4BC9-A86E-4231355B1DBC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6781E11-56E6-4494-B0D5-964ACDE49CC2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E31BC67-09E8-4935-84CF-2FDA5D131923}"/>
            </a:ext>
          </a:extLst>
        </xdr:cNvPr>
        <xdr:cNvSpPr txBox="1">
          <a:spLocks noChangeArrowheads="1"/>
        </xdr:cNvSpPr>
      </xdr:nvSpPr>
      <xdr:spPr bwMode="auto">
        <a:xfrm>
          <a:off x="0" y="3638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zoomScale="90" zoomScaleNormal="90" zoomScalePageLayoutView="125" workbookViewId="0">
      <selection sqref="A1:XFD1048576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41" t="s">
        <v>36</v>
      </c>
      <c r="C2" s="41"/>
      <c r="D2" s="3" t="s">
        <v>2</v>
      </c>
      <c r="E2" s="42" t="s">
        <v>37</v>
      </c>
      <c r="F2" s="42"/>
      <c r="G2" s="42"/>
      <c r="H2" s="43"/>
      <c r="I2" s="4" t="s">
        <v>3</v>
      </c>
      <c r="J2" s="46" t="s">
        <v>16</v>
      </c>
      <c r="K2" s="46"/>
      <c r="L2" s="46"/>
      <c r="M2" s="46"/>
      <c r="N2" s="47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8" t="s">
        <v>4</v>
      </c>
      <c r="B3" s="49" t="s">
        <v>5</v>
      </c>
      <c r="C3" s="49"/>
      <c r="D3" s="49"/>
      <c r="E3" s="49"/>
      <c r="F3" s="49"/>
      <c r="G3" s="49"/>
      <c r="H3" s="44"/>
      <c r="I3" s="50" t="s">
        <v>6</v>
      </c>
      <c r="J3" s="50"/>
      <c r="K3" s="50"/>
      <c r="L3" s="50"/>
      <c r="M3" s="50"/>
      <c r="N3" s="51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8"/>
      <c r="B4" s="37" t="s">
        <v>17</v>
      </c>
      <c r="C4" s="37" t="s">
        <v>18</v>
      </c>
      <c r="D4" s="37" t="s">
        <v>7</v>
      </c>
      <c r="E4" s="37" t="s">
        <v>19</v>
      </c>
      <c r="F4" s="37" t="s">
        <v>20</v>
      </c>
      <c r="G4" s="37" t="s">
        <v>9</v>
      </c>
      <c r="H4" s="44"/>
      <c r="I4" s="5"/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15">
      <c r="A5" s="48"/>
      <c r="B5" s="37" t="s">
        <v>21</v>
      </c>
      <c r="C5" s="37" t="s">
        <v>22</v>
      </c>
      <c r="D5" s="37" t="s">
        <v>23</v>
      </c>
      <c r="E5" s="37" t="s">
        <v>24</v>
      </c>
      <c r="F5" s="37" t="s">
        <v>25</v>
      </c>
      <c r="G5" s="37" t="s">
        <v>26</v>
      </c>
      <c r="H5" s="44"/>
      <c r="I5" s="5"/>
      <c r="J5" s="5"/>
      <c r="K5" s="5" t="s">
        <v>38</v>
      </c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38" t="s">
        <v>27</v>
      </c>
      <c r="B6" s="37">
        <f>C6-1</f>
        <v>59</v>
      </c>
      <c r="C6" s="37">
        <f>D6-2</f>
        <v>60</v>
      </c>
      <c r="D6" s="37">
        <v>62</v>
      </c>
      <c r="E6" s="37">
        <f>D6+2</f>
        <v>64</v>
      </c>
      <c r="F6" s="37">
        <f>E6+2</f>
        <v>66</v>
      </c>
      <c r="G6" s="37">
        <f>F6+1</f>
        <v>67</v>
      </c>
      <c r="H6" s="44"/>
      <c r="I6" s="8"/>
      <c r="J6" s="9"/>
      <c r="K6" s="10" t="s">
        <v>39</v>
      </c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x14ac:dyDescent="0.15">
      <c r="A7" s="38" t="s">
        <v>28</v>
      </c>
      <c r="B7" s="37">
        <f t="shared" ref="B7:C9" si="0">C7-4</f>
        <v>90</v>
      </c>
      <c r="C7" s="37">
        <f t="shared" si="0"/>
        <v>94</v>
      </c>
      <c r="D7" s="37">
        <v>98</v>
      </c>
      <c r="E7" s="37">
        <f>D7+4</f>
        <v>102</v>
      </c>
      <c r="F7" s="37">
        <f>E7+4</f>
        <v>106</v>
      </c>
      <c r="G7" s="37">
        <f>F7+6</f>
        <v>112</v>
      </c>
      <c r="H7" s="44"/>
      <c r="I7" s="12"/>
      <c r="J7" s="13"/>
      <c r="K7" s="13" t="s">
        <v>40</v>
      </c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38" t="s">
        <v>29</v>
      </c>
      <c r="B8" s="37">
        <f t="shared" si="0"/>
        <v>80</v>
      </c>
      <c r="C8" s="37">
        <f t="shared" si="0"/>
        <v>84</v>
      </c>
      <c r="D8" s="37">
        <v>88</v>
      </c>
      <c r="E8" s="37">
        <f>D8+4</f>
        <v>92</v>
      </c>
      <c r="F8" s="37">
        <f>E8+5</f>
        <v>97</v>
      </c>
      <c r="G8" s="37">
        <f>F8+6</f>
        <v>103</v>
      </c>
      <c r="H8" s="44"/>
      <c r="I8" s="12"/>
      <c r="J8" s="13"/>
      <c r="K8" s="13" t="s">
        <v>40</v>
      </c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38" t="s">
        <v>30</v>
      </c>
      <c r="B9" s="37">
        <f t="shared" si="0"/>
        <v>95</v>
      </c>
      <c r="C9" s="37">
        <f t="shared" si="0"/>
        <v>99</v>
      </c>
      <c r="D9" s="37">
        <v>103</v>
      </c>
      <c r="E9" s="37">
        <f>D9+4</f>
        <v>107</v>
      </c>
      <c r="F9" s="37">
        <f>E9+5</f>
        <v>112</v>
      </c>
      <c r="G9" s="37">
        <f>F9+6</f>
        <v>118</v>
      </c>
      <c r="H9" s="44"/>
      <c r="I9" s="12"/>
      <c r="J9" s="13"/>
      <c r="K9" s="13" t="s">
        <v>39</v>
      </c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38" t="s">
        <v>31</v>
      </c>
      <c r="B10" s="37">
        <f t="shared" ref="B10:C10" si="1">C10-1</f>
        <v>37</v>
      </c>
      <c r="C10" s="37">
        <f t="shared" si="1"/>
        <v>38</v>
      </c>
      <c r="D10" s="37">
        <v>39</v>
      </c>
      <c r="E10" s="37">
        <f>D10+1</f>
        <v>40</v>
      </c>
      <c r="F10" s="37">
        <f t="shared" ref="F10:F12" si="2">E10+1</f>
        <v>41</v>
      </c>
      <c r="G10" s="37">
        <f t="shared" ref="G10" si="3">F10+1.2</f>
        <v>42.2</v>
      </c>
      <c r="H10" s="44"/>
      <c r="I10" s="12"/>
      <c r="J10" s="13"/>
      <c r="K10" s="13" t="s">
        <v>40</v>
      </c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38" t="s">
        <v>32</v>
      </c>
      <c r="B11" s="37">
        <f>C11-1</f>
        <v>40.5</v>
      </c>
      <c r="C11" s="37">
        <f>D11-1</f>
        <v>41.5</v>
      </c>
      <c r="D11" s="37">
        <v>42.5</v>
      </c>
      <c r="E11" s="37">
        <f>D11+1</f>
        <v>43.5</v>
      </c>
      <c r="F11" s="37">
        <f>E11+1</f>
        <v>44.5</v>
      </c>
      <c r="G11" s="37">
        <f>F11+1.5</f>
        <v>46</v>
      </c>
      <c r="H11" s="44"/>
      <c r="I11" s="12"/>
      <c r="J11" s="13"/>
      <c r="K11" s="13" t="s">
        <v>41</v>
      </c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38" t="s">
        <v>33</v>
      </c>
      <c r="B12" s="37">
        <f>C12-0.5</f>
        <v>58.5</v>
      </c>
      <c r="C12" s="37">
        <f>D12-1</f>
        <v>59</v>
      </c>
      <c r="D12" s="37">
        <v>60</v>
      </c>
      <c r="E12" s="37">
        <f>D12+1</f>
        <v>61</v>
      </c>
      <c r="F12" s="37">
        <f t="shared" si="2"/>
        <v>62</v>
      </c>
      <c r="G12" s="37">
        <f>F12+0.5</f>
        <v>62.5</v>
      </c>
      <c r="H12" s="44"/>
      <c r="I12" s="12"/>
      <c r="J12" s="13"/>
      <c r="K12" s="13" t="s">
        <v>42</v>
      </c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x14ac:dyDescent="0.15">
      <c r="A13" s="38" t="s">
        <v>34</v>
      </c>
      <c r="B13" s="37">
        <f>C13-0.8</f>
        <v>16.899999999999999</v>
      </c>
      <c r="C13" s="37">
        <f>D13-0.8</f>
        <v>17.7</v>
      </c>
      <c r="D13" s="37">
        <v>18.5</v>
      </c>
      <c r="E13" s="37">
        <f>D13+0.8</f>
        <v>19.3</v>
      </c>
      <c r="F13" s="37">
        <f>E13+0.8</f>
        <v>20.100000000000001</v>
      </c>
      <c r="G13" s="37">
        <f>F13+1.1</f>
        <v>21.200000000000003</v>
      </c>
      <c r="H13" s="44"/>
      <c r="I13" s="12"/>
      <c r="J13" s="13"/>
      <c r="K13" s="13" t="s">
        <v>40</v>
      </c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x14ac:dyDescent="0.15">
      <c r="A14" s="38" t="s">
        <v>35</v>
      </c>
      <c r="B14" s="37">
        <f>C14-0.4</f>
        <v>9.1999999999999993</v>
      </c>
      <c r="C14" s="37">
        <f>D14-0.4</f>
        <v>9.6</v>
      </c>
      <c r="D14" s="37">
        <v>10</v>
      </c>
      <c r="E14" s="37">
        <f>D14+0.4</f>
        <v>10.4</v>
      </c>
      <c r="F14" s="37">
        <f>E14+0.4</f>
        <v>10.8</v>
      </c>
      <c r="G14" s="37">
        <f>F14+0.6</f>
        <v>11.4</v>
      </c>
      <c r="H14" s="44"/>
      <c r="I14" s="12"/>
      <c r="J14" s="13"/>
      <c r="K14" s="13" t="s">
        <v>40</v>
      </c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4"/>
      <c r="I15" s="12"/>
      <c r="J15" s="13"/>
      <c r="K15" s="13" t="s">
        <v>43</v>
      </c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4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4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4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x14ac:dyDescent="0.15">
      <c r="A19" s="34"/>
      <c r="B19" s="32"/>
      <c r="C19" s="32"/>
      <c r="D19" s="33"/>
      <c r="E19" s="32"/>
      <c r="F19" s="32"/>
      <c r="G19" s="32"/>
      <c r="H19" s="44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x14ac:dyDescent="0.35">
      <c r="A20" s="6"/>
      <c r="B20" s="7"/>
      <c r="C20" s="7"/>
      <c r="D20" s="7"/>
      <c r="E20" s="7"/>
      <c r="F20" s="7"/>
      <c r="G20" s="7"/>
      <c r="H20" s="44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 x14ac:dyDescent="0.2">
      <c r="A21" s="15"/>
      <c r="B21" s="16"/>
      <c r="C21" s="16"/>
      <c r="D21" s="17"/>
      <c r="E21" s="16"/>
      <c r="F21" s="16"/>
      <c r="G21" s="16"/>
      <c r="H21" s="45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 x14ac:dyDescent="0.15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A23" s="27" t="s">
        <v>11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x14ac:dyDescent="0.15">
      <c r="I24" s="28" t="s">
        <v>12</v>
      </c>
      <c r="J24" s="29">
        <v>44718</v>
      </c>
      <c r="K24" s="28" t="s">
        <v>13</v>
      </c>
      <c r="L24" s="28"/>
      <c r="M24" s="28" t="s">
        <v>14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FA7F-4807-4F8E-A2DD-B9C9EFF3906A}">
  <dimension ref="A1:IS24"/>
  <sheetViews>
    <sheetView tabSelected="1" zoomScale="110" zoomScaleNormal="110" workbookViewId="0">
      <selection activeCell="L17" sqref="L17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4" width="13.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41" t="s">
        <v>36</v>
      </c>
      <c r="C2" s="41"/>
      <c r="D2" s="3" t="s">
        <v>2</v>
      </c>
      <c r="E2" s="42" t="s">
        <v>37</v>
      </c>
      <c r="F2" s="42"/>
      <c r="G2" s="42"/>
      <c r="H2" s="43"/>
      <c r="I2" s="4" t="s">
        <v>3</v>
      </c>
      <c r="J2" s="46" t="s">
        <v>16</v>
      </c>
      <c r="K2" s="46"/>
      <c r="L2" s="46"/>
      <c r="M2" s="46"/>
      <c r="N2" s="47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8" t="s">
        <v>4</v>
      </c>
      <c r="B3" s="49" t="s">
        <v>5</v>
      </c>
      <c r="C3" s="49"/>
      <c r="D3" s="49"/>
      <c r="E3" s="49"/>
      <c r="F3" s="49"/>
      <c r="G3" s="49"/>
      <c r="H3" s="44"/>
      <c r="I3" s="50" t="s">
        <v>6</v>
      </c>
      <c r="J3" s="50"/>
      <c r="K3" s="50"/>
      <c r="L3" s="50"/>
      <c r="M3" s="50"/>
      <c r="N3" s="51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x14ac:dyDescent="0.15">
      <c r="A4" s="48"/>
      <c r="B4" s="37" t="s">
        <v>17</v>
      </c>
      <c r="C4" s="37" t="s">
        <v>18</v>
      </c>
      <c r="D4" s="37" t="s">
        <v>7</v>
      </c>
      <c r="E4" s="37" t="s">
        <v>19</v>
      </c>
      <c r="F4" s="37" t="s">
        <v>20</v>
      </c>
      <c r="G4" s="37" t="s">
        <v>9</v>
      </c>
      <c r="H4" s="44"/>
      <c r="I4" s="37" t="s">
        <v>17</v>
      </c>
      <c r="J4" s="37" t="s">
        <v>18</v>
      </c>
      <c r="K4" s="37" t="s">
        <v>7</v>
      </c>
      <c r="L4" s="37" t="s">
        <v>19</v>
      </c>
      <c r="M4" s="37" t="s">
        <v>20</v>
      </c>
      <c r="N4" s="37" t="s">
        <v>9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15">
      <c r="A5" s="48"/>
      <c r="B5" s="37" t="s">
        <v>21</v>
      </c>
      <c r="C5" s="37" t="s">
        <v>22</v>
      </c>
      <c r="D5" s="37" t="s">
        <v>23</v>
      </c>
      <c r="E5" s="37" t="s">
        <v>24</v>
      </c>
      <c r="F5" s="37" t="s">
        <v>25</v>
      </c>
      <c r="G5" s="37" t="s">
        <v>26</v>
      </c>
      <c r="H5" s="44"/>
      <c r="I5" s="5" t="s">
        <v>44</v>
      </c>
      <c r="J5" s="5" t="s">
        <v>38</v>
      </c>
      <c r="K5" s="5" t="s">
        <v>68</v>
      </c>
      <c r="L5" s="5" t="s">
        <v>44</v>
      </c>
      <c r="M5" s="5" t="s">
        <v>38</v>
      </c>
      <c r="N5" s="5" t="s">
        <v>68</v>
      </c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38" t="s">
        <v>27</v>
      </c>
      <c r="B6" s="37">
        <f>C6-1</f>
        <v>59</v>
      </c>
      <c r="C6" s="37">
        <f>D6-2</f>
        <v>60</v>
      </c>
      <c r="D6" s="37">
        <v>62</v>
      </c>
      <c r="E6" s="37">
        <f>D6+2</f>
        <v>64</v>
      </c>
      <c r="F6" s="37">
        <f>E6+2</f>
        <v>66</v>
      </c>
      <c r="G6" s="37">
        <f>F6+1</f>
        <v>67</v>
      </c>
      <c r="H6" s="44"/>
      <c r="I6" s="8" t="s">
        <v>47</v>
      </c>
      <c r="J6" s="9" t="s">
        <v>67</v>
      </c>
      <c r="K6" s="9" t="s">
        <v>70</v>
      </c>
      <c r="L6" s="9" t="s">
        <v>55</v>
      </c>
      <c r="M6" s="9" t="s">
        <v>55</v>
      </c>
      <c r="N6" s="9" t="s">
        <v>64</v>
      </c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x14ac:dyDescent="0.15">
      <c r="A7" s="38" t="s">
        <v>28</v>
      </c>
      <c r="B7" s="37">
        <f t="shared" ref="B7:C9" si="0">C7-4</f>
        <v>90</v>
      </c>
      <c r="C7" s="37">
        <f t="shared" si="0"/>
        <v>94</v>
      </c>
      <c r="D7" s="37">
        <v>98</v>
      </c>
      <c r="E7" s="37">
        <f>D7+4</f>
        <v>102</v>
      </c>
      <c r="F7" s="37">
        <f>E7+4</f>
        <v>106</v>
      </c>
      <c r="G7" s="37">
        <f>F7+6</f>
        <v>112</v>
      </c>
      <c r="H7" s="44"/>
      <c r="I7" s="12" t="s">
        <v>48</v>
      </c>
      <c r="J7" s="13" t="s">
        <v>49</v>
      </c>
      <c r="K7" s="13" t="s">
        <v>62</v>
      </c>
      <c r="L7" s="13" t="s">
        <v>61</v>
      </c>
      <c r="M7" s="13" t="s">
        <v>81</v>
      </c>
      <c r="N7" s="13" t="s">
        <v>75</v>
      </c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38" t="s">
        <v>29</v>
      </c>
      <c r="B8" s="37">
        <f t="shared" si="0"/>
        <v>80</v>
      </c>
      <c r="C8" s="37">
        <f t="shared" si="0"/>
        <v>84</v>
      </c>
      <c r="D8" s="37">
        <v>88</v>
      </c>
      <c r="E8" s="37">
        <f>D8+4</f>
        <v>92</v>
      </c>
      <c r="F8" s="37">
        <f>E8+5</f>
        <v>97</v>
      </c>
      <c r="G8" s="37">
        <f>F8+6</f>
        <v>103</v>
      </c>
      <c r="H8" s="44"/>
      <c r="I8" s="12" t="s">
        <v>49</v>
      </c>
      <c r="J8" s="13" t="s">
        <v>66</v>
      </c>
      <c r="K8" s="13" t="s">
        <v>71</v>
      </c>
      <c r="L8" s="13" t="s">
        <v>63</v>
      </c>
      <c r="M8" s="13" t="s">
        <v>56</v>
      </c>
      <c r="N8" s="13" t="s">
        <v>76</v>
      </c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38" t="s">
        <v>30</v>
      </c>
      <c r="B9" s="37">
        <f t="shared" si="0"/>
        <v>95</v>
      </c>
      <c r="C9" s="37">
        <f t="shared" si="0"/>
        <v>99</v>
      </c>
      <c r="D9" s="37">
        <v>103</v>
      </c>
      <c r="E9" s="37">
        <f>D9+4</f>
        <v>107</v>
      </c>
      <c r="F9" s="37">
        <f>E9+5</f>
        <v>112</v>
      </c>
      <c r="G9" s="37">
        <f>F9+6</f>
        <v>118</v>
      </c>
      <c r="H9" s="44"/>
      <c r="I9" s="12" t="s">
        <v>50</v>
      </c>
      <c r="J9" s="13" t="s">
        <v>50</v>
      </c>
      <c r="K9" s="13" t="s">
        <v>72</v>
      </c>
      <c r="L9" s="13" t="s">
        <v>65</v>
      </c>
      <c r="M9" s="13" t="s">
        <v>48</v>
      </c>
      <c r="N9" s="13" t="s">
        <v>77</v>
      </c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38" t="s">
        <v>31</v>
      </c>
      <c r="B10" s="37">
        <f t="shared" ref="B10:C10" si="1">C10-1</f>
        <v>37</v>
      </c>
      <c r="C10" s="37">
        <f t="shared" si="1"/>
        <v>38</v>
      </c>
      <c r="D10" s="37">
        <v>39</v>
      </c>
      <c r="E10" s="37">
        <f>D10+1</f>
        <v>40</v>
      </c>
      <c r="F10" s="37">
        <f t="shared" ref="F10:F12" si="2">E10+1</f>
        <v>41</v>
      </c>
      <c r="G10" s="37">
        <f t="shared" ref="G10" si="3">F10+1.2</f>
        <v>42.2</v>
      </c>
      <c r="H10" s="44"/>
      <c r="I10" s="12" t="s">
        <v>51</v>
      </c>
      <c r="J10" s="13" t="s">
        <v>49</v>
      </c>
      <c r="K10" s="13" t="s">
        <v>62</v>
      </c>
      <c r="L10" s="13" t="s">
        <v>63</v>
      </c>
      <c r="M10" s="13" t="s">
        <v>57</v>
      </c>
      <c r="N10" s="13" t="s">
        <v>73</v>
      </c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38" t="s">
        <v>32</v>
      </c>
      <c r="B11" s="37">
        <f>C11-1</f>
        <v>40.5</v>
      </c>
      <c r="C11" s="37">
        <f>D11-1</f>
        <v>41.5</v>
      </c>
      <c r="D11" s="37">
        <v>42.5</v>
      </c>
      <c r="E11" s="37">
        <f>D11+1</f>
        <v>43.5</v>
      </c>
      <c r="F11" s="37">
        <f>E11+1</f>
        <v>44.5</v>
      </c>
      <c r="G11" s="37">
        <f>F11+1.5</f>
        <v>46</v>
      </c>
      <c r="H11" s="44"/>
      <c r="I11" s="12" t="s">
        <v>52</v>
      </c>
      <c r="J11" s="13" t="s">
        <v>45</v>
      </c>
      <c r="K11" s="13" t="s">
        <v>46</v>
      </c>
      <c r="L11" s="13" t="s">
        <v>66</v>
      </c>
      <c r="M11" s="13" t="s">
        <v>58</v>
      </c>
      <c r="N11" s="13" t="s">
        <v>78</v>
      </c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38" t="s">
        <v>33</v>
      </c>
      <c r="B12" s="37">
        <f>C12-0.5</f>
        <v>58.5</v>
      </c>
      <c r="C12" s="37">
        <f>D12-1</f>
        <v>59</v>
      </c>
      <c r="D12" s="37">
        <v>60</v>
      </c>
      <c r="E12" s="37">
        <f>D12+1</f>
        <v>61</v>
      </c>
      <c r="F12" s="37">
        <f t="shared" si="2"/>
        <v>62</v>
      </c>
      <c r="G12" s="37">
        <f>F12+0.5</f>
        <v>62.5</v>
      </c>
      <c r="H12" s="44"/>
      <c r="I12" s="12" t="s">
        <v>53</v>
      </c>
      <c r="J12" s="13" t="s">
        <v>57</v>
      </c>
      <c r="K12" s="13" t="s">
        <v>73</v>
      </c>
      <c r="L12" s="13" t="s">
        <v>50</v>
      </c>
      <c r="M12" s="13" t="s">
        <v>59</v>
      </c>
      <c r="N12" s="13" t="s">
        <v>79</v>
      </c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x14ac:dyDescent="0.15">
      <c r="A13" s="38" t="s">
        <v>34</v>
      </c>
      <c r="B13" s="37">
        <f>C13-0.8</f>
        <v>16.899999999999999</v>
      </c>
      <c r="C13" s="37">
        <f>D13-0.8</f>
        <v>17.7</v>
      </c>
      <c r="D13" s="37">
        <v>18.5</v>
      </c>
      <c r="E13" s="37">
        <f>D13+0.8</f>
        <v>19.3</v>
      </c>
      <c r="F13" s="37">
        <f>E13+0.8</f>
        <v>20.100000000000001</v>
      </c>
      <c r="G13" s="37">
        <f>F13+1.1</f>
        <v>21.200000000000003</v>
      </c>
      <c r="H13" s="44"/>
      <c r="I13" s="12" t="s">
        <v>54</v>
      </c>
      <c r="J13" s="13" t="s">
        <v>67</v>
      </c>
      <c r="K13" s="13" t="s">
        <v>70</v>
      </c>
      <c r="L13" s="13" t="s">
        <v>49</v>
      </c>
      <c r="M13" s="13" t="s">
        <v>49</v>
      </c>
      <c r="N13" s="13" t="s">
        <v>62</v>
      </c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x14ac:dyDescent="0.15">
      <c r="A14" s="38" t="s">
        <v>35</v>
      </c>
      <c r="B14" s="37">
        <f>C14-0.4</f>
        <v>9.1999999999999993</v>
      </c>
      <c r="C14" s="37">
        <f>D14-0.4</f>
        <v>9.6</v>
      </c>
      <c r="D14" s="37">
        <v>10</v>
      </c>
      <c r="E14" s="37">
        <f>D14+0.4</f>
        <v>10.4</v>
      </c>
      <c r="F14" s="37">
        <f>E14+0.4</f>
        <v>10.8</v>
      </c>
      <c r="G14" s="37">
        <f>F14+0.6</f>
        <v>11.4</v>
      </c>
      <c r="H14" s="44"/>
      <c r="I14" s="12" t="s">
        <v>49</v>
      </c>
      <c r="J14" s="13" t="s">
        <v>69</v>
      </c>
      <c r="K14" s="13" t="s">
        <v>74</v>
      </c>
      <c r="L14" s="13" t="s">
        <v>49</v>
      </c>
      <c r="M14" s="13" t="s">
        <v>60</v>
      </c>
      <c r="N14" s="13" t="s">
        <v>80</v>
      </c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4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4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4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4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x14ac:dyDescent="0.15">
      <c r="A19" s="34"/>
      <c r="B19" s="32"/>
      <c r="C19" s="32"/>
      <c r="D19" s="33"/>
      <c r="E19" s="32"/>
      <c r="F19" s="32"/>
      <c r="G19" s="32"/>
      <c r="H19" s="44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x14ac:dyDescent="0.35">
      <c r="A20" s="6"/>
      <c r="B20" s="7"/>
      <c r="C20" s="7"/>
      <c r="D20" s="7"/>
      <c r="E20" s="7"/>
      <c r="F20" s="7"/>
      <c r="G20" s="7"/>
      <c r="H20" s="44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 x14ac:dyDescent="0.2">
      <c r="A21" s="15"/>
      <c r="B21" s="16"/>
      <c r="C21" s="16"/>
      <c r="D21" s="17"/>
      <c r="E21" s="16"/>
      <c r="F21" s="16"/>
      <c r="G21" s="16"/>
      <c r="H21" s="45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 x14ac:dyDescent="0.15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A23" s="27" t="s">
        <v>11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x14ac:dyDescent="0.15">
      <c r="I24" s="28" t="s">
        <v>12</v>
      </c>
      <c r="J24" s="29">
        <v>44740</v>
      </c>
      <c r="K24" s="28" t="s">
        <v>13</v>
      </c>
      <c r="L24" s="28"/>
      <c r="M24" s="28" t="s">
        <v>14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首期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2022-06-28T08:02:44Z</dcterms:modified>
</cp:coreProperties>
</file>