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即发22FW\TADDAK91430\6-22首期\"/>
    </mc:Choice>
  </mc:AlternateContent>
  <xr:revisionPtr revIDLastSave="0" documentId="13_ncr:1_{91797DE8-DFBE-4AAC-9B0B-6265B3ECE66F}" xr6:coauthVersionLast="47" xr6:coauthVersionMax="47" xr10:uidLastSave="{00000000-0000-0000-0000-000000000000}"/>
  <bookViews>
    <workbookView xWindow="2415" yWindow="165" windowWidth="15900" windowHeight="10695" tabRatio="855" activeTab="2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4" l="1"/>
  <c r="G21" i="14" s="1"/>
  <c r="E21" i="14"/>
  <c r="C21" i="14"/>
  <c r="B21" i="14" s="1"/>
  <c r="E20" i="14"/>
  <c r="F20" i="14" s="1"/>
  <c r="G20" i="14" s="1"/>
  <c r="C20" i="14"/>
  <c r="B20" i="14" s="1"/>
  <c r="E19" i="14"/>
  <c r="F19" i="14" s="1"/>
  <c r="G19" i="14" s="1"/>
  <c r="C19" i="14"/>
  <c r="B19" i="14" s="1"/>
  <c r="E18" i="14"/>
  <c r="F18" i="14" s="1"/>
  <c r="G18" i="14" s="1"/>
  <c r="C18" i="14"/>
  <c r="B18" i="14" s="1"/>
  <c r="E17" i="14"/>
  <c r="F17" i="14" s="1"/>
  <c r="G17" i="14" s="1"/>
  <c r="C17" i="14"/>
  <c r="B17" i="14" s="1"/>
  <c r="E16" i="14"/>
  <c r="F16" i="14" s="1"/>
  <c r="G16" i="14" s="1"/>
  <c r="C16" i="14"/>
  <c r="B16" i="14" s="1"/>
  <c r="E15" i="14"/>
  <c r="F15" i="14" s="1"/>
  <c r="G15" i="14" s="1"/>
  <c r="C15" i="14"/>
  <c r="B15" i="14" s="1"/>
  <c r="F14" i="14"/>
  <c r="G14" i="14" s="1"/>
  <c r="E14" i="14"/>
  <c r="C14" i="14"/>
  <c r="B14" i="14" s="1"/>
  <c r="F13" i="14"/>
  <c r="G13" i="14" s="1"/>
  <c r="E13" i="14"/>
  <c r="C13" i="14"/>
  <c r="B13" i="14" s="1"/>
  <c r="E12" i="14"/>
  <c r="F12" i="14" s="1"/>
  <c r="G12" i="14" s="1"/>
  <c r="C12" i="14"/>
  <c r="B12" i="14" s="1"/>
  <c r="E11" i="14"/>
  <c r="F11" i="14" s="1"/>
  <c r="G11" i="14" s="1"/>
  <c r="C11" i="14"/>
  <c r="B11" i="14" s="1"/>
  <c r="E10" i="14"/>
  <c r="F10" i="14" s="1"/>
  <c r="G10" i="14" s="1"/>
  <c r="C10" i="14"/>
  <c r="B10" i="14" s="1"/>
  <c r="E9" i="14"/>
  <c r="F9" i="14" s="1"/>
  <c r="G9" i="14" s="1"/>
  <c r="C9" i="14"/>
  <c r="B9" i="14" s="1"/>
  <c r="E8" i="14"/>
  <c r="F8" i="14" s="1"/>
  <c r="G8" i="14" s="1"/>
  <c r="C8" i="14"/>
  <c r="B8" i="14" s="1"/>
  <c r="E7" i="14"/>
  <c r="F7" i="14" s="1"/>
  <c r="G7" i="14" s="1"/>
  <c r="C7" i="14"/>
  <c r="B7" i="14" s="1"/>
  <c r="F6" i="14"/>
  <c r="G6" i="14" s="1"/>
  <c r="E6" i="14"/>
  <c r="C6" i="14"/>
  <c r="B6" i="14" s="1"/>
  <c r="E15" i="13"/>
  <c r="F15" i="13" s="1"/>
  <c r="G15" i="13" s="1"/>
  <c r="C15" i="13"/>
  <c r="B15" i="13" s="1"/>
  <c r="E14" i="13"/>
  <c r="F14" i="13" s="1"/>
  <c r="G14" i="13" s="1"/>
  <c r="C14" i="13"/>
  <c r="B14" i="13" s="1"/>
  <c r="F13" i="13"/>
  <c r="G13" i="13" s="1"/>
  <c r="E13" i="13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<sst xmlns="http://schemas.openxmlformats.org/spreadsheetml/2006/main" count="852" uniqueCount="393">
  <si>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</si>
  <si>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</si>
  <si>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</si>
  <si>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</si>
  <si>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</si>
  <si>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</si>
  <si>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</si>
  <si>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</si>
  <si>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</si>
  <si>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</si>
  <si>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</si>
  <si>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</si>
  <si>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</si>
  <si>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</si>
  <si>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</si>
  <si>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</si>
  <si>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</si>
  <si>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</si>
  <si>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</si>
  <si>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</si>
  <si>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</si>
  <si>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</si>
  <si>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</si>
  <si>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</si>
  <si>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</si>
  <si>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</si>
  <si>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</si>
  <si>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</si>
  <si>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</si>
  <si>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</si>
  <si>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</si>
  <si>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</si>
  <si>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</si>
  <si>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</si>
  <si>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</si>
  <si>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</si>
  <si>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</si>
  <si>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</si>
  <si>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</si>
  <si>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</si>
  <si>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</si>
  <si>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</si>
  <si>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</si>
  <si>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</si>
  <si>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</si>
  <si>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</si>
  <si>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</si>
  <si>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</si>
  <si>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</si>
  <si>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</si>
  <si>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</si>
  <si>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</si>
  <si>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</si>
  <si>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</si>
  <si>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</si>
  <si>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</si>
  <si>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</si>
  <si>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</si>
  <si>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</si>
  <si>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</si>
  <si>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</si>
  <si>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</si>
  <si>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</si>
  <si>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</si>
  <si>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</si>
  <si>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</si>
  <si>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</si>
  <si>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</si>
  <si>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</si>
  <si>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</si>
  <si>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</si>
  <si>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</si>
  <si>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</si>
  <si>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</si>
  <si>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</si>
  <si>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</si>
  <si>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</si>
  <si>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</si>
  <si>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</si>
  <si>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</si>
  <si>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</si>
  <si>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</si>
  <si>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</si>
  <si>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</si>
  <si>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</si>
  <si>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</si>
  <si>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</si>
  <si>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</si>
  <si>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</si>
  <si>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</si>
  <si>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</si>
  <si>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</si>
  <si>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</si>
  <si>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</si>
  <si>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</si>
  <si>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</si>
  <si>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</si>
  <si>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</si>
  <si>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</si>
  <si>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</si>
  <si>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</si>
  <si>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</si>
  <si>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</si>
  <si>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</si>
  <si>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</si>
  <si>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</si>
  <si>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</si>
  <si>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</si>
  <si>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</si>
  <si>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</si>
  <si>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</si>
  <si>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</si>
  <si>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</si>
  <si>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</si>
  <si>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</si>
  <si>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</si>
  <si>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</si>
  <si>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</si>
  <si>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</si>
  <si>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</si>
  <si>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</si>
  <si>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</si>
  <si>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</si>
  <si>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</si>
  <si>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</si>
  <si>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</si>
  <si>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</si>
  <si>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</si>
  <si>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</si>
  <si>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</si>
  <si>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</si>
  <si>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</si>
  <si>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</si>
  <si>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</si>
  <si>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</si>
  <si>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</si>
  <si>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</si>
  <si>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</si>
  <si>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</si>
  <si>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</si>
  <si>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</si>
  <si>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</si>
  <si>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</si>
  <si>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</si>
  <si>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</si>
  <si>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</si>
  <si>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</si>
  <si>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</si>
  <si>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</si>
  <si>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</si>
  <si>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</si>
  <si>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</si>
  <si>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</si>
  <si>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</si>
  <si>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</si>
  <si>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</si>
  <si>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</si>
  <si>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</si>
  <si>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</si>
  <si>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</si>
  <si>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</si>
  <si>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</si>
  <si>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</si>
  <si>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</si>
  <si>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</si>
  <si>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</si>
  <si>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</si>
  <si>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</si>
  <si>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</si>
  <si>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</si>
  <si>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</si>
  <si>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</si>
  <si>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</si>
  <si>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</si>
  <si>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</si>
  <si>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</si>
  <si>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</si>
  <si>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</si>
  <si>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</si>
  <si>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</si>
  <si>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</si>
  <si>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</si>
  <si>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</si>
  <si>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</si>
  <si>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</si>
  <si>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</si>
  <si>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</si>
  <si>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</si>
  <si>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</si>
  <si>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</si>
  <si>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</si>
  <si>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</si>
  <si>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</si>
  <si>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</si>
  <si>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</si>
  <si>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</si>
  <si>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</si>
  <si>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</si>
  <si>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</si>
  <si>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</si>
  <si>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</si>
  <si>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</si>
  <si>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</si>
  <si>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</si>
  <si>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</si>
  <si>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</si>
  <si>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</si>
  <si>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</si>
  <si>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</si>
  <si>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</si>
  <si>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</si>
  <si>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</si>
  <si>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</si>
  <si>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</si>
  <si>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</si>
  <si>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</si>
  <si>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</si>
  <si>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</si>
  <si>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</si>
  <si>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</si>
  <si>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</si>
  <si>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</si>
  <si>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</si>
  <si>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</si>
  <si>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</si>
  <si>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</si>
  <si>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</si>
  <si>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</si>
  <si>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</si>
  <si>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</si>
  <si>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</si>
  <si>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</si>
  <si>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</si>
  <si>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</si>
  <si>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</si>
  <si>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</si>
  <si>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</si>
  <si>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</si>
  <si>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</si>
  <si>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</si>
  <si>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</si>
  <si>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</si>
  <si>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</si>
  <si>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</si>
  <si>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</si>
  <si>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</si>
  <si>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</si>
  <si>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</si>
  <si>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</si>
  <si>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</si>
  <si>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</si>
  <si>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</si>
  <si>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</si>
  <si>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</si>
  <si>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</si>
  <si>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</si>
  <si>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</si>
  <si>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</si>
  <si>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</si>
  <si>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</si>
  <si>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</si>
  <si>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</si>
  <si>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</si>
  <si>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</si>
  <si>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</si>
  <si>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</si>
  <si>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</si>
  <si>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合格证首期未核对，洗唛成分未核对</t>
    <phoneticPr fontId="31" type="noConversion"/>
  </si>
  <si>
    <t>中国红全码各3件</t>
    <phoneticPr fontId="31" type="noConversion"/>
  </si>
  <si>
    <t>白色全码各3件</t>
    <phoneticPr fontId="31" type="noConversion"/>
  </si>
  <si>
    <t>黑色S,L各1件</t>
    <phoneticPr fontId="31" type="noConversion"/>
  </si>
  <si>
    <t>中国红M.XL各1件</t>
    <phoneticPr fontId="31" type="noConversion"/>
  </si>
  <si>
    <t>白色XXL,XXXL,各1件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</si>
  <si>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</si>
  <si>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</si>
  <si>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</si>
  <si>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</si>
  <si>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</si>
  <si>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</si>
  <si>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</si>
  <si>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</si>
  <si>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藏青色</t>
    <phoneticPr fontId="31" type="noConversion"/>
  </si>
  <si>
    <t>大货首件</t>
    <phoneticPr fontId="31" type="noConversion"/>
  </si>
  <si>
    <t>以上问题请及时改正。请大货要加强改善！！！</t>
    <phoneticPr fontId="31" type="noConversion"/>
  </si>
  <si>
    <t>165/88B</t>
    <phoneticPr fontId="24" type="noConversion"/>
  </si>
  <si>
    <t>170/92B</t>
    <phoneticPr fontId="24" type="noConversion"/>
  </si>
  <si>
    <t>插手袋长</t>
    <phoneticPr fontId="43" type="noConversion"/>
  </si>
  <si>
    <t>验货时间：5-18</t>
    <phoneticPr fontId="31" type="noConversion"/>
  </si>
  <si>
    <t>跟单QC:周云涌</t>
    <phoneticPr fontId="31" type="noConversion"/>
  </si>
  <si>
    <t>工厂负责人：王伟芳</t>
    <phoneticPr fontId="31" type="noConversion"/>
  </si>
  <si>
    <t>法比克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</si>
  <si>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</si>
  <si>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</si>
  <si>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</si>
  <si>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</si>
  <si>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前胸</t>
    <phoneticPr fontId="31" type="noConversion"/>
  </si>
  <si>
    <t>转移印</t>
    <phoneticPr fontId="31" type="noConversion"/>
  </si>
  <si>
    <t>洗前</t>
    <phoneticPr fontId="24" type="noConversion"/>
  </si>
  <si>
    <t>洗后</t>
    <phoneticPr fontId="31" type="noConversion"/>
  </si>
  <si>
    <t>工厂负责人：王伟芳</t>
    <phoneticPr fontId="31" type="noConversion"/>
  </si>
  <si>
    <t>成人期货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</si>
  <si>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</si>
  <si>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</si>
  <si>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S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</si>
  <si>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</si>
  <si>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</si>
  <si>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</si>
  <si>
    <t>XXL</t>
    <phoneticPr fontId="24" type="noConversion"/>
  </si>
  <si>
    <t>XXXL</t>
    <phoneticPr fontId="24" type="noConversion"/>
  </si>
  <si>
    <t>180/100B</t>
    <phoneticPr fontId="24" type="noConversion"/>
  </si>
  <si>
    <t>185/104B</t>
    <phoneticPr fontId="24" type="noConversion"/>
  </si>
  <si>
    <t>190/108B</t>
    <phoneticPr fontId="24" type="noConversion"/>
  </si>
  <si>
    <t>黄静</t>
    <phoneticPr fontId="31" type="noConversion"/>
  </si>
  <si>
    <t>藏青</t>
    <phoneticPr fontId="31" type="noConversion"/>
  </si>
  <si>
    <t>制表时间：6-8</t>
    <phoneticPr fontId="31" type="noConversion"/>
  </si>
  <si>
    <t>制表时间：6-8</t>
    <phoneticPr fontId="31" type="noConversion"/>
  </si>
  <si>
    <t>制表时间：6-8</t>
    <phoneticPr fontId="31" type="noConversion"/>
  </si>
  <si>
    <t>TAKKAK91430</t>
    <phoneticPr fontId="31" type="noConversion"/>
  </si>
  <si>
    <t>男式跑步训练羽绒服</t>
    <phoneticPr fontId="31" type="noConversion"/>
  </si>
  <si>
    <t>后中长</t>
    <phoneticPr fontId="43" type="noConversion"/>
  </si>
  <si>
    <t>前中拉链长</t>
    <phoneticPr fontId="43" type="noConversion"/>
  </si>
  <si>
    <t>胸围</t>
    <phoneticPr fontId="43" type="noConversion"/>
  </si>
  <si>
    <t>腰围</t>
    <phoneticPr fontId="43" type="noConversion"/>
  </si>
  <si>
    <t>摆围（平量）</t>
    <phoneticPr fontId="43" type="noConversion"/>
  </si>
  <si>
    <t>肩宽</t>
    <phoneticPr fontId="43" type="noConversion"/>
  </si>
  <si>
    <t>前领高</t>
    <phoneticPr fontId="43" type="noConversion"/>
  </si>
  <si>
    <t>下领围</t>
    <phoneticPr fontId="43" type="noConversion"/>
  </si>
  <si>
    <t>肩点袖长</t>
    <phoneticPr fontId="43" type="noConversion"/>
  </si>
  <si>
    <t>袖肥/2（参考值）</t>
    <phoneticPr fontId="43" type="noConversion"/>
  </si>
  <si>
    <t>袖肘围/2</t>
    <phoneticPr fontId="43" type="noConversion"/>
  </si>
  <si>
    <t>袖口围/2(松量)</t>
    <phoneticPr fontId="43" type="noConversion"/>
  </si>
  <si>
    <t>袖口围/2(拉量)</t>
    <phoneticPr fontId="43" type="noConversion"/>
  </si>
  <si>
    <t>帽高</t>
    <phoneticPr fontId="43" type="noConversion"/>
  </si>
  <si>
    <t>帽宽</t>
    <phoneticPr fontId="43" type="noConversion"/>
  </si>
  <si>
    <t>灰鸭绒</t>
    <phoneticPr fontId="31" type="noConversion"/>
  </si>
  <si>
    <t>175/96B</t>
    <phoneticPr fontId="24" type="noConversion"/>
  </si>
  <si>
    <t>TADDAK91430</t>
    <phoneticPr fontId="31" type="noConversion"/>
  </si>
  <si>
    <t>胶州美纺美特</t>
    <phoneticPr fontId="31" type="noConversion"/>
  </si>
  <si>
    <t>CF2X藏青色</t>
    <phoneticPr fontId="31" type="noConversion"/>
  </si>
  <si>
    <t>G01X黑色</t>
    <phoneticPr fontId="31" type="noConversion"/>
  </si>
  <si>
    <t>ok</t>
    <phoneticPr fontId="31" type="noConversion"/>
  </si>
  <si>
    <t>王伟芳</t>
    <phoneticPr fontId="31" type="noConversion"/>
  </si>
  <si>
    <t>4890#</t>
    <phoneticPr fontId="31" type="noConversion"/>
  </si>
  <si>
    <t xml:space="preserve">50D消光T8 </t>
    <phoneticPr fontId="31" type="noConversion"/>
  </si>
  <si>
    <t>TADDAK91430</t>
    <phoneticPr fontId="31" type="noConversion"/>
  </si>
  <si>
    <t>4891#</t>
    <phoneticPr fontId="31" type="noConversion"/>
  </si>
  <si>
    <t>黑色</t>
    <phoneticPr fontId="31" type="noConversion"/>
  </si>
  <si>
    <r>
      <t>0</t>
    </r>
    <r>
      <rPr>
        <sz val="12"/>
        <color theme="1"/>
        <rFont val="宋体"/>
        <family val="3"/>
        <charset val="134"/>
        <scheme val="minor"/>
      </rPr>
      <t>207#</t>
    </r>
    <phoneticPr fontId="31" type="noConversion"/>
  </si>
  <si>
    <r>
      <t>3</t>
    </r>
    <r>
      <rPr>
        <sz val="12"/>
        <color theme="1"/>
        <rFont val="宋体"/>
        <family val="3"/>
        <charset val="134"/>
        <scheme val="minor"/>
      </rPr>
      <t>00T半光春亚纺</t>
    </r>
    <phoneticPr fontId="31" type="noConversion"/>
  </si>
  <si>
    <t>藏青色</t>
    <phoneticPr fontId="31" type="noConversion"/>
  </si>
  <si>
    <t>藏青</t>
    <phoneticPr fontId="31" type="noConversion"/>
  </si>
  <si>
    <r>
      <t>6</t>
    </r>
    <r>
      <rPr>
        <sz val="12"/>
        <color theme="1"/>
        <rFont val="宋体"/>
        <family val="3"/>
        <charset val="134"/>
        <scheme val="minor"/>
      </rPr>
      <t>746#</t>
    </r>
    <phoneticPr fontId="31" type="noConversion"/>
  </si>
  <si>
    <t>黑色</t>
    <phoneticPr fontId="31" type="noConversion"/>
  </si>
  <si>
    <t>测试人签名：王伟芳</t>
    <phoneticPr fontId="31" type="noConversion"/>
  </si>
  <si>
    <t>法比克</t>
    <phoneticPr fontId="31" type="noConversion"/>
  </si>
  <si>
    <t>50D消光T8</t>
    <phoneticPr fontId="31" type="noConversion"/>
  </si>
  <si>
    <t>6746#</t>
    <phoneticPr fontId="31" type="noConversion"/>
  </si>
  <si>
    <t>300T半光春亚纺</t>
    <phoneticPr fontId="31" type="noConversion"/>
  </si>
  <si>
    <t>0.6/1</t>
    <phoneticPr fontId="31" type="noConversion"/>
  </si>
  <si>
    <t>4890#</t>
    <phoneticPr fontId="31" type="noConversion"/>
  </si>
  <si>
    <t>0.8/1.1</t>
    <phoneticPr fontId="31" type="noConversion"/>
  </si>
  <si>
    <t>0207#</t>
    <phoneticPr fontId="31" type="noConversion"/>
  </si>
  <si>
    <t>300T半光春亚纺</t>
    <phoneticPr fontId="31" type="noConversion"/>
  </si>
  <si>
    <t>0.6/0.7</t>
    <phoneticPr fontId="31" type="noConversion"/>
  </si>
  <si>
    <t>法比克</t>
    <phoneticPr fontId="31" type="noConversion"/>
  </si>
  <si>
    <r>
      <t>4</t>
    </r>
    <r>
      <rPr>
        <sz val="12"/>
        <color theme="1"/>
        <rFont val="宋体"/>
        <family val="3"/>
        <charset val="134"/>
        <scheme val="minor"/>
      </rPr>
      <t>890#</t>
    </r>
    <phoneticPr fontId="31" type="noConversion"/>
  </si>
  <si>
    <t>测试人签名：</t>
    <phoneticPr fontId="31" type="noConversion"/>
  </si>
  <si>
    <t>珠海卓尚</t>
    <phoneticPr fontId="31" type="noConversion"/>
  </si>
  <si>
    <t>成品</t>
    <phoneticPr fontId="31" type="noConversion"/>
  </si>
  <si>
    <t>针织片</t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</si>
  <si>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.7/2</t>
    </r>
    <phoneticPr fontId="31" type="noConversion"/>
  </si>
  <si>
    <r>
      <t>1</t>
    </r>
    <r>
      <rPr>
        <sz val="12"/>
        <color theme="1"/>
        <rFont val="宋体"/>
        <family val="3"/>
        <charset val="134"/>
        <scheme val="minor"/>
      </rPr>
      <t>.6/1.9</t>
    </r>
    <phoneticPr fontId="31" type="noConversion"/>
  </si>
  <si>
    <t>帽沿</t>
    <phoneticPr fontId="31" type="noConversion"/>
  </si>
  <si>
    <t>1》全身缝份一定要防止针洞，明线部分不能接线、断线、跳针、透绒现象出现。</t>
    <phoneticPr fontId="31" type="noConversion"/>
  </si>
  <si>
    <t>2》水洗不能有漏绒的情况</t>
    <phoneticPr fontId="31" type="noConversion"/>
  </si>
  <si>
    <t>3》全身拉链要保证做够容量，表面不能起浪，面料不能有死折，效果要平整、 饱满。</t>
    <phoneticPr fontId="31" type="noConversion"/>
  </si>
  <si>
    <t>4》充绒量请严格按照要求进行。</t>
    <phoneticPr fontId="31" type="noConversion"/>
  </si>
  <si>
    <t>5》帽口帽绳外露尺寸，以帽子平服状态下，帽绳对折后长短一厘米左右为准</t>
    <phoneticPr fontId="31" type="noConversion"/>
  </si>
  <si>
    <t>6》针织袖子和身侧蒸汽烫会有锁紧的现象，请控制最终大货尺寸。</t>
    <phoneticPr fontId="31" type="noConversion"/>
  </si>
  <si>
    <t>-0.5</t>
    <phoneticPr fontId="31" type="noConversion"/>
  </si>
  <si>
    <t>+0.5</t>
    <phoneticPr fontId="31" type="noConversion"/>
  </si>
  <si>
    <t>0</t>
    <phoneticPr fontId="31" type="noConversion"/>
  </si>
  <si>
    <t>-0.2</t>
    <phoneticPr fontId="31" type="noConversion"/>
  </si>
  <si>
    <t>+1</t>
    <phoneticPr fontId="31" type="noConversion"/>
  </si>
  <si>
    <t>+1.5</t>
    <phoneticPr fontId="31" type="noConversion"/>
  </si>
  <si>
    <t>+0.8</t>
    <phoneticPr fontId="31" type="noConversion"/>
  </si>
  <si>
    <t>-0.3</t>
    <phoneticPr fontId="31" type="noConversion"/>
  </si>
  <si>
    <t>+0.3</t>
    <phoneticPr fontId="31" type="noConversion"/>
  </si>
  <si>
    <t>跟单QC:黄静</t>
    <phoneticPr fontId="31" type="noConversion"/>
  </si>
  <si>
    <t>XL</t>
    <phoneticPr fontId="31" type="noConversion"/>
  </si>
  <si>
    <t>-2</t>
    <phoneticPr fontId="31" type="noConversion"/>
  </si>
  <si>
    <t>+0</t>
    <phoneticPr fontId="31" type="noConversion"/>
  </si>
  <si>
    <t>-0.7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</si>
</sst>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b/>
      <sz val="10"/>
      <color indexed="8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2"/>
      <name val="宋体"/>
      <family val="3"/>
      <charset val="13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39" fillId="0" borderId="0">
      <alignment horizontal="center" vertical="center"/>
    </xf>
    <xf numFmtId="0" fontId="39" fillId="0" borderId="0">
      <alignment horizontal="center" vertical="top"/>
    </xf>
    <xf numFmtId="0" fontId="40" fillId="0" borderId="0">
      <alignment horizontal="center" vertical="center"/>
    </xf>
    <xf numFmtId="0" fontId="41" fillId="0" borderId="0">
      <alignment vertical="center"/>
    </xf>
    <xf numFmtId="0" fontId="14" fillId="0" borderId="0" applyProtection="0">
      <alignment vertical="center"/>
    </xf>
    <xf numFmtId="0" fontId="41" fillId="0" borderId="0">
      <alignment vertical="center"/>
    </xf>
    <xf numFmtId="0" fontId="14" fillId="0" borderId="0">
      <alignment vertical="center"/>
    </xf>
  </cellStyleXfs>
  <cellXfs count="4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 applyAlignment="1">
      <alignment vertical="center"/>
    </xf>
    <xf numFmtId="0" fontId="12" fillId="0" borderId="13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9" fillId="3" borderId="2" xfId="3" applyFont="1" applyFill="1" applyBorder="1" applyAlignment="1">
      <alignment horizontal="center"/>
    </xf>
    <xf numFmtId="0" fontId="11" fillId="0" borderId="13" xfId="2" applyNumberFormat="1" applyFont="1" applyBorder="1" applyAlignment="1">
      <alignment horizontal="center" vertical="center"/>
    </xf>
    <xf numFmtId="0" fontId="37" fillId="0" borderId="13" xfId="2" applyNumberFormat="1" applyFont="1" applyBorder="1" applyAlignment="1">
      <alignment horizontal="center" vertical="center"/>
    </xf>
    <xf numFmtId="0" fontId="38" fillId="0" borderId="45" xfId="2" applyFont="1" applyBorder="1" applyAlignment="1">
      <alignment horizontal="left" vertical="center"/>
    </xf>
    <xf numFmtId="0" fontId="42" fillId="0" borderId="2" xfId="12" applyFont="1" applyBorder="1" applyAlignment="1">
      <alignment horizontal="center"/>
    </xf>
    <xf numFmtId="0" fontId="42" fillId="0" borderId="2" xfId="12" applyFont="1" applyBorder="1" applyAlignment="1">
      <alignment horizontal="left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2" fillId="7" borderId="2" xfId="12" applyFont="1" applyFill="1" applyBorder="1" applyAlignment="1">
      <alignment horizontal="left"/>
    </xf>
    <xf numFmtId="0" fontId="42" fillId="7" borderId="2" xfId="12" applyFont="1" applyFill="1" applyBorder="1" applyAlignment="1">
      <alignment horizontal="center"/>
    </xf>
    <xf numFmtId="0" fontId="42" fillId="0" borderId="2" xfId="12" applyFont="1" applyBorder="1" applyAlignment="1">
      <alignment horizontal="center" vertical="center"/>
    </xf>
    <xf numFmtId="0" fontId="46" fillId="0" borderId="2" xfId="12" applyFont="1" applyBorder="1" applyAlignment="1">
      <alignment horizontal="center" vertical="center"/>
    </xf>
    <xf numFmtId="0" fontId="36" fillId="0" borderId="2" xfId="0" applyFont="1" applyBorder="1" applyAlignment="1">
      <alignment wrapText="1"/>
    </xf>
    <xf numFmtId="49" fontId="10" fillId="7" borderId="2" xfId="4" applyNumberFormat="1" applyFont="1" applyFill="1" applyBorder="1" applyAlignment="1">
      <alignment horizontal="center" vertical="center"/>
    </xf>
    <xf numFmtId="49" fontId="9" fillId="7" borderId="2" xfId="4" applyNumberFormat="1" applyFont="1" applyFill="1" applyBorder="1" applyAlignment="1">
      <alignment horizontal="center" vertical="center"/>
    </xf>
    <xf numFmtId="0" fontId="42" fillId="3" borderId="2" xfId="12" applyFont="1" applyFill="1" applyBorder="1" applyAlignment="1">
      <alignment horizont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81" xfId="3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10" fillId="3" borderId="8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7" fillId="0" borderId="38" xfId="2" applyFont="1" applyFill="1" applyBorder="1" applyAlignment="1">
      <alignment horizontal="left" vertical="center"/>
    </xf>
    <xf numFmtId="0" fontId="37" fillId="0" borderId="37" xfId="2" applyFont="1" applyFill="1" applyBorder="1" applyAlignment="1">
      <alignment horizontal="left" vertical="center"/>
    </xf>
    <xf numFmtId="0" fontId="37" fillId="0" borderId="48" xfId="2" applyFont="1" applyFill="1" applyBorder="1" applyAlignment="1">
      <alignment horizontal="left" vertical="center"/>
    </xf>
    <xf numFmtId="0" fontId="37" fillId="0" borderId="41" xfId="2" applyFont="1" applyFill="1" applyBorder="1" applyAlignment="1">
      <alignment horizontal="left" vertical="center"/>
    </xf>
    <xf numFmtId="0" fontId="37" fillId="0" borderId="42" xfId="2" applyFont="1" applyFill="1" applyBorder="1" applyAlignment="1">
      <alignment horizontal="left" vertical="center"/>
    </xf>
    <xf numFmtId="0" fontId="37" fillId="0" borderId="49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7" fillId="0" borderId="64" xfId="2" applyFont="1" applyFill="1" applyBorder="1" applyAlignment="1">
      <alignment horizontal="left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68" xfId="2" applyFont="1" applyFill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14" fontId="12" fillId="0" borderId="33" xfId="2" applyNumberFormat="1" applyFont="1" applyFill="1" applyBorder="1" applyAlignment="1">
      <alignment horizontal="center" vertical="center"/>
    </xf>
    <xf numFmtId="14" fontId="12" fillId="0" borderId="46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45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10</xdr:row>
      <xdr:rowOff>0</xdr:rowOff>
    </xdr:from>
    <xdr:to>
      <xdr:col>8</xdr:col>
      <xdr:colOff>892969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892969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892969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892969</xdr:colOff>
      <xdr:row>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892969</xdr:colOff>
      <xdr:row>10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3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3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3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3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3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3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3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3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3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3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3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3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3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3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3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3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3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3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3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3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3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3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3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3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3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3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3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3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3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3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3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3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3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3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3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3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3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3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3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3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3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3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3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3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3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3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3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3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3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3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3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3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0" workbookViewId="0">
      <selection activeCell="B21" sqref="B21"/>
    </sheetView>
  </sheetViews>
  <sheetFormatPr defaultColWidth="11" defaultRowHeight="14.25"/>
  <cols>
    <col min="1" max="1" width="5.5" customWidth="1"/>
    <col min="2" max="2" width="96.375" style="147" customWidth="1"/>
    <col min="3" max="3" width="10.125" customWidth="1"/>
  </cols>
  <sheetData>
    <row r="1" spans="1:2" ht="21" customHeight="1">
      <c r="A1" s="148"/>
      <c r="B1" s="149" t="s">
        <v>0</v>
      </c>
    </row>
    <row r="2" spans="1:2">
      <c r="A2" s="5">
        <v>1</v>
      </c>
      <c r="B2" s="150" t="s">
        <v>1</v>
      </c>
    </row>
    <row r="3" spans="1:2">
      <c r="A3" s="5">
        <v>2</v>
      </c>
      <c r="B3" s="150" t="s">
        <v>2</v>
      </c>
    </row>
    <row r="4" spans="1:2">
      <c r="A4" s="5">
        <v>3</v>
      </c>
      <c r="B4" s="150" t="s">
        <v>3</v>
      </c>
    </row>
    <row r="5" spans="1:2">
      <c r="A5" s="5">
        <v>4</v>
      </c>
      <c r="B5" s="150" t="s">
        <v>4</v>
      </c>
    </row>
    <row r="6" spans="1:2">
      <c r="A6" s="5">
        <v>5</v>
      </c>
      <c r="B6" s="150" t="s">
        <v>5</v>
      </c>
    </row>
    <row r="7" spans="1:2">
      <c r="A7" s="5">
        <v>6</v>
      </c>
      <c r="B7" s="150" t="s">
        <v>6</v>
      </c>
    </row>
    <row r="8" spans="1:2" s="146" customFormat="1" ht="15" customHeight="1">
      <c r="A8" s="151">
        <v>7</v>
      </c>
      <c r="B8" s="152" t="s">
        <v>7</v>
      </c>
    </row>
    <row r="9" spans="1:2" ht="18.95" customHeight="1">
      <c r="A9" s="148"/>
      <c r="B9" s="153" t="s">
        <v>8</v>
      </c>
    </row>
    <row r="10" spans="1:2" ht="15.95" customHeight="1">
      <c r="A10" s="5">
        <v>1</v>
      </c>
      <c r="B10" s="154" t="s">
        <v>9</v>
      </c>
    </row>
    <row r="11" spans="1:2">
      <c r="A11" s="5">
        <v>2</v>
      </c>
      <c r="B11" s="150" t="s">
        <v>10</v>
      </c>
    </row>
    <row r="12" spans="1:2">
      <c r="A12" s="5">
        <v>3</v>
      </c>
      <c r="B12" s="152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50" t="s">
        <v>17</v>
      </c>
    </row>
    <row r="19" spans="1:2">
      <c r="A19" s="5"/>
      <c r="B19" s="150"/>
    </row>
    <row r="20" spans="1:2" ht="20.25">
      <c r="A20" s="148"/>
      <c r="B20" s="149" t="s">
        <v>18</v>
      </c>
    </row>
    <row r="21" spans="1:2">
      <c r="A21" s="5">
        <v>1</v>
      </c>
      <c r="B21" s="155" t="s">
        <v>19</v>
      </c>
    </row>
    <row r="22" spans="1:2">
      <c r="A22" s="5">
        <v>2</v>
      </c>
      <c r="B22" s="150" t="s">
        <v>20</v>
      </c>
    </row>
    <row r="23" spans="1:2">
      <c r="A23" s="5">
        <v>3</v>
      </c>
      <c r="B23" s="150" t="s">
        <v>21</v>
      </c>
    </row>
    <row r="24" spans="1:2">
      <c r="A24" s="5">
        <v>4</v>
      </c>
      <c r="B24" s="150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50" t="s">
        <v>25</v>
      </c>
    </row>
    <row r="28" spans="1:2">
      <c r="A28" s="5"/>
      <c r="B28" s="150"/>
    </row>
    <row r="29" spans="1:2" ht="20.25">
      <c r="A29" s="148"/>
      <c r="B29" s="149" t="s">
        <v>26</v>
      </c>
    </row>
    <row r="30" spans="1:2">
      <c r="A30" s="5">
        <v>1</v>
      </c>
      <c r="B30" s="155" t="s">
        <v>27</v>
      </c>
    </row>
    <row r="31" spans="1:2">
      <c r="A31" s="5">
        <v>2</v>
      </c>
      <c r="B31" s="150" t="s">
        <v>28</v>
      </c>
    </row>
    <row r="32" spans="1:2">
      <c r="A32" s="5">
        <v>3</v>
      </c>
      <c r="B32" s="150" t="s">
        <v>29</v>
      </c>
    </row>
    <row r="33" spans="1:2" ht="28.5">
      <c r="A33" s="5">
        <v>4</v>
      </c>
      <c r="B33" s="150" t="s">
        <v>30</v>
      </c>
    </row>
    <row r="34" spans="1:2">
      <c r="A34" s="5">
        <v>5</v>
      </c>
      <c r="B34" s="150" t="s">
        <v>31</v>
      </c>
    </row>
    <row r="35" spans="1:2">
      <c r="A35" s="5">
        <v>6</v>
      </c>
      <c r="B35" s="150" t="s">
        <v>32</v>
      </c>
    </row>
    <row r="36" spans="1:2">
      <c r="A36" s="5">
        <v>7</v>
      </c>
      <c r="B36" s="150" t="s">
        <v>33</v>
      </c>
    </row>
    <row r="37" spans="1:2">
      <c r="A37" s="5"/>
      <c r="B37" s="150"/>
    </row>
    <row r="39" spans="1:2">
      <c r="A39" s="156" t="s">
        <v>34</v>
      </c>
      <c r="B39" s="157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12" sqref="E12:I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0" t="s">
        <v>196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5" s="1" customFormat="1" ht="16.5">
      <c r="A2" s="429" t="s">
        <v>197</v>
      </c>
      <c r="B2" s="430" t="s">
        <v>198</v>
      </c>
      <c r="C2" s="430" t="s">
        <v>199</v>
      </c>
      <c r="D2" s="430" t="s">
        <v>200</v>
      </c>
      <c r="E2" s="430" t="s">
        <v>201</v>
      </c>
      <c r="F2" s="430" t="s">
        <v>202</v>
      </c>
      <c r="G2" s="430" t="s">
        <v>203</v>
      </c>
      <c r="H2" s="430" t="s">
        <v>204</v>
      </c>
      <c r="I2" s="3" t="s">
        <v>205</v>
      </c>
      <c r="J2" s="3" t="s">
        <v>206</v>
      </c>
      <c r="K2" s="3" t="s">
        <v>207</v>
      </c>
      <c r="L2" s="3" t="s">
        <v>208</v>
      </c>
      <c r="M2" s="3" t="s">
        <v>209</v>
      </c>
      <c r="N2" s="430" t="s">
        <v>210</v>
      </c>
      <c r="O2" s="430" t="s">
        <v>211</v>
      </c>
    </row>
    <row r="3" spans="1:15" s="1" customFormat="1" ht="16.5">
      <c r="A3" s="429"/>
      <c r="B3" s="431"/>
      <c r="C3" s="431"/>
      <c r="D3" s="431"/>
      <c r="E3" s="431"/>
      <c r="F3" s="431"/>
      <c r="G3" s="431"/>
      <c r="H3" s="431"/>
      <c r="I3" s="3" t="s">
        <v>212</v>
      </c>
      <c r="J3" s="3" t="s">
        <v>212</v>
      </c>
      <c r="K3" s="3" t="s">
        <v>212</v>
      </c>
      <c r="L3" s="3" t="s">
        <v>212</v>
      </c>
      <c r="M3" s="3" t="s">
        <v>212</v>
      </c>
      <c r="N3" s="431"/>
      <c r="O3" s="431"/>
    </row>
    <row r="4" spans="1:15">
      <c r="A4" s="5">
        <v>1</v>
      </c>
      <c r="B4" s="180" t="s">
        <v>342</v>
      </c>
      <c r="C4" s="181" t="s">
        <v>343</v>
      </c>
      <c r="D4" s="181" t="s">
        <v>313</v>
      </c>
      <c r="E4" s="181" t="s">
        <v>344</v>
      </c>
      <c r="F4" s="181" t="s">
        <v>290</v>
      </c>
      <c r="G4" s="181" t="s">
        <v>291</v>
      </c>
      <c r="H4" s="181" t="s">
        <v>292</v>
      </c>
      <c r="I4" s="182">
        <v>1</v>
      </c>
      <c r="J4" s="182"/>
      <c r="K4" s="182">
        <v>1</v>
      </c>
      <c r="L4" s="182"/>
      <c r="M4" s="182">
        <v>1</v>
      </c>
      <c r="N4" s="182">
        <v>3</v>
      </c>
      <c r="O4" s="181" t="s">
        <v>293</v>
      </c>
    </row>
    <row r="5" spans="1:15">
      <c r="A5" s="5">
        <v>2</v>
      </c>
      <c r="B5" s="180" t="s">
        <v>345</v>
      </c>
      <c r="C5" s="181" t="s">
        <v>343</v>
      </c>
      <c r="D5" s="181" t="s">
        <v>346</v>
      </c>
      <c r="E5" s="181" t="s">
        <v>344</v>
      </c>
      <c r="F5" s="181" t="s">
        <v>290</v>
      </c>
      <c r="G5" s="181" t="s">
        <v>291</v>
      </c>
      <c r="H5" s="181" t="s">
        <v>292</v>
      </c>
      <c r="I5" s="182">
        <v>1</v>
      </c>
      <c r="J5" s="182">
        <v>1</v>
      </c>
      <c r="K5" s="182"/>
      <c r="L5" s="182"/>
      <c r="M5" s="182"/>
      <c r="N5" s="182">
        <v>2</v>
      </c>
      <c r="O5" s="181" t="s">
        <v>293</v>
      </c>
    </row>
    <row r="6" spans="1:15" ht="28.5">
      <c r="A6" s="5">
        <v>3</v>
      </c>
      <c r="B6" s="180" t="s">
        <v>347</v>
      </c>
      <c r="C6" s="195" t="s">
        <v>348</v>
      </c>
      <c r="D6" s="181" t="s">
        <v>350</v>
      </c>
      <c r="E6" s="181" t="s">
        <v>344</v>
      </c>
      <c r="F6" s="181" t="s">
        <v>290</v>
      </c>
      <c r="G6" s="181" t="s">
        <v>291</v>
      </c>
      <c r="H6" s="181" t="s">
        <v>292</v>
      </c>
      <c r="I6" s="182">
        <v>1</v>
      </c>
      <c r="J6" s="183"/>
      <c r="K6" s="182"/>
      <c r="L6" s="182">
        <v>1</v>
      </c>
      <c r="M6" s="182"/>
      <c r="N6" s="182">
        <v>2</v>
      </c>
      <c r="O6" s="181" t="s">
        <v>293</v>
      </c>
    </row>
    <row r="7" spans="1:15" ht="28.5">
      <c r="A7" s="5">
        <v>4</v>
      </c>
      <c r="B7" s="180" t="s">
        <v>351</v>
      </c>
      <c r="C7" s="195" t="s">
        <v>348</v>
      </c>
      <c r="D7" s="181" t="s">
        <v>352</v>
      </c>
      <c r="E7" s="181" t="s">
        <v>344</v>
      </c>
      <c r="F7" s="181" t="s">
        <v>290</v>
      </c>
      <c r="G7" s="181" t="s">
        <v>291</v>
      </c>
      <c r="H7" s="181" t="s">
        <v>292</v>
      </c>
      <c r="I7" s="182">
        <v>1</v>
      </c>
      <c r="J7" s="183"/>
      <c r="K7" s="182">
        <v>1</v>
      </c>
      <c r="L7" s="182"/>
      <c r="M7" s="182"/>
      <c r="N7" s="182">
        <v>2</v>
      </c>
      <c r="O7" s="181" t="s">
        <v>293</v>
      </c>
    </row>
    <row r="8" spans="1:15">
      <c r="A8" s="5"/>
      <c r="B8" s="5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15">
      <c r="A9" s="5"/>
      <c r="B9" s="5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>
      <c r="A10" s="5"/>
      <c r="B10" s="5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21" t="s">
        <v>315</v>
      </c>
      <c r="B12" s="422"/>
      <c r="C12" s="422"/>
      <c r="D12" s="423"/>
      <c r="E12" s="424"/>
      <c r="F12" s="425"/>
      <c r="G12" s="425"/>
      <c r="H12" s="425"/>
      <c r="I12" s="426"/>
      <c r="J12" s="421" t="s">
        <v>353</v>
      </c>
      <c r="K12" s="422"/>
      <c r="L12" s="422"/>
      <c r="M12" s="423"/>
      <c r="N12" s="7"/>
      <c r="O12" s="9"/>
    </row>
    <row r="13" spans="1:15" ht="16.5">
      <c r="A13" s="427" t="s">
        <v>215</v>
      </c>
      <c r="B13" s="428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428"/>
      <c r="O13" s="42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L9" sqref="L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0" t="s">
        <v>216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</row>
    <row r="2" spans="1:13" s="1" customFormat="1" ht="16.5">
      <c r="A2" s="429" t="s">
        <v>197</v>
      </c>
      <c r="B2" s="430" t="s">
        <v>202</v>
      </c>
      <c r="C2" s="430" t="s">
        <v>198</v>
      </c>
      <c r="D2" s="430" t="s">
        <v>199</v>
      </c>
      <c r="E2" s="430" t="s">
        <v>200</v>
      </c>
      <c r="F2" s="430" t="s">
        <v>201</v>
      </c>
      <c r="G2" s="429" t="s">
        <v>217</v>
      </c>
      <c r="H2" s="429"/>
      <c r="I2" s="429" t="s">
        <v>218</v>
      </c>
      <c r="J2" s="429"/>
      <c r="K2" s="435" t="s">
        <v>219</v>
      </c>
      <c r="L2" s="437" t="s">
        <v>220</v>
      </c>
      <c r="M2" s="439" t="s">
        <v>221</v>
      </c>
    </row>
    <row r="3" spans="1:13" s="1" customFormat="1" ht="16.5">
      <c r="A3" s="429"/>
      <c r="B3" s="431"/>
      <c r="C3" s="431"/>
      <c r="D3" s="431"/>
      <c r="E3" s="431"/>
      <c r="F3" s="431"/>
      <c r="G3" s="3" t="s">
        <v>222</v>
      </c>
      <c r="H3" s="3" t="s">
        <v>223</v>
      </c>
      <c r="I3" s="3" t="s">
        <v>222</v>
      </c>
      <c r="J3" s="3" t="s">
        <v>223</v>
      </c>
      <c r="K3" s="436"/>
      <c r="L3" s="438"/>
      <c r="M3" s="440"/>
    </row>
    <row r="4" spans="1:13">
      <c r="A4" s="5">
        <v>1</v>
      </c>
      <c r="B4" s="180" t="s">
        <v>354</v>
      </c>
      <c r="C4" s="181" t="s">
        <v>345</v>
      </c>
      <c r="D4" s="181" t="s">
        <v>355</v>
      </c>
      <c r="E4" s="181" t="s">
        <v>346</v>
      </c>
      <c r="F4" s="181" t="s">
        <v>344</v>
      </c>
      <c r="G4" s="6">
        <v>0.5</v>
      </c>
      <c r="H4" s="6">
        <v>0.5</v>
      </c>
      <c r="I4" s="6">
        <v>0.3</v>
      </c>
      <c r="J4" s="6">
        <v>0.5</v>
      </c>
      <c r="K4" s="184" t="s">
        <v>358</v>
      </c>
      <c r="L4" s="180" t="s">
        <v>292</v>
      </c>
      <c r="M4" s="180" t="s">
        <v>293</v>
      </c>
    </row>
    <row r="5" spans="1:13" ht="28.5">
      <c r="A5" s="5">
        <v>2</v>
      </c>
      <c r="B5" s="181" t="s">
        <v>354</v>
      </c>
      <c r="C5" s="181" t="s">
        <v>356</v>
      </c>
      <c r="D5" s="181" t="s">
        <v>357</v>
      </c>
      <c r="E5" s="181" t="s">
        <v>346</v>
      </c>
      <c r="F5" s="181" t="s">
        <v>344</v>
      </c>
      <c r="G5" s="6">
        <v>0.3</v>
      </c>
      <c r="H5" s="6">
        <v>0.5</v>
      </c>
      <c r="I5" s="6">
        <v>0.3</v>
      </c>
      <c r="J5" s="6">
        <v>0.5</v>
      </c>
      <c r="K5" s="184" t="s">
        <v>358</v>
      </c>
      <c r="L5" s="180" t="s">
        <v>292</v>
      </c>
      <c r="M5" s="180" t="s">
        <v>293</v>
      </c>
    </row>
    <row r="6" spans="1:13">
      <c r="A6" s="5">
        <v>3</v>
      </c>
      <c r="B6" s="180" t="s">
        <v>354</v>
      </c>
      <c r="C6" s="181" t="s">
        <v>359</v>
      </c>
      <c r="D6" s="181" t="s">
        <v>355</v>
      </c>
      <c r="E6" s="181" t="s">
        <v>349</v>
      </c>
      <c r="F6" s="181" t="s">
        <v>344</v>
      </c>
      <c r="G6" s="6">
        <v>0.3</v>
      </c>
      <c r="H6" s="6">
        <v>0.5</v>
      </c>
      <c r="I6" s="6">
        <v>0.5</v>
      </c>
      <c r="J6" s="6">
        <v>0.6</v>
      </c>
      <c r="K6" s="184" t="s">
        <v>360</v>
      </c>
      <c r="L6" s="180" t="s">
        <v>292</v>
      </c>
      <c r="M6" s="180" t="s">
        <v>293</v>
      </c>
    </row>
    <row r="7" spans="1:13" ht="28.5">
      <c r="A7" s="5">
        <v>4</v>
      </c>
      <c r="B7" s="181" t="s">
        <v>354</v>
      </c>
      <c r="C7" s="181" t="s">
        <v>361</v>
      </c>
      <c r="D7" s="181" t="s">
        <v>362</v>
      </c>
      <c r="E7" s="181" t="s">
        <v>349</v>
      </c>
      <c r="F7" s="181" t="s">
        <v>344</v>
      </c>
      <c r="G7" s="6">
        <v>0.3</v>
      </c>
      <c r="H7" s="6">
        <v>0.3</v>
      </c>
      <c r="I7" s="6">
        <v>0.3</v>
      </c>
      <c r="J7" s="6">
        <v>0.4</v>
      </c>
      <c r="K7" s="184" t="s">
        <v>363</v>
      </c>
      <c r="L7" s="180" t="s">
        <v>292</v>
      </c>
      <c r="M7" s="180" t="s">
        <v>293</v>
      </c>
    </row>
    <row r="8" spans="1:13">
      <c r="A8" s="5">
        <v>5</v>
      </c>
      <c r="B8" s="185" t="s">
        <v>367</v>
      </c>
      <c r="C8" s="180" t="s">
        <v>368</v>
      </c>
      <c r="D8" s="180" t="s">
        <v>369</v>
      </c>
      <c r="E8" s="180" t="s">
        <v>352</v>
      </c>
      <c r="F8" s="180" t="s">
        <v>344</v>
      </c>
      <c r="G8" s="6">
        <v>0.8</v>
      </c>
      <c r="H8" s="6">
        <v>1</v>
      </c>
      <c r="I8" s="6">
        <v>0.9</v>
      </c>
      <c r="J8" s="6">
        <v>1</v>
      </c>
      <c r="K8" s="180" t="s">
        <v>370</v>
      </c>
      <c r="L8" s="180" t="s">
        <v>292</v>
      </c>
      <c r="M8" s="180" t="s">
        <v>293</v>
      </c>
    </row>
    <row r="9" spans="1:13">
      <c r="A9" s="5">
        <v>6</v>
      </c>
      <c r="B9" s="185" t="s">
        <v>367</v>
      </c>
      <c r="C9" s="180" t="s">
        <v>368</v>
      </c>
      <c r="D9" s="180" t="s">
        <v>369</v>
      </c>
      <c r="E9" s="180" t="s">
        <v>349</v>
      </c>
      <c r="F9" s="180" t="s">
        <v>344</v>
      </c>
      <c r="G9" s="6">
        <v>0.7</v>
      </c>
      <c r="H9" s="6">
        <v>0.9</v>
      </c>
      <c r="I9" s="6">
        <v>0.9</v>
      </c>
      <c r="J9" s="6">
        <v>1</v>
      </c>
      <c r="K9" s="180" t="s">
        <v>371</v>
      </c>
      <c r="L9" s="180" t="s">
        <v>292</v>
      </c>
      <c r="M9" s="180" t="s">
        <v>293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21" t="s">
        <v>314</v>
      </c>
      <c r="B12" s="422"/>
      <c r="C12" s="422"/>
      <c r="D12" s="422"/>
      <c r="E12" s="423"/>
      <c r="F12" s="424"/>
      <c r="G12" s="426"/>
      <c r="H12" s="421" t="s">
        <v>353</v>
      </c>
      <c r="I12" s="422"/>
      <c r="J12" s="422"/>
      <c r="K12" s="423"/>
      <c r="L12" s="432"/>
      <c r="M12" s="433"/>
    </row>
    <row r="13" spans="1:13" ht="16.5">
      <c r="A13" s="434" t="s">
        <v>294</v>
      </c>
      <c r="B13" s="434"/>
      <c r="C13" s="428"/>
      <c r="D13" s="428"/>
      <c r="E13" s="428"/>
      <c r="F13" s="428"/>
      <c r="G13" s="428"/>
      <c r="H13" s="428"/>
      <c r="I13" s="428"/>
      <c r="J13" s="428"/>
      <c r="K13" s="428"/>
      <c r="L13" s="428"/>
      <c r="M13" s="42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0" t="s">
        <v>224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</row>
    <row r="2" spans="1:23" s="1" customFormat="1" ht="15.95" customHeight="1">
      <c r="A2" s="430" t="s">
        <v>225</v>
      </c>
      <c r="B2" s="430" t="s">
        <v>202</v>
      </c>
      <c r="C2" s="430" t="s">
        <v>198</v>
      </c>
      <c r="D2" s="430" t="s">
        <v>199</v>
      </c>
      <c r="E2" s="430" t="s">
        <v>200</v>
      </c>
      <c r="F2" s="430" t="s">
        <v>201</v>
      </c>
      <c r="G2" s="441" t="s">
        <v>226</v>
      </c>
      <c r="H2" s="442"/>
      <c r="I2" s="443"/>
      <c r="J2" s="441" t="s">
        <v>227</v>
      </c>
      <c r="K2" s="442"/>
      <c r="L2" s="443"/>
      <c r="M2" s="441" t="s">
        <v>228</v>
      </c>
      <c r="N2" s="442"/>
      <c r="O2" s="443"/>
      <c r="P2" s="441" t="s">
        <v>229</v>
      </c>
      <c r="Q2" s="442"/>
      <c r="R2" s="443"/>
      <c r="S2" s="442" t="s">
        <v>230</v>
      </c>
      <c r="T2" s="442"/>
      <c r="U2" s="443"/>
      <c r="V2" s="445" t="s">
        <v>231</v>
      </c>
      <c r="W2" s="445" t="s">
        <v>211</v>
      </c>
    </row>
    <row r="3" spans="1:23" s="1" customFormat="1" ht="16.5">
      <c r="A3" s="431"/>
      <c r="B3" s="444"/>
      <c r="C3" s="444"/>
      <c r="D3" s="444"/>
      <c r="E3" s="444"/>
      <c r="F3" s="444"/>
      <c r="G3" s="3" t="s">
        <v>232</v>
      </c>
      <c r="H3" s="3" t="s">
        <v>63</v>
      </c>
      <c r="I3" s="3" t="s">
        <v>202</v>
      </c>
      <c r="J3" s="3" t="s">
        <v>232</v>
      </c>
      <c r="K3" s="3" t="s">
        <v>63</v>
      </c>
      <c r="L3" s="3" t="s">
        <v>202</v>
      </c>
      <c r="M3" s="3" t="s">
        <v>232</v>
      </c>
      <c r="N3" s="3" t="s">
        <v>63</v>
      </c>
      <c r="O3" s="3" t="s">
        <v>202</v>
      </c>
      <c r="P3" s="3" t="s">
        <v>232</v>
      </c>
      <c r="Q3" s="3" t="s">
        <v>63</v>
      </c>
      <c r="R3" s="3" t="s">
        <v>202</v>
      </c>
      <c r="S3" s="3" t="s">
        <v>232</v>
      </c>
      <c r="T3" s="3" t="s">
        <v>63</v>
      </c>
      <c r="U3" s="3" t="s">
        <v>202</v>
      </c>
      <c r="V3" s="446"/>
      <c r="W3" s="446"/>
    </row>
    <row r="4" spans="1:23">
      <c r="A4" s="447" t="s">
        <v>233</v>
      </c>
      <c r="B4" s="452" t="s">
        <v>290</v>
      </c>
      <c r="C4" s="454" t="s">
        <v>345</v>
      </c>
      <c r="D4" s="454" t="s">
        <v>355</v>
      </c>
      <c r="E4" s="454" t="s">
        <v>346</v>
      </c>
      <c r="F4" s="454" t="s">
        <v>344</v>
      </c>
      <c r="G4" s="181"/>
      <c r="H4" s="180"/>
      <c r="I4" s="180"/>
      <c r="J4" s="6"/>
      <c r="K4" s="181"/>
      <c r="L4" s="181"/>
      <c r="M4" s="6"/>
      <c r="N4" s="6"/>
      <c r="O4" s="6"/>
      <c r="P4" s="6"/>
      <c r="Q4" s="6"/>
      <c r="R4" s="6"/>
      <c r="S4" s="6"/>
      <c r="T4" s="6"/>
      <c r="U4" s="6"/>
      <c r="V4" s="180" t="s">
        <v>292</v>
      </c>
      <c r="W4" s="180" t="s">
        <v>293</v>
      </c>
    </row>
    <row r="5" spans="1:23" ht="16.5">
      <c r="A5" s="448"/>
      <c r="B5" s="453"/>
      <c r="C5" s="455"/>
      <c r="D5" s="457"/>
      <c r="E5" s="457"/>
      <c r="F5" s="455"/>
      <c r="G5" s="441" t="s">
        <v>234</v>
      </c>
      <c r="H5" s="442"/>
      <c r="I5" s="443"/>
      <c r="J5" s="441" t="s">
        <v>235</v>
      </c>
      <c r="K5" s="442"/>
      <c r="L5" s="443"/>
      <c r="M5" s="441" t="s">
        <v>236</v>
      </c>
      <c r="N5" s="442"/>
      <c r="O5" s="443"/>
      <c r="P5" s="441" t="s">
        <v>237</v>
      </c>
      <c r="Q5" s="442"/>
      <c r="R5" s="443"/>
      <c r="S5" s="442" t="s">
        <v>238</v>
      </c>
      <c r="T5" s="442"/>
      <c r="U5" s="443"/>
      <c r="V5" s="6"/>
      <c r="W5" s="6"/>
    </row>
    <row r="6" spans="1:23" ht="16.5">
      <c r="A6" s="448"/>
      <c r="B6" s="453"/>
      <c r="C6" s="455"/>
      <c r="D6" s="457"/>
      <c r="E6" s="457"/>
      <c r="F6" s="455"/>
      <c r="G6" s="3" t="s">
        <v>232</v>
      </c>
      <c r="H6" s="3" t="s">
        <v>63</v>
      </c>
      <c r="I6" s="3" t="s">
        <v>202</v>
      </c>
      <c r="J6" s="3" t="s">
        <v>232</v>
      </c>
      <c r="K6" s="3" t="s">
        <v>63</v>
      </c>
      <c r="L6" s="3" t="s">
        <v>202</v>
      </c>
      <c r="M6" s="3" t="s">
        <v>232</v>
      </c>
      <c r="N6" s="3" t="s">
        <v>63</v>
      </c>
      <c r="O6" s="3" t="s">
        <v>202</v>
      </c>
      <c r="P6" s="3" t="s">
        <v>232</v>
      </c>
      <c r="Q6" s="3" t="s">
        <v>63</v>
      </c>
      <c r="R6" s="3" t="s">
        <v>202</v>
      </c>
      <c r="S6" s="3" t="s">
        <v>232</v>
      </c>
      <c r="T6" s="3" t="s">
        <v>63</v>
      </c>
      <c r="U6" s="3" t="s">
        <v>202</v>
      </c>
      <c r="V6" s="6"/>
      <c r="W6" s="6"/>
    </row>
    <row r="7" spans="1:23">
      <c r="A7" s="449"/>
      <c r="B7" s="451"/>
      <c r="C7" s="456"/>
      <c r="D7" s="458"/>
      <c r="E7" s="458"/>
      <c r="F7" s="45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50" t="s">
        <v>239</v>
      </c>
      <c r="B8" s="452" t="s">
        <v>364</v>
      </c>
      <c r="C8" s="452" t="s">
        <v>365</v>
      </c>
      <c r="D8" s="452" t="s">
        <v>355</v>
      </c>
      <c r="E8" s="452" t="s">
        <v>349</v>
      </c>
      <c r="F8" s="452" t="s">
        <v>344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51"/>
      <c r="B9" s="451"/>
      <c r="C9" s="451"/>
      <c r="D9" s="451"/>
      <c r="E9" s="451"/>
      <c r="F9" s="45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50" t="s">
        <v>240</v>
      </c>
      <c r="B10" s="452" t="s">
        <v>367</v>
      </c>
      <c r="C10" s="450"/>
      <c r="D10" s="452" t="s">
        <v>369</v>
      </c>
      <c r="E10" s="452" t="s">
        <v>352</v>
      </c>
      <c r="F10" s="452" t="s">
        <v>344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51"/>
      <c r="B11" s="451"/>
      <c r="C11" s="451"/>
      <c r="D11" s="451"/>
      <c r="E11" s="451"/>
      <c r="F11" s="45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50" t="s">
        <v>241</v>
      </c>
      <c r="B12" s="450"/>
      <c r="C12" s="450"/>
      <c r="D12" s="450"/>
      <c r="E12" s="450"/>
      <c r="F12" s="45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51"/>
      <c r="B13" s="451"/>
      <c r="C13" s="451"/>
      <c r="D13" s="451"/>
      <c r="E13" s="451"/>
      <c r="F13" s="45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50" t="s">
        <v>242</v>
      </c>
      <c r="B14" s="450"/>
      <c r="C14" s="450"/>
      <c r="D14" s="450"/>
      <c r="E14" s="450"/>
      <c r="F14" s="45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51"/>
      <c r="B15" s="451"/>
      <c r="C15" s="451"/>
      <c r="D15" s="451"/>
      <c r="E15" s="451"/>
      <c r="F15" s="45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21" t="s">
        <v>314</v>
      </c>
      <c r="B17" s="422"/>
      <c r="C17" s="422"/>
      <c r="D17" s="422"/>
      <c r="E17" s="423"/>
      <c r="F17" s="424"/>
      <c r="G17" s="426"/>
      <c r="H17" s="14"/>
      <c r="I17" s="14"/>
      <c r="J17" s="421" t="s">
        <v>353</v>
      </c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3"/>
      <c r="V17" s="7"/>
      <c r="W17" s="9"/>
    </row>
    <row r="18" spans="1:23" ht="16.5">
      <c r="A18" s="427" t="s">
        <v>243</v>
      </c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0" t="s">
        <v>244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</row>
    <row r="2" spans="1:14" s="1" customFormat="1" ht="16.5">
      <c r="A2" s="10" t="s">
        <v>245</v>
      </c>
      <c r="B2" s="11" t="s">
        <v>198</v>
      </c>
      <c r="C2" s="11" t="s">
        <v>199</v>
      </c>
      <c r="D2" s="11" t="s">
        <v>200</v>
      </c>
      <c r="E2" s="11" t="s">
        <v>201</v>
      </c>
      <c r="F2" s="11" t="s">
        <v>202</v>
      </c>
      <c r="G2" s="10" t="s">
        <v>246</v>
      </c>
      <c r="H2" s="10" t="s">
        <v>247</v>
      </c>
      <c r="I2" s="10" t="s">
        <v>248</v>
      </c>
      <c r="J2" s="10" t="s">
        <v>247</v>
      </c>
      <c r="K2" s="10" t="s">
        <v>249</v>
      </c>
      <c r="L2" s="10" t="s">
        <v>247</v>
      </c>
      <c r="M2" s="11" t="s">
        <v>231</v>
      </c>
      <c r="N2" s="11" t="s">
        <v>211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245</v>
      </c>
      <c r="B4" s="13" t="s">
        <v>250</v>
      </c>
      <c r="C4" s="13" t="s">
        <v>232</v>
      </c>
      <c r="D4" s="13" t="s">
        <v>200</v>
      </c>
      <c r="E4" s="11" t="s">
        <v>201</v>
      </c>
      <c r="F4" s="11" t="s">
        <v>202</v>
      </c>
      <c r="G4" s="10" t="s">
        <v>246</v>
      </c>
      <c r="H4" s="10" t="s">
        <v>247</v>
      </c>
      <c r="I4" s="10" t="s">
        <v>248</v>
      </c>
      <c r="J4" s="10" t="s">
        <v>247</v>
      </c>
      <c r="K4" s="10" t="s">
        <v>249</v>
      </c>
      <c r="L4" s="10" t="s">
        <v>247</v>
      </c>
      <c r="M4" s="11" t="s">
        <v>231</v>
      </c>
      <c r="N4" s="11" t="s">
        <v>211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21" t="s">
        <v>213</v>
      </c>
      <c r="B11" s="422"/>
      <c r="C11" s="422"/>
      <c r="D11" s="423"/>
      <c r="E11" s="424"/>
      <c r="F11" s="425"/>
      <c r="G11" s="426"/>
      <c r="H11" s="14"/>
      <c r="I11" s="421" t="s">
        <v>214</v>
      </c>
      <c r="J11" s="422"/>
      <c r="K11" s="422"/>
      <c r="L11" s="7"/>
      <c r="M11" s="7"/>
      <c r="N11" s="9"/>
    </row>
    <row r="12" spans="1:14" ht="16.5">
      <c r="A12" s="427" t="s">
        <v>251</v>
      </c>
      <c r="B12" s="428"/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8"/>
      <c r="N12" s="428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E8" sqref="E8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0" t="s">
        <v>252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" customFormat="1" ht="16.5">
      <c r="A2" s="3" t="s">
        <v>225</v>
      </c>
      <c r="B2" s="4" t="s">
        <v>202</v>
      </c>
      <c r="C2" s="4" t="s">
        <v>198</v>
      </c>
      <c r="D2" s="4" t="s">
        <v>199</v>
      </c>
      <c r="E2" s="4" t="s">
        <v>200</v>
      </c>
      <c r="F2" s="4" t="s">
        <v>201</v>
      </c>
      <c r="G2" s="3" t="s">
        <v>253</v>
      </c>
      <c r="H2" s="3" t="s">
        <v>254</v>
      </c>
      <c r="I2" s="3" t="s">
        <v>255</v>
      </c>
      <c r="J2" s="3" t="s">
        <v>256</v>
      </c>
      <c r="K2" s="4" t="s">
        <v>231</v>
      </c>
      <c r="L2" s="4" t="s">
        <v>211</v>
      </c>
    </row>
    <row r="3" spans="1:12">
      <c r="A3" s="5" t="s">
        <v>233</v>
      </c>
      <c r="B3" s="185" t="s">
        <v>290</v>
      </c>
      <c r="C3" s="186" t="s">
        <v>342</v>
      </c>
      <c r="D3" s="181" t="s">
        <v>355</v>
      </c>
      <c r="E3" s="181" t="s">
        <v>281</v>
      </c>
      <c r="F3" s="180" t="s">
        <v>344</v>
      </c>
      <c r="G3" s="180" t="s">
        <v>295</v>
      </c>
      <c r="H3" s="180" t="s">
        <v>296</v>
      </c>
      <c r="I3" s="6"/>
      <c r="J3" s="6"/>
      <c r="K3" s="180" t="s">
        <v>292</v>
      </c>
      <c r="L3" s="180" t="s">
        <v>293</v>
      </c>
    </row>
    <row r="4" spans="1:12">
      <c r="A4" s="5" t="s">
        <v>239</v>
      </c>
      <c r="B4" s="185" t="s">
        <v>290</v>
      </c>
      <c r="C4" s="186" t="s">
        <v>345</v>
      </c>
      <c r="D4" s="181" t="s">
        <v>355</v>
      </c>
      <c r="E4" s="181" t="s">
        <v>346</v>
      </c>
      <c r="F4" s="180" t="s">
        <v>344</v>
      </c>
      <c r="G4" s="180" t="s">
        <v>372</v>
      </c>
      <c r="H4" s="180" t="s">
        <v>296</v>
      </c>
      <c r="I4" s="6"/>
      <c r="J4" s="6"/>
      <c r="K4" s="180" t="s">
        <v>292</v>
      </c>
      <c r="L4" s="180" t="s">
        <v>293</v>
      </c>
    </row>
    <row r="5" spans="1:12">
      <c r="A5" s="5" t="s">
        <v>240</v>
      </c>
      <c r="B5" s="185"/>
      <c r="C5" s="186"/>
      <c r="D5" s="181"/>
      <c r="E5" s="181"/>
      <c r="F5" s="180"/>
      <c r="G5" s="180"/>
      <c r="H5" s="180"/>
      <c r="I5" s="6"/>
      <c r="J5" s="6"/>
      <c r="K5" s="180"/>
      <c r="L5" s="180"/>
    </row>
    <row r="6" spans="1:12">
      <c r="A6" s="5" t="s">
        <v>241</v>
      </c>
      <c r="B6" s="185"/>
      <c r="C6" s="186"/>
      <c r="D6" s="181"/>
      <c r="E6" s="6"/>
      <c r="F6" s="6"/>
      <c r="G6" s="6"/>
      <c r="H6" s="6"/>
      <c r="I6" s="6"/>
      <c r="J6" s="6"/>
      <c r="K6" s="6"/>
      <c r="L6" s="6"/>
    </row>
    <row r="7" spans="1:12">
      <c r="A7" s="5" t="s">
        <v>242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21" t="s">
        <v>316</v>
      </c>
      <c r="B11" s="422"/>
      <c r="C11" s="422"/>
      <c r="D11" s="422"/>
      <c r="E11" s="423"/>
      <c r="F11" s="424"/>
      <c r="G11" s="426"/>
      <c r="H11" s="421" t="s">
        <v>353</v>
      </c>
      <c r="I11" s="422"/>
      <c r="J11" s="422"/>
      <c r="K11" s="7"/>
      <c r="L11" s="9"/>
    </row>
    <row r="12" spans="1:12" ht="16.5">
      <c r="A12" s="427" t="s">
        <v>257</v>
      </c>
      <c r="B12" s="427"/>
      <c r="C12" s="428"/>
      <c r="D12" s="428"/>
      <c r="E12" s="428"/>
      <c r="F12" s="428"/>
      <c r="G12" s="428"/>
      <c r="H12" s="428"/>
      <c r="I12" s="428"/>
      <c r="J12" s="428"/>
      <c r="K12" s="428"/>
      <c r="L12" s="428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0" t="s">
        <v>258</v>
      </c>
      <c r="B1" s="420"/>
      <c r="C1" s="420"/>
      <c r="D1" s="420"/>
      <c r="E1" s="420"/>
      <c r="F1" s="420"/>
      <c r="G1" s="420"/>
      <c r="H1" s="420"/>
      <c r="I1" s="420"/>
    </row>
    <row r="2" spans="1:9" s="1" customFormat="1" ht="16.5">
      <c r="A2" s="429" t="s">
        <v>197</v>
      </c>
      <c r="B2" s="430" t="s">
        <v>202</v>
      </c>
      <c r="C2" s="430" t="s">
        <v>232</v>
      </c>
      <c r="D2" s="430" t="s">
        <v>200</v>
      </c>
      <c r="E2" s="430" t="s">
        <v>201</v>
      </c>
      <c r="F2" s="3" t="s">
        <v>259</v>
      </c>
      <c r="G2" s="3" t="s">
        <v>218</v>
      </c>
      <c r="H2" s="435" t="s">
        <v>219</v>
      </c>
      <c r="I2" s="439" t="s">
        <v>221</v>
      </c>
    </row>
    <row r="3" spans="1:9" s="1" customFormat="1" ht="16.5">
      <c r="A3" s="429"/>
      <c r="B3" s="431"/>
      <c r="C3" s="431"/>
      <c r="D3" s="431"/>
      <c r="E3" s="431"/>
      <c r="F3" s="3" t="s">
        <v>260</v>
      </c>
      <c r="G3" s="3" t="s">
        <v>222</v>
      </c>
      <c r="H3" s="436"/>
      <c r="I3" s="440"/>
    </row>
    <row r="4" spans="1:9">
      <c r="A4" s="5">
        <v>1</v>
      </c>
      <c r="B4" s="185"/>
      <c r="C4" s="180"/>
      <c r="D4" s="180"/>
      <c r="E4" s="180"/>
      <c r="F4" s="6"/>
      <c r="G4" s="6"/>
      <c r="H4" s="6"/>
      <c r="I4" s="180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21" t="s">
        <v>316</v>
      </c>
      <c r="B12" s="422"/>
      <c r="C12" s="422"/>
      <c r="D12" s="423"/>
      <c r="E12" s="8"/>
      <c r="F12" s="421" t="s">
        <v>366</v>
      </c>
      <c r="G12" s="422"/>
      <c r="H12" s="423"/>
      <c r="I12" s="9"/>
    </row>
    <row r="13" spans="1:9" ht="16.5">
      <c r="A13" s="427" t="s">
        <v>261</v>
      </c>
      <c r="B13" s="427"/>
      <c r="C13" s="428"/>
      <c r="D13" s="428"/>
      <c r="E13" s="428"/>
      <c r="F13" s="428"/>
      <c r="G13" s="428"/>
      <c r="H13" s="428"/>
      <c r="I13" s="4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9" t="s">
        <v>35</v>
      </c>
      <c r="C2" s="200"/>
      <c r="D2" s="200"/>
      <c r="E2" s="200"/>
      <c r="F2" s="200"/>
      <c r="G2" s="200"/>
      <c r="H2" s="200"/>
      <c r="I2" s="201"/>
    </row>
    <row r="3" spans="2:9" ht="27.95" customHeight="1">
      <c r="B3" s="134"/>
      <c r="C3" s="135"/>
      <c r="D3" s="202" t="s">
        <v>36</v>
      </c>
      <c r="E3" s="203"/>
      <c r="F3" s="204" t="s">
        <v>37</v>
      </c>
      <c r="G3" s="205"/>
      <c r="H3" s="202" t="s">
        <v>38</v>
      </c>
      <c r="I3" s="206"/>
    </row>
    <row r="4" spans="2:9" ht="27.95" customHeight="1">
      <c r="B4" s="134" t="s">
        <v>39</v>
      </c>
      <c r="C4" s="135" t="s">
        <v>40</v>
      </c>
      <c r="D4" s="135" t="s">
        <v>41</v>
      </c>
      <c r="E4" s="135" t="s">
        <v>42</v>
      </c>
      <c r="F4" s="136" t="s">
        <v>41</v>
      </c>
      <c r="G4" s="136" t="s">
        <v>42</v>
      </c>
      <c r="H4" s="135" t="s">
        <v>41</v>
      </c>
      <c r="I4" s="143" t="s">
        <v>42</v>
      </c>
    </row>
    <row r="5" spans="2:9" ht="27.95" customHeight="1">
      <c r="B5" s="137" t="s">
        <v>43</v>
      </c>
      <c r="C5" s="5">
        <v>13</v>
      </c>
      <c r="D5" s="5">
        <v>0</v>
      </c>
      <c r="E5" s="5">
        <v>1</v>
      </c>
      <c r="F5" s="138">
        <v>0</v>
      </c>
      <c r="G5" s="138">
        <v>1</v>
      </c>
      <c r="H5" s="5">
        <v>1</v>
      </c>
      <c r="I5" s="144">
        <v>2</v>
      </c>
    </row>
    <row r="6" spans="2:9" ht="27.95" customHeight="1">
      <c r="B6" s="137" t="s">
        <v>44</v>
      </c>
      <c r="C6" s="5">
        <v>20</v>
      </c>
      <c r="D6" s="5">
        <v>0</v>
      </c>
      <c r="E6" s="5">
        <v>1</v>
      </c>
      <c r="F6" s="138">
        <v>1</v>
      </c>
      <c r="G6" s="138">
        <v>2</v>
      </c>
      <c r="H6" s="5">
        <v>2</v>
      </c>
      <c r="I6" s="144">
        <v>3</v>
      </c>
    </row>
    <row r="7" spans="2:9" ht="27.95" customHeight="1">
      <c r="B7" s="137" t="s">
        <v>45</v>
      </c>
      <c r="C7" s="5">
        <v>32</v>
      </c>
      <c r="D7" s="5">
        <v>0</v>
      </c>
      <c r="E7" s="5">
        <v>1</v>
      </c>
      <c r="F7" s="138">
        <v>2</v>
      </c>
      <c r="G7" s="138">
        <v>3</v>
      </c>
      <c r="H7" s="5">
        <v>3</v>
      </c>
      <c r="I7" s="144">
        <v>4</v>
      </c>
    </row>
    <row r="8" spans="2:9" ht="27.95" customHeight="1">
      <c r="B8" s="137" t="s">
        <v>46</v>
      </c>
      <c r="C8" s="5">
        <v>50</v>
      </c>
      <c r="D8" s="5">
        <v>1</v>
      </c>
      <c r="E8" s="5">
        <v>2</v>
      </c>
      <c r="F8" s="138">
        <v>3</v>
      </c>
      <c r="G8" s="138">
        <v>4</v>
      </c>
      <c r="H8" s="5">
        <v>5</v>
      </c>
      <c r="I8" s="144">
        <v>6</v>
      </c>
    </row>
    <row r="9" spans="2:9" ht="27.95" customHeight="1">
      <c r="B9" s="137" t="s">
        <v>47</v>
      </c>
      <c r="C9" s="5">
        <v>80</v>
      </c>
      <c r="D9" s="5">
        <v>2</v>
      </c>
      <c r="E9" s="5">
        <v>3</v>
      </c>
      <c r="F9" s="138">
        <v>5</v>
      </c>
      <c r="G9" s="138">
        <v>6</v>
      </c>
      <c r="H9" s="5">
        <v>7</v>
      </c>
      <c r="I9" s="144">
        <v>8</v>
      </c>
    </row>
    <row r="10" spans="2:9" ht="27.95" customHeight="1">
      <c r="B10" s="137" t="s">
        <v>48</v>
      </c>
      <c r="C10" s="5">
        <v>125</v>
      </c>
      <c r="D10" s="5">
        <v>3</v>
      </c>
      <c r="E10" s="5">
        <v>4</v>
      </c>
      <c r="F10" s="138">
        <v>7</v>
      </c>
      <c r="G10" s="138">
        <v>8</v>
      </c>
      <c r="H10" s="5">
        <v>10</v>
      </c>
      <c r="I10" s="144">
        <v>11</v>
      </c>
    </row>
    <row r="11" spans="2:9" ht="27.95" customHeight="1">
      <c r="B11" s="137" t="s">
        <v>49</v>
      </c>
      <c r="C11" s="5">
        <v>200</v>
      </c>
      <c r="D11" s="5">
        <v>5</v>
      </c>
      <c r="E11" s="5">
        <v>6</v>
      </c>
      <c r="F11" s="138">
        <v>10</v>
      </c>
      <c r="G11" s="138">
        <v>11</v>
      </c>
      <c r="H11" s="5">
        <v>14</v>
      </c>
      <c r="I11" s="144">
        <v>15</v>
      </c>
    </row>
    <row r="12" spans="2:9" ht="27.95" customHeight="1">
      <c r="B12" s="139" t="s">
        <v>50</v>
      </c>
      <c r="C12" s="140">
        <v>315</v>
      </c>
      <c r="D12" s="140">
        <v>7</v>
      </c>
      <c r="E12" s="140">
        <v>8</v>
      </c>
      <c r="F12" s="141">
        <v>14</v>
      </c>
      <c r="G12" s="141">
        <v>15</v>
      </c>
      <c r="H12" s="140">
        <v>21</v>
      </c>
      <c r="I12" s="145">
        <v>22</v>
      </c>
    </row>
    <row r="14" spans="2:9">
      <c r="B14" s="142" t="s">
        <v>51</v>
      </c>
      <c r="C14" s="142"/>
      <c r="D14" s="142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abSelected="1" zoomScale="80" zoomScaleNormal="80" workbookViewId="0">
      <selection activeCell="M12" sqref="M12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7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>
      <c r="A2" s="16" t="s">
        <v>58</v>
      </c>
      <c r="B2" s="209" t="s">
        <v>317</v>
      </c>
      <c r="C2" s="209"/>
      <c r="D2" s="17" t="s">
        <v>63</v>
      </c>
      <c r="E2" s="209" t="s">
        <v>318</v>
      </c>
      <c r="F2" s="209"/>
      <c r="G2" s="209"/>
      <c r="H2" s="219"/>
      <c r="I2" s="38" t="s">
        <v>54</v>
      </c>
      <c r="J2" s="209" t="s">
        <v>301</v>
      </c>
      <c r="K2" s="209"/>
      <c r="L2" s="209"/>
      <c r="M2" s="209"/>
      <c r="N2" s="210"/>
    </row>
    <row r="3" spans="1:14" ht="29.1" customHeight="1">
      <c r="A3" s="216" t="s">
        <v>132</v>
      </c>
      <c r="B3" s="211" t="s">
        <v>133</v>
      </c>
      <c r="C3" s="212"/>
      <c r="D3" s="212"/>
      <c r="E3" s="212"/>
      <c r="F3" s="212"/>
      <c r="G3" s="213"/>
      <c r="H3" s="220"/>
      <c r="I3" s="214" t="s">
        <v>134</v>
      </c>
      <c r="J3" s="214"/>
      <c r="K3" s="214"/>
      <c r="L3" s="214"/>
      <c r="M3" s="214"/>
      <c r="N3" s="215"/>
    </row>
    <row r="4" spans="1:14" ht="29.1" customHeight="1">
      <c r="A4" s="217"/>
      <c r="B4" s="189" t="s">
        <v>303</v>
      </c>
      <c r="C4" s="189" t="s">
        <v>304</v>
      </c>
      <c r="D4" s="190" t="s">
        <v>305</v>
      </c>
      <c r="E4" s="189" t="s">
        <v>306</v>
      </c>
      <c r="F4" s="189" t="s">
        <v>307</v>
      </c>
      <c r="G4" s="189" t="s">
        <v>308</v>
      </c>
      <c r="H4" s="220"/>
      <c r="I4" s="193" t="s">
        <v>297</v>
      </c>
      <c r="J4" s="39" t="s">
        <v>298</v>
      </c>
      <c r="K4" s="39" t="s">
        <v>389</v>
      </c>
      <c r="L4" s="39"/>
      <c r="M4" s="39"/>
      <c r="N4" s="40"/>
    </row>
    <row r="5" spans="1:14" ht="29.1" customHeight="1">
      <c r="A5" s="218"/>
      <c r="B5" s="194" t="s">
        <v>284</v>
      </c>
      <c r="C5" s="194" t="s">
        <v>285</v>
      </c>
      <c r="D5" s="194" t="s">
        <v>335</v>
      </c>
      <c r="E5" s="194" t="s">
        <v>309</v>
      </c>
      <c r="F5" s="194" t="s">
        <v>310</v>
      </c>
      <c r="G5" s="194" t="s">
        <v>311</v>
      </c>
      <c r="H5" s="220"/>
      <c r="I5" s="194" t="s">
        <v>309</v>
      </c>
      <c r="J5" s="194" t="s">
        <v>309</v>
      </c>
      <c r="K5" s="41" t="s">
        <v>346</v>
      </c>
      <c r="L5" s="41"/>
      <c r="M5" s="41"/>
      <c r="N5" s="42"/>
    </row>
    <row r="6" spans="1:14" ht="24" customHeight="1">
      <c r="A6" s="174" t="s">
        <v>319</v>
      </c>
      <c r="B6" s="173">
        <f>C6-1</f>
        <v>68</v>
      </c>
      <c r="C6" s="173">
        <f>D6-2</f>
        <v>69</v>
      </c>
      <c r="D6" s="173">
        <v>71</v>
      </c>
      <c r="E6" s="173">
        <f>D6+2</f>
        <v>73</v>
      </c>
      <c r="F6" s="173">
        <f>E6+2</f>
        <v>75</v>
      </c>
      <c r="G6" s="173">
        <f>F6+1</f>
        <v>76</v>
      </c>
      <c r="H6" s="220"/>
      <c r="I6" s="43" t="s">
        <v>379</v>
      </c>
      <c r="J6" s="43" t="s">
        <v>379</v>
      </c>
      <c r="K6" s="196" t="s">
        <v>390</v>
      </c>
      <c r="L6" s="43"/>
      <c r="M6" s="43"/>
      <c r="N6" s="44"/>
    </row>
    <row r="7" spans="1:14" ht="24" customHeight="1">
      <c r="A7" s="174" t="s">
        <v>321</v>
      </c>
      <c r="B7" s="173">
        <f t="shared" ref="B7:C8" si="0">C7-4</f>
        <v>108</v>
      </c>
      <c r="C7" s="173">
        <f t="shared" si="0"/>
        <v>112</v>
      </c>
      <c r="D7" s="173">
        <v>116</v>
      </c>
      <c r="E7" s="173">
        <f>D7+4</f>
        <v>120</v>
      </c>
      <c r="F7" s="173">
        <f>E7+4</f>
        <v>124</v>
      </c>
      <c r="G7" s="173">
        <f>F7+6</f>
        <v>130</v>
      </c>
      <c r="H7" s="220"/>
      <c r="I7" s="45" t="s">
        <v>380</v>
      </c>
      <c r="J7" s="45" t="s">
        <v>387</v>
      </c>
      <c r="K7" s="45" t="s">
        <v>391</v>
      </c>
      <c r="L7" s="45"/>
      <c r="M7" s="45"/>
      <c r="N7" s="47"/>
    </row>
    <row r="8" spans="1:14" ht="24" customHeight="1">
      <c r="A8" s="174" t="s">
        <v>323</v>
      </c>
      <c r="B8" s="173">
        <f t="shared" si="0"/>
        <v>104</v>
      </c>
      <c r="C8" s="173">
        <f t="shared" si="0"/>
        <v>108</v>
      </c>
      <c r="D8" s="173">
        <v>112</v>
      </c>
      <c r="E8" s="173">
        <f>D8+4</f>
        <v>116</v>
      </c>
      <c r="F8" s="173">
        <f>E8+5</f>
        <v>121</v>
      </c>
      <c r="G8" s="173">
        <f>F8+6</f>
        <v>127</v>
      </c>
      <c r="H8" s="220"/>
      <c r="I8" s="45" t="s">
        <v>381</v>
      </c>
      <c r="J8" s="45" t="s">
        <v>381</v>
      </c>
      <c r="K8" s="45" t="s">
        <v>383</v>
      </c>
      <c r="L8" s="45"/>
      <c r="M8" s="45"/>
      <c r="N8" s="47"/>
    </row>
    <row r="9" spans="1:14" ht="24" customHeight="1">
      <c r="A9" s="174" t="s">
        <v>324</v>
      </c>
      <c r="B9" s="173">
        <f t="shared" ref="B9:C9" si="1">C9-1.2</f>
        <v>45.599999999999994</v>
      </c>
      <c r="C9" s="173">
        <f t="shared" si="1"/>
        <v>46.8</v>
      </c>
      <c r="D9" s="173">
        <v>48</v>
      </c>
      <c r="E9" s="173">
        <f>D9+1.2</f>
        <v>49.2</v>
      </c>
      <c r="F9" s="173">
        <f t="shared" ref="F9" si="2">E9+1.2</f>
        <v>50.400000000000006</v>
      </c>
      <c r="G9" s="173">
        <f t="shared" ref="G9" si="3">F9+1.4</f>
        <v>51.800000000000004</v>
      </c>
      <c r="H9" s="220"/>
      <c r="I9" s="45" t="s">
        <v>381</v>
      </c>
      <c r="J9" s="45" t="s">
        <v>381</v>
      </c>
      <c r="K9" s="45" t="s">
        <v>392</v>
      </c>
      <c r="L9" s="45"/>
      <c r="M9" s="45"/>
      <c r="N9" s="47"/>
    </row>
    <row r="10" spans="1:14" ht="24" customHeight="1">
      <c r="A10" s="174" t="s">
        <v>326</v>
      </c>
      <c r="B10" s="173">
        <f>C10-1</f>
        <v>57</v>
      </c>
      <c r="C10" s="173">
        <f>D10-1</f>
        <v>58</v>
      </c>
      <c r="D10" s="173">
        <v>59</v>
      </c>
      <c r="E10" s="173">
        <f>D10+1</f>
        <v>60</v>
      </c>
      <c r="F10" s="173">
        <f>E10+1</f>
        <v>61</v>
      </c>
      <c r="G10" s="173">
        <f>F10+1.5</f>
        <v>62.5</v>
      </c>
      <c r="H10" s="220"/>
      <c r="I10" s="45" t="s">
        <v>379</v>
      </c>
      <c r="J10" s="45" t="s">
        <v>379</v>
      </c>
      <c r="K10" s="197" t="s">
        <v>390</v>
      </c>
      <c r="L10" s="45"/>
      <c r="M10" s="45"/>
      <c r="N10" s="47"/>
    </row>
    <row r="11" spans="1:14" ht="24" customHeight="1">
      <c r="A11" s="174" t="s">
        <v>327</v>
      </c>
      <c r="B11" s="173">
        <f>C11-0.6</f>
        <v>61.199999999999996</v>
      </c>
      <c r="C11" s="173">
        <f>D11-1.2</f>
        <v>61.8</v>
      </c>
      <c r="D11" s="198">
        <v>63</v>
      </c>
      <c r="E11" s="173">
        <f>D11+1.2</f>
        <v>64.2</v>
      </c>
      <c r="F11" s="173">
        <f>E11+1.2</f>
        <v>65.400000000000006</v>
      </c>
      <c r="G11" s="173">
        <f>F11+0.6</f>
        <v>66</v>
      </c>
      <c r="H11" s="220"/>
      <c r="I11" s="175" t="s">
        <v>383</v>
      </c>
      <c r="J11" s="175" t="s">
        <v>385</v>
      </c>
      <c r="K11" s="175" t="s">
        <v>387</v>
      </c>
      <c r="L11" s="175"/>
      <c r="M11" s="175"/>
      <c r="N11" s="176"/>
    </row>
    <row r="12" spans="1:14" ht="24" customHeight="1">
      <c r="A12" s="174" t="s">
        <v>328</v>
      </c>
      <c r="B12" s="173">
        <f>C12-0.8</f>
        <v>21.4</v>
      </c>
      <c r="C12" s="173">
        <f>D12-0.8</f>
        <v>22.2</v>
      </c>
      <c r="D12" s="198">
        <v>23</v>
      </c>
      <c r="E12" s="173">
        <f>D12+0.8</f>
        <v>23.8</v>
      </c>
      <c r="F12" s="173">
        <f>E12+0.8</f>
        <v>24.6</v>
      </c>
      <c r="G12" s="173">
        <f>F12+1.1</f>
        <v>25.700000000000003</v>
      </c>
      <c r="H12" s="221"/>
      <c r="I12" s="45" t="s">
        <v>384</v>
      </c>
      <c r="J12" s="45" t="s">
        <v>385</v>
      </c>
      <c r="K12" s="45" t="s">
        <v>386</v>
      </c>
      <c r="L12" s="177"/>
      <c r="M12" s="177"/>
      <c r="N12" s="177"/>
    </row>
    <row r="13" spans="1:14" ht="24" customHeight="1">
      <c r="A13" s="174" t="s">
        <v>331</v>
      </c>
      <c r="B13" s="173">
        <f>C13-0.4</f>
        <v>11.2</v>
      </c>
      <c r="C13" s="173">
        <f>D13-0.4</f>
        <v>11.6</v>
      </c>
      <c r="D13" s="198">
        <v>12</v>
      </c>
      <c r="E13" s="173">
        <f>D13+0.4</f>
        <v>12.4</v>
      </c>
      <c r="F13" s="173">
        <f>E13+0.4</f>
        <v>12.8</v>
      </c>
      <c r="G13" s="173">
        <f>F13+0.6</f>
        <v>13.4</v>
      </c>
      <c r="H13" s="37"/>
      <c r="I13" s="45" t="s">
        <v>381</v>
      </c>
      <c r="J13" s="45" t="s">
        <v>381</v>
      </c>
      <c r="K13" s="178">
        <v>-0.4</v>
      </c>
      <c r="L13" s="178"/>
      <c r="M13" s="178"/>
      <c r="N13" s="179"/>
    </row>
    <row r="14" spans="1:14" ht="24" customHeight="1">
      <c r="A14" s="174" t="s">
        <v>332</v>
      </c>
      <c r="B14" s="173">
        <f t="shared" ref="B14:C15" si="4">C14-0.5</f>
        <v>34</v>
      </c>
      <c r="C14" s="173">
        <f t="shared" si="4"/>
        <v>34.5</v>
      </c>
      <c r="D14" s="198">
        <v>35</v>
      </c>
      <c r="E14" s="173">
        <f t="shared" ref="E14:F15" si="5">D14+0.5</f>
        <v>35.5</v>
      </c>
      <c r="F14" s="173">
        <f t="shared" si="5"/>
        <v>36</v>
      </c>
      <c r="G14" s="173">
        <f>F14+0.5</f>
        <v>36.5</v>
      </c>
      <c r="I14" s="45" t="s">
        <v>382</v>
      </c>
      <c r="J14" s="45" t="s">
        <v>379</v>
      </c>
      <c r="K14" s="179">
        <v>0.5</v>
      </c>
      <c r="L14" s="179"/>
      <c r="M14" s="179"/>
      <c r="N14" s="179"/>
    </row>
    <row r="15" spans="1:14" ht="24" customHeight="1">
      <c r="A15" s="174" t="s">
        <v>333</v>
      </c>
      <c r="B15" s="173">
        <f t="shared" si="4"/>
        <v>24</v>
      </c>
      <c r="C15" s="173">
        <f t="shared" si="4"/>
        <v>24.5</v>
      </c>
      <c r="D15" s="173">
        <v>25</v>
      </c>
      <c r="E15" s="173">
        <f t="shared" si="5"/>
        <v>25.5</v>
      </c>
      <c r="F15" s="173">
        <f t="shared" si="5"/>
        <v>26</v>
      </c>
      <c r="G15" s="173">
        <f>F15+0.75</f>
        <v>26.75</v>
      </c>
      <c r="I15" s="45" t="s">
        <v>386</v>
      </c>
      <c r="J15" s="45" t="s">
        <v>379</v>
      </c>
      <c r="K15" s="179">
        <v>1.5</v>
      </c>
      <c r="L15" s="179"/>
      <c r="M15" s="179"/>
      <c r="N15" s="179"/>
    </row>
    <row r="16" spans="1:14" ht="24" customHeight="1">
      <c r="A16" s="174"/>
      <c r="B16" s="173"/>
      <c r="C16" s="173"/>
      <c r="D16" s="173"/>
      <c r="E16" s="173"/>
      <c r="F16" s="173"/>
      <c r="G16" s="173"/>
      <c r="I16" s="45"/>
      <c r="J16" s="169"/>
      <c r="K16" s="179" t="s">
        <v>282</v>
      </c>
      <c r="L16" s="179"/>
      <c r="M16" s="179"/>
      <c r="N16" s="179"/>
    </row>
    <row r="17" spans="1:14" ht="24" customHeight="1">
      <c r="A17" s="174"/>
      <c r="B17" s="173"/>
      <c r="C17" s="173"/>
      <c r="D17" s="173"/>
      <c r="E17" s="173"/>
      <c r="F17" s="173"/>
      <c r="G17" s="173"/>
      <c r="I17" s="45"/>
      <c r="J17" s="45"/>
      <c r="K17" s="179"/>
      <c r="L17" s="179"/>
      <c r="M17" s="179"/>
      <c r="N17" s="179"/>
    </row>
    <row r="18" spans="1:14" ht="26.1" customHeight="1">
      <c r="I18" s="36" t="s">
        <v>135</v>
      </c>
      <c r="J18" s="53"/>
      <c r="K18" s="36" t="s">
        <v>388</v>
      </c>
      <c r="L18" s="36"/>
      <c r="M18" s="36" t="s">
        <v>299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zoomScaleNormal="100" workbookViewId="0">
      <selection activeCell="M7" sqref="M7"/>
    </sheetView>
  </sheetViews>
  <sheetFormatPr defaultColWidth="10.375" defaultRowHeight="16.5" customHeight="1"/>
  <cols>
    <col min="1" max="1" width="11.6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1" thickBot="1">
      <c r="A1" s="297" t="s">
        <v>279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5" thickBot="1">
      <c r="A2" s="83" t="s">
        <v>52</v>
      </c>
      <c r="B2" s="298" t="s">
        <v>300</v>
      </c>
      <c r="C2" s="298"/>
      <c r="D2" s="299" t="s">
        <v>53</v>
      </c>
      <c r="E2" s="299"/>
      <c r="F2" s="298" t="s">
        <v>280</v>
      </c>
      <c r="G2" s="298"/>
      <c r="H2" s="84" t="s">
        <v>54</v>
      </c>
      <c r="I2" s="300" t="s">
        <v>337</v>
      </c>
      <c r="J2" s="300"/>
      <c r="K2" s="301"/>
    </row>
    <row r="3" spans="1:11" ht="14.25">
      <c r="A3" s="291" t="s">
        <v>55</v>
      </c>
      <c r="B3" s="292"/>
      <c r="C3" s="293"/>
      <c r="D3" s="294" t="s">
        <v>56</v>
      </c>
      <c r="E3" s="295"/>
      <c r="F3" s="295"/>
      <c r="G3" s="296"/>
      <c r="H3" s="294" t="s">
        <v>57</v>
      </c>
      <c r="I3" s="295"/>
      <c r="J3" s="295"/>
      <c r="K3" s="296"/>
    </row>
    <row r="4" spans="1:11" ht="14.25">
      <c r="A4" s="162" t="s">
        <v>58</v>
      </c>
      <c r="B4" s="279" t="s">
        <v>336</v>
      </c>
      <c r="C4" s="280"/>
      <c r="D4" s="281" t="s">
        <v>59</v>
      </c>
      <c r="E4" s="282"/>
      <c r="F4" s="283">
        <v>44778</v>
      </c>
      <c r="G4" s="284"/>
      <c r="H4" s="281" t="s">
        <v>60</v>
      </c>
      <c r="I4" s="282"/>
      <c r="J4" s="160" t="s">
        <v>61</v>
      </c>
      <c r="K4" s="161" t="s">
        <v>62</v>
      </c>
    </row>
    <row r="5" spans="1:11" ht="14.25">
      <c r="A5" s="89" t="s">
        <v>63</v>
      </c>
      <c r="B5" s="285" t="s">
        <v>318</v>
      </c>
      <c r="C5" s="286"/>
      <c r="D5" s="281" t="s">
        <v>64</v>
      </c>
      <c r="E5" s="282"/>
      <c r="F5" s="287">
        <v>44729</v>
      </c>
      <c r="G5" s="288"/>
      <c r="H5" s="281" t="s">
        <v>65</v>
      </c>
      <c r="I5" s="282"/>
      <c r="J5" s="160" t="s">
        <v>61</v>
      </c>
      <c r="K5" s="161" t="s">
        <v>62</v>
      </c>
    </row>
    <row r="6" spans="1:11" ht="14.25">
      <c r="A6" s="162" t="s">
        <v>66</v>
      </c>
      <c r="B6" s="187">
        <v>6</v>
      </c>
      <c r="C6" s="188">
        <v>2</v>
      </c>
      <c r="D6" s="89" t="s">
        <v>67</v>
      </c>
      <c r="E6" s="103"/>
      <c r="F6" s="287">
        <v>44767</v>
      </c>
      <c r="G6" s="288"/>
      <c r="H6" s="281" t="s">
        <v>68</v>
      </c>
      <c r="I6" s="282"/>
      <c r="J6" s="160" t="s">
        <v>61</v>
      </c>
      <c r="K6" s="161" t="s">
        <v>62</v>
      </c>
    </row>
    <row r="7" spans="1:11" ht="14.25">
      <c r="A7" s="162" t="s">
        <v>69</v>
      </c>
      <c r="B7" s="289">
        <v>659</v>
      </c>
      <c r="C7" s="290"/>
      <c r="D7" s="89" t="s">
        <v>70</v>
      </c>
      <c r="E7" s="102"/>
      <c r="F7" s="287">
        <v>44772</v>
      </c>
      <c r="G7" s="288"/>
      <c r="H7" s="281" t="s">
        <v>71</v>
      </c>
      <c r="I7" s="282"/>
      <c r="J7" s="160" t="s">
        <v>61</v>
      </c>
      <c r="K7" s="161" t="s">
        <v>62</v>
      </c>
    </row>
    <row r="8" spans="1:11" ht="15" thickBot="1">
      <c r="A8" s="94" t="s">
        <v>72</v>
      </c>
      <c r="B8" s="269"/>
      <c r="C8" s="270"/>
      <c r="D8" s="245" t="s">
        <v>73</v>
      </c>
      <c r="E8" s="246"/>
      <c r="F8" s="277">
        <v>44775</v>
      </c>
      <c r="G8" s="278"/>
      <c r="H8" s="245" t="s">
        <v>74</v>
      </c>
      <c r="I8" s="246"/>
      <c r="J8" s="166" t="s">
        <v>61</v>
      </c>
      <c r="K8" s="167" t="s">
        <v>62</v>
      </c>
    </row>
    <row r="9" spans="1:11" ht="15" thickBot="1">
      <c r="A9" s="228" t="s">
        <v>302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thickBot="1">
      <c r="A10" s="231" t="s">
        <v>75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4.25">
      <c r="A11" s="112" t="s">
        <v>76</v>
      </c>
      <c r="B11" s="113" t="s">
        <v>77</v>
      </c>
      <c r="C11" s="114" t="s">
        <v>78</v>
      </c>
      <c r="D11" s="115"/>
      <c r="E11" s="116" t="s">
        <v>79</v>
      </c>
      <c r="F11" s="113" t="s">
        <v>77</v>
      </c>
      <c r="G11" s="114" t="s">
        <v>78</v>
      </c>
      <c r="H11" s="114" t="s">
        <v>80</v>
      </c>
      <c r="I11" s="116" t="s">
        <v>81</v>
      </c>
      <c r="J11" s="113" t="s">
        <v>77</v>
      </c>
      <c r="K11" s="129" t="s">
        <v>78</v>
      </c>
    </row>
    <row r="12" spans="1:11" ht="14.25">
      <c r="A12" s="89" t="s">
        <v>82</v>
      </c>
      <c r="B12" s="100" t="s">
        <v>77</v>
      </c>
      <c r="C12" s="160" t="s">
        <v>78</v>
      </c>
      <c r="D12" s="102"/>
      <c r="E12" s="103" t="s">
        <v>83</v>
      </c>
      <c r="F12" s="100" t="s">
        <v>77</v>
      </c>
      <c r="G12" s="160" t="s">
        <v>78</v>
      </c>
      <c r="H12" s="160" t="s">
        <v>80</v>
      </c>
      <c r="I12" s="103" t="s">
        <v>84</v>
      </c>
      <c r="J12" s="100" t="s">
        <v>77</v>
      </c>
      <c r="K12" s="161" t="s">
        <v>78</v>
      </c>
    </row>
    <row r="13" spans="1:11" ht="14.25">
      <c r="A13" s="89" t="s">
        <v>85</v>
      </c>
      <c r="B13" s="100" t="s">
        <v>77</v>
      </c>
      <c r="C13" s="160" t="s">
        <v>78</v>
      </c>
      <c r="D13" s="102"/>
      <c r="E13" s="103" t="s">
        <v>86</v>
      </c>
      <c r="F13" s="160" t="s">
        <v>87</v>
      </c>
      <c r="G13" s="160" t="s">
        <v>88</v>
      </c>
      <c r="H13" s="160" t="s">
        <v>80</v>
      </c>
      <c r="I13" s="103" t="s">
        <v>89</v>
      </c>
      <c r="J13" s="100" t="s">
        <v>77</v>
      </c>
      <c r="K13" s="161" t="s">
        <v>78</v>
      </c>
    </row>
    <row r="14" spans="1:11" ht="15" thickBot="1">
      <c r="A14" s="245" t="s">
        <v>90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7"/>
    </row>
    <row r="15" spans="1:11" ht="15" thickBot="1">
      <c r="A15" s="231" t="s">
        <v>91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4.25">
      <c r="A16" s="117" t="s">
        <v>92</v>
      </c>
      <c r="B16" s="114" t="s">
        <v>87</v>
      </c>
      <c r="C16" s="114" t="s">
        <v>88</v>
      </c>
      <c r="D16" s="118"/>
      <c r="E16" s="119" t="s">
        <v>93</v>
      </c>
      <c r="F16" s="114" t="s">
        <v>87</v>
      </c>
      <c r="G16" s="114" t="s">
        <v>88</v>
      </c>
      <c r="H16" s="120"/>
      <c r="I16" s="119" t="s">
        <v>94</v>
      </c>
      <c r="J16" s="114" t="s">
        <v>87</v>
      </c>
      <c r="K16" s="129" t="s">
        <v>88</v>
      </c>
    </row>
    <row r="17" spans="1:22" ht="16.5" customHeight="1">
      <c r="A17" s="164" t="s">
        <v>95</v>
      </c>
      <c r="B17" s="160" t="s">
        <v>87</v>
      </c>
      <c r="C17" s="160" t="s">
        <v>88</v>
      </c>
      <c r="D17" s="163"/>
      <c r="E17" s="165" t="s">
        <v>96</v>
      </c>
      <c r="F17" s="160" t="s">
        <v>87</v>
      </c>
      <c r="G17" s="160" t="s">
        <v>88</v>
      </c>
      <c r="H17" s="121"/>
      <c r="I17" s="165" t="s">
        <v>97</v>
      </c>
      <c r="J17" s="160" t="s">
        <v>87</v>
      </c>
      <c r="K17" s="161" t="s">
        <v>88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 thickBot="1">
      <c r="A18" s="271" t="s">
        <v>98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pans="1:22" s="111" customFormat="1" ht="18" customHeight="1" thickBot="1">
      <c r="A19" s="231" t="s">
        <v>99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>
      <c r="A20" s="274" t="s">
        <v>100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22" ht="21.75" customHeight="1">
      <c r="A21" s="122" t="s">
        <v>101</v>
      </c>
      <c r="B21" s="165" t="s">
        <v>102</v>
      </c>
      <c r="C21" s="165" t="s">
        <v>103</v>
      </c>
      <c r="D21" s="165" t="s">
        <v>104</v>
      </c>
      <c r="E21" s="165" t="s">
        <v>105</v>
      </c>
      <c r="F21" s="165" t="s">
        <v>106</v>
      </c>
      <c r="G21" s="165" t="s">
        <v>107</v>
      </c>
      <c r="H21" s="165" t="s">
        <v>108</v>
      </c>
      <c r="I21" s="165" t="s">
        <v>109</v>
      </c>
      <c r="J21" s="165" t="s">
        <v>110</v>
      </c>
      <c r="K21" s="168" t="s">
        <v>111</v>
      </c>
    </row>
    <row r="22" spans="1:22" ht="16.5" customHeight="1">
      <c r="A22" s="93" t="s">
        <v>338</v>
      </c>
      <c r="B22" s="123"/>
      <c r="C22" s="123"/>
      <c r="D22" s="170">
        <v>17</v>
      </c>
      <c r="E22" s="170">
        <v>55</v>
      </c>
      <c r="F22" s="170">
        <v>76</v>
      </c>
      <c r="G22" s="170">
        <v>76</v>
      </c>
      <c r="H22" s="170">
        <v>53</v>
      </c>
      <c r="I22" s="170">
        <v>23</v>
      </c>
      <c r="J22" s="123"/>
      <c r="K22" s="131"/>
    </row>
    <row r="23" spans="1:22" ht="16.5" customHeight="1">
      <c r="A23" s="93" t="s">
        <v>339</v>
      </c>
      <c r="B23" s="123"/>
      <c r="C23" s="123"/>
      <c r="D23" s="170">
        <v>28</v>
      </c>
      <c r="E23" s="170">
        <v>61</v>
      </c>
      <c r="F23" s="170">
        <v>93</v>
      </c>
      <c r="G23" s="170">
        <v>93</v>
      </c>
      <c r="H23" s="170">
        <v>56</v>
      </c>
      <c r="I23" s="170">
        <v>28</v>
      </c>
      <c r="J23" s="123"/>
      <c r="K23" s="132"/>
    </row>
    <row r="24" spans="1:22" ht="16.5" customHeight="1">
      <c r="A24" s="93"/>
      <c r="B24" s="123"/>
      <c r="C24" s="123"/>
      <c r="D24" s="170"/>
      <c r="E24" s="170"/>
      <c r="F24" s="170"/>
      <c r="G24" s="170"/>
      <c r="H24" s="170"/>
      <c r="I24" s="170"/>
      <c r="J24" s="123"/>
      <c r="K24" s="132"/>
    </row>
    <row r="25" spans="1:22" ht="16.5" customHeight="1">
      <c r="A25" s="93"/>
      <c r="B25" s="123"/>
      <c r="C25" s="123"/>
      <c r="D25" s="123"/>
      <c r="E25" s="123"/>
      <c r="F25" s="123"/>
      <c r="G25" s="123"/>
      <c r="H25" s="123"/>
      <c r="I25" s="123"/>
      <c r="J25" s="123"/>
      <c r="K25" s="133"/>
    </row>
    <row r="26" spans="1:22" ht="16.5" customHeight="1">
      <c r="A26" s="93"/>
      <c r="B26" s="123"/>
      <c r="C26" s="123"/>
      <c r="D26" s="170"/>
      <c r="E26" s="170"/>
      <c r="F26" s="170"/>
      <c r="G26" s="170"/>
      <c r="H26" s="170"/>
      <c r="I26" s="170"/>
      <c r="J26" s="123"/>
      <c r="K26" s="133"/>
    </row>
    <row r="27" spans="1:22" ht="16.5" customHeight="1">
      <c r="A27" s="93"/>
      <c r="B27" s="123"/>
      <c r="C27" s="123"/>
      <c r="D27" s="123"/>
      <c r="E27" s="123"/>
      <c r="F27" s="123"/>
      <c r="G27" s="123"/>
      <c r="H27" s="123"/>
      <c r="I27" s="123"/>
      <c r="J27" s="123"/>
      <c r="K27" s="133"/>
    </row>
    <row r="28" spans="1:22" ht="16.5" customHeight="1" thickBot="1">
      <c r="A28" s="93"/>
      <c r="B28" s="123"/>
      <c r="C28" s="123"/>
      <c r="D28" s="171" t="s">
        <v>340</v>
      </c>
      <c r="E28" s="171" t="s">
        <v>340</v>
      </c>
      <c r="F28" s="171" t="s">
        <v>340</v>
      </c>
      <c r="G28" s="171" t="s">
        <v>340</v>
      </c>
      <c r="H28" s="171" t="s">
        <v>340</v>
      </c>
      <c r="I28" s="171" t="s">
        <v>340</v>
      </c>
      <c r="J28" s="123"/>
      <c r="K28" s="172"/>
    </row>
    <row r="29" spans="1:22" ht="18" customHeight="1" thickBot="1">
      <c r="A29" s="260" t="s">
        <v>112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22" ht="18.75" customHeight="1">
      <c r="A30" s="263" t="s">
        <v>282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22" ht="18.75" customHeight="1" thickBot="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22" ht="18" customHeight="1" thickBot="1">
      <c r="A32" s="260" t="s">
        <v>113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>
      <c r="A33" s="225" t="s">
        <v>114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5" thickBot="1">
      <c r="A34" s="252" t="s">
        <v>115</v>
      </c>
      <c r="B34" s="253"/>
      <c r="C34" s="160" t="s">
        <v>61</v>
      </c>
      <c r="D34" s="160" t="s">
        <v>62</v>
      </c>
      <c r="E34" s="254" t="s">
        <v>116</v>
      </c>
      <c r="F34" s="255"/>
      <c r="G34" s="255"/>
      <c r="H34" s="255"/>
      <c r="I34" s="255"/>
      <c r="J34" s="255"/>
      <c r="K34" s="256"/>
    </row>
    <row r="35" spans="1:11" ht="15" thickBot="1">
      <c r="A35" s="248" t="s">
        <v>117</v>
      </c>
      <c r="B35" s="248"/>
      <c r="C35" s="248"/>
      <c r="D35" s="248"/>
      <c r="E35" s="248"/>
      <c r="F35" s="248"/>
      <c r="G35" s="248"/>
      <c r="H35" s="248"/>
      <c r="I35" s="248"/>
      <c r="J35" s="248"/>
      <c r="K35" s="248"/>
    </row>
    <row r="36" spans="1:11" ht="14.25">
      <c r="A36" s="257" t="s">
        <v>373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39" t="s">
        <v>374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4.25">
      <c r="A38" s="239" t="s">
        <v>375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4.25">
      <c r="A39" s="239" t="s">
        <v>376</v>
      </c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4.25">
      <c r="A40" s="239" t="s">
        <v>377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4.25">
      <c r="A41" s="239" t="s">
        <v>378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4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4.25">
      <c r="A43" s="239"/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39"/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4.25">
      <c r="A45" s="239"/>
      <c r="B45" s="240"/>
      <c r="C45" s="240"/>
      <c r="D45" s="240"/>
      <c r="E45" s="240"/>
      <c r="F45" s="240"/>
      <c r="G45" s="240"/>
      <c r="H45" s="240"/>
      <c r="I45" s="240"/>
      <c r="J45" s="240"/>
      <c r="K45" s="241"/>
    </row>
    <row r="46" spans="1:11" ht="15" thickBot="1">
      <c r="A46" s="242" t="s">
        <v>283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4"/>
    </row>
    <row r="47" spans="1:11" ht="15" thickBot="1">
      <c r="A47" s="231" t="s">
        <v>119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3"/>
    </row>
    <row r="48" spans="1:11" ht="14.25">
      <c r="A48" s="117" t="s">
        <v>120</v>
      </c>
      <c r="B48" s="114" t="s">
        <v>87</v>
      </c>
      <c r="C48" s="114" t="s">
        <v>88</v>
      </c>
      <c r="D48" s="114" t="s">
        <v>80</v>
      </c>
      <c r="E48" s="119" t="s">
        <v>121</v>
      </c>
      <c r="F48" s="114" t="s">
        <v>87</v>
      </c>
      <c r="G48" s="114" t="s">
        <v>88</v>
      </c>
      <c r="H48" s="114" t="s">
        <v>80</v>
      </c>
      <c r="I48" s="119" t="s">
        <v>122</v>
      </c>
      <c r="J48" s="114" t="s">
        <v>87</v>
      </c>
      <c r="K48" s="129" t="s">
        <v>88</v>
      </c>
    </row>
    <row r="49" spans="1:11" ht="14.25">
      <c r="A49" s="164" t="s">
        <v>79</v>
      </c>
      <c r="B49" s="160" t="s">
        <v>87</v>
      </c>
      <c r="C49" s="160" t="s">
        <v>88</v>
      </c>
      <c r="D49" s="160" t="s">
        <v>80</v>
      </c>
      <c r="E49" s="165" t="s">
        <v>86</v>
      </c>
      <c r="F49" s="160" t="s">
        <v>87</v>
      </c>
      <c r="G49" s="160" t="s">
        <v>88</v>
      </c>
      <c r="H49" s="160" t="s">
        <v>80</v>
      </c>
      <c r="I49" s="165" t="s">
        <v>97</v>
      </c>
      <c r="J49" s="160" t="s">
        <v>87</v>
      </c>
      <c r="K49" s="161" t="s">
        <v>88</v>
      </c>
    </row>
    <row r="50" spans="1:11" ht="15" thickBot="1">
      <c r="A50" s="245" t="s">
        <v>90</v>
      </c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spans="1:11" ht="15" thickBot="1">
      <c r="A51" s="248" t="s">
        <v>123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</row>
    <row r="52" spans="1:11" ht="15" thickBot="1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 thickBot="1">
      <c r="A53" s="124" t="s">
        <v>124</v>
      </c>
      <c r="B53" s="234"/>
      <c r="C53" s="234"/>
      <c r="D53" s="125" t="s">
        <v>126</v>
      </c>
      <c r="E53" s="126" t="s">
        <v>312</v>
      </c>
      <c r="F53" s="127" t="s">
        <v>127</v>
      </c>
      <c r="G53" s="128">
        <v>44727</v>
      </c>
      <c r="H53" s="235" t="s">
        <v>128</v>
      </c>
      <c r="I53" s="236"/>
      <c r="J53" s="237" t="s">
        <v>341</v>
      </c>
      <c r="K53" s="238"/>
    </row>
    <row r="54" spans="1:11" ht="15" thickBot="1">
      <c r="A54" s="248" t="s">
        <v>129</v>
      </c>
      <c r="B54" s="248"/>
      <c r="C54" s="248"/>
      <c r="D54" s="248"/>
      <c r="E54" s="248"/>
      <c r="F54" s="248"/>
      <c r="G54" s="248"/>
      <c r="H54" s="248"/>
      <c r="I54" s="248"/>
      <c r="J54" s="248"/>
      <c r="K54" s="248"/>
    </row>
    <row r="55" spans="1:11" ht="15" thickBot="1">
      <c r="A55" s="222"/>
      <c r="B55" s="223"/>
      <c r="C55" s="223"/>
      <c r="D55" s="223"/>
      <c r="E55" s="223"/>
      <c r="F55" s="223"/>
      <c r="G55" s="223"/>
      <c r="H55" s="223"/>
      <c r="I55" s="223"/>
      <c r="J55" s="223"/>
      <c r="K55" s="224"/>
    </row>
    <row r="56" spans="1:11" ht="15" thickBot="1">
      <c r="A56" s="124" t="s">
        <v>124</v>
      </c>
      <c r="B56" s="234"/>
      <c r="C56" s="234"/>
      <c r="D56" s="125" t="s">
        <v>126</v>
      </c>
      <c r="E56" s="126" t="s">
        <v>312</v>
      </c>
      <c r="F56" s="127" t="s">
        <v>130</v>
      </c>
      <c r="G56" s="128">
        <v>44727</v>
      </c>
      <c r="H56" s="235" t="s">
        <v>128</v>
      </c>
      <c r="I56" s="236"/>
      <c r="J56" s="237" t="s">
        <v>341</v>
      </c>
      <c r="K56" s="238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F6:G6"/>
    <mergeCell ref="H6:I6"/>
    <mergeCell ref="B7:C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02" t="s">
        <v>138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1" ht="17.25" customHeight="1">
      <c r="A2" s="83" t="s">
        <v>52</v>
      </c>
      <c r="B2" s="298"/>
      <c r="C2" s="298"/>
      <c r="D2" s="299" t="s">
        <v>53</v>
      </c>
      <c r="E2" s="299"/>
      <c r="F2" s="298"/>
      <c r="G2" s="298"/>
      <c r="H2" s="84" t="s">
        <v>54</v>
      </c>
      <c r="I2" s="300"/>
      <c r="J2" s="300"/>
      <c r="K2" s="301"/>
    </row>
    <row r="3" spans="1:11" ht="16.5" customHeight="1">
      <c r="A3" s="291" t="s">
        <v>55</v>
      </c>
      <c r="B3" s="292"/>
      <c r="C3" s="293"/>
      <c r="D3" s="294" t="s">
        <v>56</v>
      </c>
      <c r="E3" s="295"/>
      <c r="F3" s="295"/>
      <c r="G3" s="296"/>
      <c r="H3" s="294" t="s">
        <v>57</v>
      </c>
      <c r="I3" s="295"/>
      <c r="J3" s="295"/>
      <c r="K3" s="296"/>
    </row>
    <row r="4" spans="1:11" ht="16.5" customHeight="1">
      <c r="A4" s="87" t="s">
        <v>58</v>
      </c>
      <c r="B4" s="303"/>
      <c r="C4" s="304"/>
      <c r="D4" s="281" t="s">
        <v>59</v>
      </c>
      <c r="E4" s="282"/>
      <c r="F4" s="283"/>
      <c r="G4" s="284"/>
      <c r="H4" s="281" t="s">
        <v>139</v>
      </c>
      <c r="I4" s="282"/>
      <c r="J4" s="101" t="s">
        <v>61</v>
      </c>
      <c r="K4" s="109" t="s">
        <v>62</v>
      </c>
    </row>
    <row r="5" spans="1:11" ht="16.5" customHeight="1">
      <c r="A5" s="89" t="s">
        <v>63</v>
      </c>
      <c r="B5" s="305"/>
      <c r="C5" s="306"/>
      <c r="D5" s="281" t="s">
        <v>140</v>
      </c>
      <c r="E5" s="282"/>
      <c r="F5" s="303"/>
      <c r="G5" s="304"/>
      <c r="H5" s="281" t="s">
        <v>141</v>
      </c>
      <c r="I5" s="282"/>
      <c r="J5" s="101" t="s">
        <v>61</v>
      </c>
      <c r="K5" s="109" t="s">
        <v>62</v>
      </c>
    </row>
    <row r="6" spans="1:11" ht="16.5" customHeight="1">
      <c r="A6" s="87" t="s">
        <v>66</v>
      </c>
      <c r="B6" s="90"/>
      <c r="C6" s="91"/>
      <c r="D6" s="281" t="s">
        <v>142</v>
      </c>
      <c r="E6" s="282"/>
      <c r="F6" s="303"/>
      <c r="G6" s="304"/>
      <c r="H6" s="307" t="s">
        <v>143</v>
      </c>
      <c r="I6" s="308"/>
      <c r="J6" s="308"/>
      <c r="K6" s="309"/>
    </row>
    <row r="7" spans="1:11" ht="16.5" customHeight="1">
      <c r="A7" s="87" t="s">
        <v>69</v>
      </c>
      <c r="B7" s="303"/>
      <c r="C7" s="304"/>
      <c r="D7" s="87" t="s">
        <v>144</v>
      </c>
      <c r="E7" s="88"/>
      <c r="F7" s="303"/>
      <c r="G7" s="304"/>
      <c r="H7" s="310" t="s">
        <v>267</v>
      </c>
      <c r="I7" s="285"/>
      <c r="J7" s="285"/>
      <c r="K7" s="286"/>
    </row>
    <row r="8" spans="1:11" ht="16.5" customHeight="1">
      <c r="A8" s="94" t="s">
        <v>72</v>
      </c>
      <c r="B8" s="269"/>
      <c r="C8" s="270"/>
      <c r="D8" s="245" t="s">
        <v>73</v>
      </c>
      <c r="E8" s="246"/>
      <c r="F8" s="311"/>
      <c r="G8" s="312"/>
      <c r="H8" s="245"/>
      <c r="I8" s="246"/>
      <c r="J8" s="246"/>
      <c r="K8" s="247"/>
    </row>
    <row r="9" spans="1:11" ht="16.5" customHeight="1">
      <c r="A9" s="313" t="s">
        <v>145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95" t="s">
        <v>76</v>
      </c>
      <c r="B10" s="96" t="s">
        <v>77</v>
      </c>
      <c r="C10" s="97" t="s">
        <v>78</v>
      </c>
      <c r="D10" s="98"/>
      <c r="E10" s="99" t="s">
        <v>81</v>
      </c>
      <c r="F10" s="96" t="s">
        <v>77</v>
      </c>
      <c r="G10" s="97" t="s">
        <v>78</v>
      </c>
      <c r="H10" s="96"/>
      <c r="I10" s="99" t="s">
        <v>79</v>
      </c>
      <c r="J10" s="96" t="s">
        <v>77</v>
      </c>
      <c r="K10" s="110" t="s">
        <v>78</v>
      </c>
    </row>
    <row r="11" spans="1:11" ht="16.5" customHeight="1">
      <c r="A11" s="89" t="s">
        <v>82</v>
      </c>
      <c r="B11" s="100" t="s">
        <v>77</v>
      </c>
      <c r="C11" s="101" t="s">
        <v>78</v>
      </c>
      <c r="D11" s="102"/>
      <c r="E11" s="103" t="s">
        <v>84</v>
      </c>
      <c r="F11" s="100" t="s">
        <v>77</v>
      </c>
      <c r="G11" s="101" t="s">
        <v>78</v>
      </c>
      <c r="H11" s="100"/>
      <c r="I11" s="103" t="s">
        <v>89</v>
      </c>
      <c r="J11" s="100" t="s">
        <v>77</v>
      </c>
      <c r="K11" s="109" t="s">
        <v>78</v>
      </c>
    </row>
    <row r="12" spans="1:11" ht="16.5" customHeight="1">
      <c r="A12" s="245" t="s">
        <v>116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7"/>
    </row>
    <row r="13" spans="1:11" ht="16.5" customHeight="1">
      <c r="A13" s="314" t="s">
        <v>146</v>
      </c>
      <c r="B13" s="314"/>
      <c r="C13" s="314"/>
      <c r="D13" s="314"/>
      <c r="E13" s="314"/>
      <c r="F13" s="314"/>
      <c r="G13" s="314"/>
      <c r="H13" s="314"/>
      <c r="I13" s="314"/>
      <c r="J13" s="314"/>
      <c r="K13" s="314"/>
    </row>
    <row r="14" spans="1:11" ht="16.5" customHeight="1">
      <c r="A14" s="315" t="s">
        <v>268</v>
      </c>
      <c r="B14" s="316"/>
      <c r="C14" s="316"/>
      <c r="D14" s="316"/>
      <c r="E14" s="316"/>
      <c r="F14" s="316"/>
      <c r="G14" s="316"/>
      <c r="H14" s="316"/>
      <c r="I14" s="317"/>
      <c r="J14" s="317"/>
      <c r="K14" s="318"/>
    </row>
    <row r="15" spans="1:11" ht="16.5" customHeight="1">
      <c r="A15" s="319"/>
      <c r="B15" s="320"/>
      <c r="C15" s="320"/>
      <c r="D15" s="321"/>
      <c r="E15" s="322"/>
      <c r="F15" s="320"/>
      <c r="G15" s="320"/>
      <c r="H15" s="321"/>
      <c r="I15" s="323"/>
      <c r="J15" s="324"/>
      <c r="K15" s="325"/>
    </row>
    <row r="16" spans="1:11" ht="16.5" customHeight="1">
      <c r="A16" s="326" t="s">
        <v>269</v>
      </c>
      <c r="B16" s="327"/>
      <c r="C16" s="327"/>
      <c r="D16" s="327"/>
      <c r="E16" s="327"/>
      <c r="F16" s="327"/>
      <c r="G16" s="327"/>
      <c r="H16" s="327"/>
      <c r="I16" s="327"/>
      <c r="J16" s="327"/>
      <c r="K16" s="328"/>
    </row>
    <row r="17" spans="1:11" ht="16.5" customHeight="1">
      <c r="A17" s="314" t="s">
        <v>147</v>
      </c>
      <c r="B17" s="314"/>
      <c r="C17" s="314"/>
      <c r="D17" s="314"/>
      <c r="E17" s="314"/>
      <c r="F17" s="314"/>
      <c r="G17" s="314"/>
      <c r="H17" s="314"/>
      <c r="I17" s="314"/>
      <c r="J17" s="314"/>
      <c r="K17" s="314"/>
    </row>
    <row r="18" spans="1:11" ht="16.5" customHeight="1">
      <c r="A18" s="315" t="s">
        <v>270</v>
      </c>
      <c r="B18" s="316"/>
      <c r="C18" s="316"/>
      <c r="D18" s="316"/>
      <c r="E18" s="316"/>
      <c r="F18" s="316"/>
      <c r="G18" s="316"/>
      <c r="H18" s="316"/>
      <c r="I18" s="317"/>
      <c r="J18" s="317"/>
      <c r="K18" s="318"/>
    </row>
    <row r="19" spans="1:11" ht="16.5" customHeight="1">
      <c r="A19" s="319" t="s">
        <v>271</v>
      </c>
      <c r="B19" s="320"/>
      <c r="C19" s="320"/>
      <c r="D19" s="321"/>
      <c r="E19" s="322"/>
      <c r="F19" s="320"/>
      <c r="G19" s="320"/>
      <c r="H19" s="321"/>
      <c r="I19" s="323"/>
      <c r="J19" s="324"/>
      <c r="K19" s="325"/>
    </row>
    <row r="20" spans="1:11" ht="16.5" customHeight="1">
      <c r="A20" s="326" t="s">
        <v>272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28"/>
    </row>
    <row r="21" spans="1:11" ht="16.5" customHeight="1">
      <c r="A21" s="329" t="s">
        <v>113</v>
      </c>
      <c r="B21" s="329"/>
      <c r="C21" s="329"/>
      <c r="D21" s="329"/>
      <c r="E21" s="329"/>
      <c r="F21" s="329"/>
      <c r="G21" s="329"/>
      <c r="H21" s="329"/>
      <c r="I21" s="329"/>
      <c r="J21" s="329"/>
      <c r="K21" s="329"/>
    </row>
    <row r="22" spans="1:11" ht="16.5" customHeight="1">
      <c r="A22" s="330" t="s">
        <v>114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2"/>
    </row>
    <row r="23" spans="1:11" ht="16.5" customHeight="1">
      <c r="A23" s="252" t="s">
        <v>115</v>
      </c>
      <c r="B23" s="253"/>
      <c r="C23" s="101" t="s">
        <v>61</v>
      </c>
      <c r="D23" s="101" t="s">
        <v>62</v>
      </c>
      <c r="E23" s="333"/>
      <c r="F23" s="333"/>
      <c r="G23" s="333"/>
      <c r="H23" s="333"/>
      <c r="I23" s="333"/>
      <c r="J23" s="333"/>
      <c r="K23" s="334"/>
    </row>
    <row r="24" spans="1:11" ht="16.5" customHeight="1">
      <c r="A24" s="335" t="s">
        <v>273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37"/>
    </row>
    <row r="25" spans="1:11" ht="16.5" customHeight="1">
      <c r="A25" s="338"/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6.5" customHeight="1">
      <c r="A26" s="313" t="s">
        <v>119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85" t="s">
        <v>120</v>
      </c>
      <c r="B27" s="97" t="s">
        <v>87</v>
      </c>
      <c r="C27" s="97" t="s">
        <v>88</v>
      </c>
      <c r="D27" s="97" t="s">
        <v>80</v>
      </c>
      <c r="E27" s="86" t="s">
        <v>121</v>
      </c>
      <c r="F27" s="97" t="s">
        <v>87</v>
      </c>
      <c r="G27" s="97" t="s">
        <v>88</v>
      </c>
      <c r="H27" s="97" t="s">
        <v>80</v>
      </c>
      <c r="I27" s="86" t="s">
        <v>122</v>
      </c>
      <c r="J27" s="97" t="s">
        <v>87</v>
      </c>
      <c r="K27" s="110" t="s">
        <v>88</v>
      </c>
    </row>
    <row r="28" spans="1:11" ht="16.5" customHeight="1">
      <c r="A28" s="92" t="s">
        <v>79</v>
      </c>
      <c r="B28" s="101" t="s">
        <v>87</v>
      </c>
      <c r="C28" s="101" t="s">
        <v>88</v>
      </c>
      <c r="D28" s="101" t="s">
        <v>80</v>
      </c>
      <c r="E28" s="104" t="s">
        <v>86</v>
      </c>
      <c r="F28" s="101" t="s">
        <v>87</v>
      </c>
      <c r="G28" s="101" t="s">
        <v>88</v>
      </c>
      <c r="H28" s="101" t="s">
        <v>80</v>
      </c>
      <c r="I28" s="104" t="s">
        <v>97</v>
      </c>
      <c r="J28" s="101" t="s">
        <v>87</v>
      </c>
      <c r="K28" s="109" t="s">
        <v>88</v>
      </c>
    </row>
    <row r="29" spans="1:11" ht="16.5" customHeight="1">
      <c r="A29" s="281" t="s">
        <v>90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 ht="16.5" customHeight="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ht="16.5" customHeight="1">
      <c r="A31" s="346" t="s">
        <v>148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spans="1:11" ht="17.25" customHeight="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17.25" customHeight="1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1" ht="17.25" customHeight="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spans="1:11" ht="17.25" customHeight="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spans="1:11" ht="17.25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7.25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7.25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spans="1:11" ht="17.25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17.25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spans="1:11" ht="17.25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spans="1:11" ht="17.25" customHeight="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spans="1:11" ht="17.25" customHeight="1">
      <c r="A43" s="343" t="s">
        <v>118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spans="1:11" ht="16.5" customHeight="1">
      <c r="A44" s="346" t="s">
        <v>149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18" customHeight="1">
      <c r="A45" s="353" t="s">
        <v>116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5"/>
    </row>
    <row r="46" spans="1:11" ht="18" customHeight="1">
      <c r="A46" s="353"/>
      <c r="B46" s="354"/>
      <c r="C46" s="354"/>
      <c r="D46" s="354"/>
      <c r="E46" s="354"/>
      <c r="F46" s="354"/>
      <c r="G46" s="354"/>
      <c r="H46" s="354"/>
      <c r="I46" s="354"/>
      <c r="J46" s="354"/>
      <c r="K46" s="355"/>
    </row>
    <row r="47" spans="1:11" ht="18" customHeight="1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21" customHeight="1">
      <c r="A48" s="105" t="s">
        <v>124</v>
      </c>
      <c r="B48" s="356" t="s">
        <v>125</v>
      </c>
      <c r="C48" s="356"/>
      <c r="D48" s="106" t="s">
        <v>126</v>
      </c>
      <c r="E48" s="107"/>
      <c r="F48" s="106" t="s">
        <v>127</v>
      </c>
      <c r="G48" s="108"/>
      <c r="H48" s="357" t="s">
        <v>128</v>
      </c>
      <c r="I48" s="357"/>
      <c r="J48" s="356"/>
      <c r="K48" s="358"/>
    </row>
    <row r="49" spans="1:11" ht="16.5" customHeight="1">
      <c r="A49" s="359" t="s">
        <v>129</v>
      </c>
      <c r="B49" s="360"/>
      <c r="C49" s="360"/>
      <c r="D49" s="360"/>
      <c r="E49" s="360"/>
      <c r="F49" s="360"/>
      <c r="G49" s="360"/>
      <c r="H49" s="360"/>
      <c r="I49" s="360"/>
      <c r="J49" s="360"/>
      <c r="K49" s="361"/>
    </row>
    <row r="50" spans="1:11" ht="16.5" customHeight="1">
      <c r="A50" s="362"/>
      <c r="B50" s="363"/>
      <c r="C50" s="363"/>
      <c r="D50" s="363"/>
      <c r="E50" s="363"/>
      <c r="F50" s="363"/>
      <c r="G50" s="363"/>
      <c r="H50" s="363"/>
      <c r="I50" s="363"/>
      <c r="J50" s="363"/>
      <c r="K50" s="364"/>
    </row>
    <row r="51" spans="1:11" ht="16.5" customHeight="1">
      <c r="A51" s="365"/>
      <c r="B51" s="366"/>
      <c r="C51" s="366"/>
      <c r="D51" s="366"/>
      <c r="E51" s="366"/>
      <c r="F51" s="366"/>
      <c r="G51" s="366"/>
      <c r="H51" s="366"/>
      <c r="I51" s="366"/>
      <c r="J51" s="366"/>
      <c r="K51" s="367"/>
    </row>
    <row r="52" spans="1:11" ht="21" customHeight="1">
      <c r="A52" s="105" t="s">
        <v>124</v>
      </c>
      <c r="B52" s="356" t="s">
        <v>125</v>
      </c>
      <c r="C52" s="356"/>
      <c r="D52" s="106" t="s">
        <v>126</v>
      </c>
      <c r="E52" s="106"/>
      <c r="F52" s="106" t="s">
        <v>127</v>
      </c>
      <c r="G52" s="106"/>
      <c r="H52" s="357" t="s">
        <v>128</v>
      </c>
      <c r="I52" s="357"/>
      <c r="J52" s="368"/>
      <c r="K52" s="36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2"/>
  <sheetViews>
    <sheetView zoomScale="90" zoomScaleNormal="90" workbookViewId="0">
      <selection activeCell="I3" sqref="I3:N3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>
      <c r="A1" s="207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>
      <c r="A2" s="16" t="s">
        <v>58</v>
      </c>
      <c r="B2" s="209" t="s">
        <v>317</v>
      </c>
      <c r="C2" s="209"/>
      <c r="D2" s="17" t="s">
        <v>63</v>
      </c>
      <c r="E2" s="209" t="s">
        <v>318</v>
      </c>
      <c r="F2" s="209"/>
      <c r="G2" s="209"/>
      <c r="H2" s="219"/>
      <c r="I2" s="38" t="s">
        <v>54</v>
      </c>
      <c r="J2" s="209" t="s">
        <v>301</v>
      </c>
      <c r="K2" s="209"/>
      <c r="L2" s="209"/>
      <c r="M2" s="209"/>
      <c r="N2" s="210"/>
    </row>
    <row r="3" spans="1:14" ht="29.1" customHeight="1">
      <c r="A3" s="216" t="s">
        <v>132</v>
      </c>
      <c r="B3" s="211" t="s">
        <v>133</v>
      </c>
      <c r="C3" s="212"/>
      <c r="D3" s="212"/>
      <c r="E3" s="212"/>
      <c r="F3" s="212"/>
      <c r="G3" s="213"/>
      <c r="H3" s="220"/>
      <c r="I3" s="214" t="s">
        <v>134</v>
      </c>
      <c r="J3" s="214"/>
      <c r="K3" s="214"/>
      <c r="L3" s="214"/>
      <c r="M3" s="214"/>
      <c r="N3" s="215"/>
    </row>
    <row r="4" spans="1:14" ht="29.1" customHeight="1">
      <c r="A4" s="217"/>
      <c r="B4" s="189" t="s">
        <v>303</v>
      </c>
      <c r="C4" s="189" t="s">
        <v>304</v>
      </c>
      <c r="D4" s="190" t="s">
        <v>305</v>
      </c>
      <c r="E4" s="189" t="s">
        <v>306</v>
      </c>
      <c r="F4" s="189" t="s">
        <v>307</v>
      </c>
      <c r="G4" s="189" t="s">
        <v>308</v>
      </c>
      <c r="H4" s="220"/>
      <c r="I4" s="158" t="s">
        <v>262</v>
      </c>
      <c r="J4" s="158" t="s">
        <v>263</v>
      </c>
      <c r="K4" s="158" t="s">
        <v>264</v>
      </c>
      <c r="L4" s="158" t="s">
        <v>265</v>
      </c>
      <c r="M4" s="158" t="s">
        <v>266</v>
      </c>
      <c r="N4" s="40"/>
    </row>
    <row r="5" spans="1:14" ht="29.1" customHeight="1">
      <c r="A5" s="218"/>
      <c r="B5" s="194" t="s">
        <v>284</v>
      </c>
      <c r="C5" s="194" t="s">
        <v>285</v>
      </c>
      <c r="D5" s="194" t="s">
        <v>335</v>
      </c>
      <c r="E5" s="194" t="s">
        <v>309</v>
      </c>
      <c r="F5" s="194" t="s">
        <v>310</v>
      </c>
      <c r="G5" s="194" t="s">
        <v>311</v>
      </c>
      <c r="H5" s="220"/>
      <c r="I5" s="159"/>
      <c r="J5" s="159"/>
      <c r="K5" s="159"/>
      <c r="L5" s="159"/>
      <c r="M5" s="159"/>
      <c r="N5" s="42"/>
    </row>
    <row r="6" spans="1:14" ht="29.1" customHeight="1">
      <c r="A6" s="174" t="s">
        <v>319</v>
      </c>
      <c r="B6" s="173">
        <f>C6-1</f>
        <v>68</v>
      </c>
      <c r="C6" s="173">
        <f>D6-2</f>
        <v>69</v>
      </c>
      <c r="D6" s="173">
        <v>71</v>
      </c>
      <c r="E6" s="173">
        <f>D6+2</f>
        <v>73</v>
      </c>
      <c r="F6" s="173">
        <f>E6+2</f>
        <v>75</v>
      </c>
      <c r="G6" s="173">
        <f>F6+1</f>
        <v>76</v>
      </c>
      <c r="H6" s="220"/>
      <c r="I6" s="43"/>
      <c r="J6" s="43"/>
      <c r="K6" s="43"/>
      <c r="L6" s="43"/>
      <c r="M6" s="43"/>
      <c r="N6" s="44"/>
    </row>
    <row r="7" spans="1:14" ht="29.1" customHeight="1">
      <c r="A7" s="191" t="s">
        <v>320</v>
      </c>
      <c r="B7" s="192">
        <f>C7-1</f>
        <v>-3</v>
      </c>
      <c r="C7" s="192">
        <f>D7-2</f>
        <v>-2</v>
      </c>
      <c r="D7" s="192">
        <v>0</v>
      </c>
      <c r="E7" s="192">
        <f>D7+2</f>
        <v>2</v>
      </c>
      <c r="F7" s="192">
        <f>E7+2</f>
        <v>4</v>
      </c>
      <c r="G7" s="192">
        <f>F7+1</f>
        <v>5</v>
      </c>
      <c r="H7" s="220"/>
      <c r="I7" s="45"/>
      <c r="J7" s="45"/>
      <c r="K7" s="45"/>
      <c r="L7" s="45"/>
      <c r="M7" s="45"/>
      <c r="N7" s="46"/>
    </row>
    <row r="8" spans="1:14" ht="29.1" customHeight="1">
      <c r="A8" s="174" t="s">
        <v>321</v>
      </c>
      <c r="B8" s="173">
        <f t="shared" ref="B8:C10" si="0">C8-4</f>
        <v>108</v>
      </c>
      <c r="C8" s="173">
        <f t="shared" si="0"/>
        <v>112</v>
      </c>
      <c r="D8" s="173">
        <v>116</v>
      </c>
      <c r="E8" s="173">
        <f>D8+4</f>
        <v>120</v>
      </c>
      <c r="F8" s="173">
        <f>E8+4</f>
        <v>124</v>
      </c>
      <c r="G8" s="173">
        <f>F8+6</f>
        <v>130</v>
      </c>
      <c r="H8" s="220"/>
      <c r="I8" s="45"/>
      <c r="J8" s="45"/>
      <c r="K8" s="45"/>
      <c r="L8" s="45"/>
      <c r="M8" s="45"/>
      <c r="N8" s="47"/>
    </row>
    <row r="9" spans="1:14" ht="29.1" customHeight="1">
      <c r="A9" s="174" t="s">
        <v>322</v>
      </c>
      <c r="B9" s="173">
        <f t="shared" si="0"/>
        <v>106</v>
      </c>
      <c r="C9" s="173">
        <f t="shared" si="0"/>
        <v>110</v>
      </c>
      <c r="D9" s="173">
        <v>114</v>
      </c>
      <c r="E9" s="173">
        <f>D9+4</f>
        <v>118</v>
      </c>
      <c r="F9" s="173">
        <f>E9+5</f>
        <v>123</v>
      </c>
      <c r="G9" s="173">
        <f>F9+6</f>
        <v>129</v>
      </c>
      <c r="H9" s="220"/>
      <c r="I9" s="43"/>
      <c r="J9" s="43"/>
      <c r="K9" s="43"/>
      <c r="L9" s="43"/>
      <c r="M9" s="43"/>
      <c r="N9" s="48"/>
    </row>
    <row r="10" spans="1:14" ht="29.1" customHeight="1">
      <c r="A10" s="174" t="s">
        <v>323</v>
      </c>
      <c r="B10" s="173">
        <f t="shared" si="0"/>
        <v>104</v>
      </c>
      <c r="C10" s="173">
        <f t="shared" si="0"/>
        <v>108</v>
      </c>
      <c r="D10" s="173">
        <v>112</v>
      </c>
      <c r="E10" s="173">
        <f>D10+4</f>
        <v>116</v>
      </c>
      <c r="F10" s="173">
        <f>E10+5</f>
        <v>121</v>
      </c>
      <c r="G10" s="173">
        <f>F10+6</f>
        <v>127</v>
      </c>
      <c r="H10" s="220"/>
      <c r="I10" s="45"/>
      <c r="J10" s="45"/>
      <c r="K10" s="45"/>
      <c r="L10" s="45"/>
      <c r="M10" s="45"/>
      <c r="N10" s="47"/>
    </row>
    <row r="11" spans="1:14" ht="29.1" customHeight="1">
      <c r="A11" s="174" t="s">
        <v>324</v>
      </c>
      <c r="B11" s="173">
        <f t="shared" ref="B11:C11" si="1">C11-1.2</f>
        <v>45.599999999999994</v>
      </c>
      <c r="C11" s="173">
        <f t="shared" si="1"/>
        <v>46.8</v>
      </c>
      <c r="D11" s="173">
        <v>48</v>
      </c>
      <c r="E11" s="173">
        <f>D11+1.2</f>
        <v>49.2</v>
      </c>
      <c r="F11" s="173">
        <f t="shared" ref="F11" si="2">E11+1.2</f>
        <v>50.400000000000006</v>
      </c>
      <c r="G11" s="173">
        <f t="shared" ref="G11" si="3">F11+1.4</f>
        <v>51.800000000000004</v>
      </c>
      <c r="H11" s="220"/>
      <c r="I11" s="45"/>
      <c r="J11" s="45"/>
      <c r="K11" s="45"/>
      <c r="L11" s="45"/>
      <c r="M11" s="45"/>
      <c r="N11" s="47"/>
    </row>
    <row r="12" spans="1:14" ht="29.1" customHeight="1">
      <c r="A12" s="174" t="s">
        <v>325</v>
      </c>
      <c r="B12" s="173">
        <f>C12</f>
        <v>8</v>
      </c>
      <c r="C12" s="173">
        <f>D12</f>
        <v>8</v>
      </c>
      <c r="D12" s="173">
        <v>8</v>
      </c>
      <c r="E12" s="173">
        <f>D12</f>
        <v>8</v>
      </c>
      <c r="F12" s="173">
        <f t="shared" ref="F12:G12" si="4">E12</f>
        <v>8</v>
      </c>
      <c r="G12" s="173">
        <f t="shared" si="4"/>
        <v>8</v>
      </c>
      <c r="H12" s="220"/>
      <c r="I12" s="45"/>
      <c r="J12" s="45"/>
      <c r="K12" s="45"/>
      <c r="L12" s="45"/>
      <c r="M12" s="45"/>
      <c r="N12" s="47"/>
    </row>
    <row r="13" spans="1:14" ht="29.1" customHeight="1">
      <c r="A13" s="174" t="s">
        <v>326</v>
      </c>
      <c r="B13" s="173">
        <f>C13-1</f>
        <v>57</v>
      </c>
      <c r="C13" s="173">
        <f>D13-1</f>
        <v>58</v>
      </c>
      <c r="D13" s="173">
        <v>59</v>
      </c>
      <c r="E13" s="173">
        <f>D13+1</f>
        <v>60</v>
      </c>
      <c r="F13" s="173">
        <f>E13+1</f>
        <v>61</v>
      </c>
      <c r="G13" s="173">
        <f>F13+1.5</f>
        <v>62.5</v>
      </c>
      <c r="H13" s="220"/>
      <c r="I13" s="45"/>
      <c r="J13" s="45"/>
      <c r="K13" s="45"/>
      <c r="L13" s="45"/>
      <c r="M13" s="45"/>
      <c r="N13" s="47"/>
    </row>
    <row r="14" spans="1:14" ht="29.1" customHeight="1">
      <c r="A14" s="174" t="s">
        <v>327</v>
      </c>
      <c r="B14" s="173">
        <f>C14-0.6</f>
        <v>61.199999999999996</v>
      </c>
      <c r="C14" s="173">
        <f>D14-1.2</f>
        <v>61.8</v>
      </c>
      <c r="D14" s="173">
        <v>63</v>
      </c>
      <c r="E14" s="173">
        <f>D14+1.2</f>
        <v>64.2</v>
      </c>
      <c r="F14" s="173">
        <f>E14+1.2</f>
        <v>65.400000000000006</v>
      </c>
      <c r="G14" s="173">
        <f>F14+0.6</f>
        <v>66</v>
      </c>
      <c r="H14" s="220"/>
      <c r="I14" s="45"/>
      <c r="J14" s="45"/>
      <c r="K14" s="45"/>
      <c r="L14" s="45"/>
      <c r="M14" s="45"/>
      <c r="N14" s="47"/>
    </row>
    <row r="15" spans="1:14" ht="29.1" customHeight="1">
      <c r="A15" s="174" t="s">
        <v>328</v>
      </c>
      <c r="B15" s="173">
        <f>C15-0.8</f>
        <v>21.4</v>
      </c>
      <c r="C15" s="173">
        <f>D15-0.8</f>
        <v>22.2</v>
      </c>
      <c r="D15" s="192">
        <v>23</v>
      </c>
      <c r="E15" s="173">
        <f>D15+0.8</f>
        <v>23.8</v>
      </c>
      <c r="F15" s="173">
        <f>E15+0.8</f>
        <v>24.6</v>
      </c>
      <c r="G15" s="173">
        <f>F15+1.1</f>
        <v>25.700000000000003</v>
      </c>
      <c r="H15" s="370"/>
      <c r="I15" s="49"/>
      <c r="J15" s="50"/>
      <c r="K15" s="51"/>
      <c r="L15" s="50"/>
      <c r="M15" s="50"/>
      <c r="N15" s="52"/>
    </row>
    <row r="16" spans="1:14" ht="14.25">
      <c r="A16" s="174" t="s">
        <v>329</v>
      </c>
      <c r="B16" s="173">
        <f>C16-0.6</f>
        <v>16.799999999999997</v>
      </c>
      <c r="C16" s="173">
        <f>D16-0.6</f>
        <v>17.399999999999999</v>
      </c>
      <c r="D16" s="192">
        <v>18</v>
      </c>
      <c r="E16" s="173">
        <f>D16+0.6</f>
        <v>18.600000000000001</v>
      </c>
      <c r="F16" s="173">
        <f>E16+0.6</f>
        <v>19.200000000000003</v>
      </c>
      <c r="G16" s="173">
        <f>F16+0.95</f>
        <v>20.150000000000002</v>
      </c>
      <c r="H16" s="37"/>
      <c r="I16" s="37"/>
      <c r="J16" s="37"/>
      <c r="K16" s="37"/>
      <c r="L16" s="37"/>
      <c r="M16" s="37"/>
      <c r="N16" s="37"/>
    </row>
    <row r="17" spans="1:14" ht="14.25">
      <c r="A17" s="174" t="s">
        <v>330</v>
      </c>
      <c r="B17" s="173">
        <f>C17-0.4</f>
        <v>13.2</v>
      </c>
      <c r="C17" s="173">
        <f>D17-0.4</f>
        <v>13.6</v>
      </c>
      <c r="D17" s="192">
        <v>14</v>
      </c>
      <c r="E17" s="173">
        <f>D17+0.4</f>
        <v>14.4</v>
      </c>
      <c r="F17" s="173">
        <f>E17+0.4</f>
        <v>14.8</v>
      </c>
      <c r="G17" s="173">
        <f>F17+0.6</f>
        <v>15.4</v>
      </c>
      <c r="H17" s="37"/>
      <c r="I17" s="37"/>
      <c r="J17" s="37"/>
      <c r="K17" s="37"/>
      <c r="L17" s="37"/>
      <c r="M17" s="37"/>
      <c r="N17" s="37"/>
    </row>
    <row r="18" spans="1:14" ht="14.25">
      <c r="A18" s="174" t="s">
        <v>331</v>
      </c>
      <c r="B18" s="173">
        <f>C18-0.4</f>
        <v>11.2</v>
      </c>
      <c r="C18" s="173">
        <f>D18-0.4</f>
        <v>11.6</v>
      </c>
      <c r="D18" s="192">
        <v>12</v>
      </c>
      <c r="E18" s="173">
        <f>D18+0.4</f>
        <v>12.4</v>
      </c>
      <c r="F18" s="173">
        <f>E18+0.4</f>
        <v>12.8</v>
      </c>
      <c r="G18" s="173">
        <f>F18+0.6</f>
        <v>13.4</v>
      </c>
      <c r="H18" s="37"/>
      <c r="I18" s="36" t="s">
        <v>287</v>
      </c>
      <c r="J18" s="53"/>
      <c r="K18" s="36" t="s">
        <v>288</v>
      </c>
      <c r="L18" s="36"/>
      <c r="M18" s="36" t="s">
        <v>289</v>
      </c>
    </row>
    <row r="19" spans="1:14" ht="26.1" customHeight="1">
      <c r="A19" s="174" t="s">
        <v>332</v>
      </c>
      <c r="B19" s="173">
        <f t="shared" ref="B19:C20" si="5">C19-0.5</f>
        <v>34</v>
      </c>
      <c r="C19" s="173">
        <f t="shared" si="5"/>
        <v>34.5</v>
      </c>
      <c r="D19" s="173">
        <v>35</v>
      </c>
      <c r="E19" s="173">
        <f t="shared" ref="E19:F20" si="6">D19+0.5</f>
        <v>35.5</v>
      </c>
      <c r="F19" s="173">
        <f t="shared" si="6"/>
        <v>36</v>
      </c>
      <c r="G19" s="173">
        <f>F19+0.5</f>
        <v>36.5</v>
      </c>
    </row>
    <row r="20" spans="1:14" ht="26.1" customHeight="1">
      <c r="A20" s="174" t="s">
        <v>333</v>
      </c>
      <c r="B20" s="173">
        <f t="shared" si="5"/>
        <v>24</v>
      </c>
      <c r="C20" s="173">
        <f t="shared" si="5"/>
        <v>24.5</v>
      </c>
      <c r="D20" s="173">
        <v>25</v>
      </c>
      <c r="E20" s="173">
        <f t="shared" si="6"/>
        <v>25.5</v>
      </c>
      <c r="F20" s="173">
        <f t="shared" si="6"/>
        <v>26</v>
      </c>
      <c r="G20" s="173">
        <f>F20+0.75</f>
        <v>26.75</v>
      </c>
    </row>
    <row r="21" spans="1:14" ht="26.1" customHeight="1">
      <c r="A21" s="174" t="s">
        <v>286</v>
      </c>
      <c r="B21" s="173">
        <f>C21</f>
        <v>16</v>
      </c>
      <c r="C21" s="173">
        <f>D21-1</f>
        <v>16</v>
      </c>
      <c r="D21" s="173">
        <v>17</v>
      </c>
      <c r="E21" s="173">
        <f>D21</f>
        <v>17</v>
      </c>
      <c r="F21" s="173">
        <f>D21+2</f>
        <v>19</v>
      </c>
      <c r="G21" s="173">
        <f t="shared" ref="G21" si="7">F21</f>
        <v>19</v>
      </c>
    </row>
    <row r="22" spans="1:14" ht="26.1" customHeight="1">
      <c r="A22" s="174" t="s">
        <v>334</v>
      </c>
      <c r="B22" s="173"/>
      <c r="C22" s="173"/>
      <c r="D22" s="173">
        <v>65</v>
      </c>
      <c r="E22" s="173"/>
      <c r="F22" s="173"/>
      <c r="G22" s="17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7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 thickTop="1">
      <c r="A2" s="16" t="s">
        <v>58</v>
      </c>
      <c r="B2" s="209"/>
      <c r="C2" s="209"/>
      <c r="D2" s="17" t="s">
        <v>63</v>
      </c>
      <c r="E2" s="209"/>
      <c r="F2" s="209"/>
      <c r="G2" s="209"/>
      <c r="H2" s="219"/>
      <c r="I2" s="38" t="s">
        <v>54</v>
      </c>
      <c r="J2" s="209"/>
      <c r="K2" s="209"/>
      <c r="L2" s="209"/>
      <c r="M2" s="209"/>
      <c r="N2" s="210"/>
    </row>
    <row r="3" spans="1:14" ht="29.1" customHeight="1">
      <c r="A3" s="371" t="s">
        <v>132</v>
      </c>
      <c r="B3" s="372" t="s">
        <v>133</v>
      </c>
      <c r="C3" s="372"/>
      <c r="D3" s="372"/>
      <c r="E3" s="372"/>
      <c r="F3" s="372"/>
      <c r="G3" s="372"/>
      <c r="H3" s="220"/>
      <c r="I3" s="214" t="s">
        <v>134</v>
      </c>
      <c r="J3" s="214"/>
      <c r="K3" s="214"/>
      <c r="L3" s="214"/>
      <c r="M3" s="214"/>
      <c r="N3" s="215"/>
    </row>
    <row r="4" spans="1:14" ht="29.1" customHeight="1">
      <c r="A4" s="37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20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71"/>
      <c r="B5" s="20"/>
      <c r="C5" s="20"/>
      <c r="D5" s="19"/>
      <c r="E5" s="20"/>
      <c r="F5" s="20"/>
      <c r="G5" s="20"/>
      <c r="H5" s="220"/>
      <c r="I5" s="159"/>
      <c r="J5" s="159"/>
      <c r="K5" s="159"/>
      <c r="L5" s="159"/>
      <c r="M5" s="159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20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20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20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20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20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20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20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20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20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70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150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73" t="s">
        <v>151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>
      <c r="A2" s="57" t="s">
        <v>52</v>
      </c>
      <c r="B2" s="374"/>
      <c r="C2" s="374"/>
      <c r="D2" s="58" t="s">
        <v>58</v>
      </c>
      <c r="E2" s="59"/>
      <c r="F2" s="60" t="s">
        <v>152</v>
      </c>
      <c r="G2" s="375"/>
      <c r="H2" s="375"/>
      <c r="I2" s="77" t="s">
        <v>54</v>
      </c>
      <c r="J2" s="375"/>
      <c r="K2" s="376"/>
    </row>
    <row r="3" spans="1:11">
      <c r="A3" s="61" t="s">
        <v>69</v>
      </c>
      <c r="B3" s="377"/>
      <c r="C3" s="377"/>
      <c r="D3" s="62" t="s">
        <v>153</v>
      </c>
      <c r="E3" s="378"/>
      <c r="F3" s="379"/>
      <c r="G3" s="379"/>
      <c r="H3" s="333" t="s">
        <v>154</v>
      </c>
      <c r="I3" s="333"/>
      <c r="J3" s="333"/>
      <c r="K3" s="334"/>
    </row>
    <row r="4" spans="1:11">
      <c r="A4" s="63" t="s">
        <v>66</v>
      </c>
      <c r="B4" s="64"/>
      <c r="C4" s="64"/>
      <c r="D4" s="65" t="s">
        <v>155</v>
      </c>
      <c r="E4" s="379" t="s">
        <v>274</v>
      </c>
      <c r="F4" s="379"/>
      <c r="G4" s="379"/>
      <c r="H4" s="253" t="s">
        <v>156</v>
      </c>
      <c r="I4" s="253"/>
      <c r="J4" s="74" t="s">
        <v>61</v>
      </c>
      <c r="K4" s="80" t="s">
        <v>62</v>
      </c>
    </row>
    <row r="5" spans="1:11">
      <c r="A5" s="63" t="s">
        <v>157</v>
      </c>
      <c r="B5" s="377">
        <v>1</v>
      </c>
      <c r="C5" s="377"/>
      <c r="D5" s="62" t="s">
        <v>158</v>
      </c>
      <c r="E5" s="62" t="s">
        <v>159</v>
      </c>
      <c r="F5" s="62" t="s">
        <v>160</v>
      </c>
      <c r="G5" s="62" t="s">
        <v>161</v>
      </c>
      <c r="H5" s="253" t="s">
        <v>162</v>
      </c>
      <c r="I5" s="253"/>
      <c r="J5" s="74" t="s">
        <v>61</v>
      </c>
      <c r="K5" s="80" t="s">
        <v>62</v>
      </c>
    </row>
    <row r="6" spans="1:11">
      <c r="A6" s="66" t="s">
        <v>163</v>
      </c>
      <c r="B6" s="380">
        <v>125</v>
      </c>
      <c r="C6" s="380"/>
      <c r="D6" s="67" t="s">
        <v>164</v>
      </c>
      <c r="E6" s="68"/>
      <c r="F6" s="69">
        <v>1500</v>
      </c>
      <c r="G6" s="67"/>
      <c r="H6" s="381" t="s">
        <v>165</v>
      </c>
      <c r="I6" s="381"/>
      <c r="J6" s="69" t="s">
        <v>61</v>
      </c>
      <c r="K6" s="81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166</v>
      </c>
      <c r="B8" s="60" t="s">
        <v>167</v>
      </c>
      <c r="C8" s="60" t="s">
        <v>168</v>
      </c>
      <c r="D8" s="60" t="s">
        <v>169</v>
      </c>
      <c r="E8" s="60" t="s">
        <v>170</v>
      </c>
      <c r="F8" s="60" t="s">
        <v>171</v>
      </c>
      <c r="G8" s="382" t="s">
        <v>275</v>
      </c>
      <c r="H8" s="383"/>
      <c r="I8" s="383"/>
      <c r="J8" s="383"/>
      <c r="K8" s="384"/>
    </row>
    <row r="9" spans="1:11">
      <c r="A9" s="252" t="s">
        <v>172</v>
      </c>
      <c r="B9" s="253"/>
      <c r="C9" s="74" t="s">
        <v>61</v>
      </c>
      <c r="D9" s="74" t="s">
        <v>62</v>
      </c>
      <c r="E9" s="62" t="s">
        <v>173</v>
      </c>
      <c r="F9" s="75" t="s">
        <v>174</v>
      </c>
      <c r="G9" s="385"/>
      <c r="H9" s="386"/>
      <c r="I9" s="386"/>
      <c r="J9" s="386"/>
      <c r="K9" s="387"/>
    </row>
    <row r="10" spans="1:11">
      <c r="A10" s="252" t="s">
        <v>175</v>
      </c>
      <c r="B10" s="253"/>
      <c r="C10" s="74" t="s">
        <v>61</v>
      </c>
      <c r="D10" s="74" t="s">
        <v>62</v>
      </c>
      <c r="E10" s="62" t="s">
        <v>176</v>
      </c>
      <c r="F10" s="75" t="s">
        <v>177</v>
      </c>
      <c r="G10" s="385" t="s">
        <v>178</v>
      </c>
      <c r="H10" s="386"/>
      <c r="I10" s="386"/>
      <c r="J10" s="386"/>
      <c r="K10" s="387"/>
    </row>
    <row r="11" spans="1:11">
      <c r="A11" s="388" t="s">
        <v>145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>
      <c r="A12" s="61" t="s">
        <v>81</v>
      </c>
      <c r="B12" s="74" t="s">
        <v>77</v>
      </c>
      <c r="C12" s="74" t="s">
        <v>78</v>
      </c>
      <c r="D12" s="75"/>
      <c r="E12" s="62" t="s">
        <v>79</v>
      </c>
      <c r="F12" s="74" t="s">
        <v>77</v>
      </c>
      <c r="G12" s="74" t="s">
        <v>78</v>
      </c>
      <c r="H12" s="74"/>
      <c r="I12" s="62" t="s">
        <v>179</v>
      </c>
      <c r="J12" s="74" t="s">
        <v>77</v>
      </c>
      <c r="K12" s="80" t="s">
        <v>78</v>
      </c>
    </row>
    <row r="13" spans="1:11">
      <c r="A13" s="61" t="s">
        <v>84</v>
      </c>
      <c r="B13" s="74" t="s">
        <v>77</v>
      </c>
      <c r="C13" s="74" t="s">
        <v>78</v>
      </c>
      <c r="D13" s="75"/>
      <c r="E13" s="62" t="s">
        <v>89</v>
      </c>
      <c r="F13" s="74" t="s">
        <v>77</v>
      </c>
      <c r="G13" s="74" t="s">
        <v>78</v>
      </c>
      <c r="H13" s="74"/>
      <c r="I13" s="62" t="s">
        <v>180</v>
      </c>
      <c r="J13" s="74" t="s">
        <v>77</v>
      </c>
      <c r="K13" s="80" t="s">
        <v>78</v>
      </c>
    </row>
    <row r="14" spans="1:11">
      <c r="A14" s="66" t="s">
        <v>181</v>
      </c>
      <c r="B14" s="69" t="s">
        <v>77</v>
      </c>
      <c r="C14" s="69" t="s">
        <v>78</v>
      </c>
      <c r="D14" s="68"/>
      <c r="E14" s="67" t="s">
        <v>182</v>
      </c>
      <c r="F14" s="69" t="s">
        <v>77</v>
      </c>
      <c r="G14" s="69" t="s">
        <v>78</v>
      </c>
      <c r="H14" s="69"/>
      <c r="I14" s="67" t="s">
        <v>183</v>
      </c>
      <c r="J14" s="69" t="s">
        <v>77</v>
      </c>
      <c r="K14" s="81" t="s">
        <v>78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30" t="s">
        <v>184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>
      <c r="A17" s="252" t="s">
        <v>276</v>
      </c>
      <c r="B17" s="253"/>
      <c r="C17" s="253"/>
      <c r="D17" s="253"/>
      <c r="E17" s="253"/>
      <c r="F17" s="253"/>
      <c r="G17" s="253"/>
      <c r="H17" s="253"/>
      <c r="I17" s="253"/>
      <c r="J17" s="253"/>
      <c r="K17" s="391"/>
    </row>
    <row r="18" spans="1:11">
      <c r="A18" s="252" t="s">
        <v>277</v>
      </c>
      <c r="B18" s="253"/>
      <c r="C18" s="253"/>
      <c r="D18" s="253"/>
      <c r="E18" s="253"/>
      <c r="F18" s="253"/>
      <c r="G18" s="253"/>
      <c r="H18" s="253"/>
      <c r="I18" s="253"/>
      <c r="J18" s="253"/>
      <c r="K18" s="391"/>
    </row>
    <row r="19" spans="1:11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4"/>
    </row>
    <row r="20" spans="1:11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397"/>
    </row>
    <row r="21" spans="1:11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397"/>
    </row>
    <row r="22" spans="1:1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397"/>
    </row>
    <row r="23" spans="1:1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00"/>
    </row>
    <row r="24" spans="1:11">
      <c r="A24" s="252" t="s">
        <v>115</v>
      </c>
      <c r="B24" s="253"/>
      <c r="C24" s="74" t="s">
        <v>61</v>
      </c>
      <c r="D24" s="74" t="s">
        <v>62</v>
      </c>
      <c r="E24" s="333"/>
      <c r="F24" s="333"/>
      <c r="G24" s="333"/>
      <c r="H24" s="333"/>
      <c r="I24" s="333"/>
      <c r="J24" s="333"/>
      <c r="K24" s="334"/>
    </row>
    <row r="25" spans="1:11">
      <c r="A25" s="78" t="s">
        <v>185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spans="1:11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>
      <c r="A27" s="404" t="s">
        <v>186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 ht="17.25" customHeight="1">
      <c r="A28" s="405"/>
      <c r="B28" s="406"/>
      <c r="C28" s="406"/>
      <c r="D28" s="406"/>
      <c r="E28" s="406"/>
      <c r="F28" s="406"/>
      <c r="G28" s="406"/>
      <c r="H28" s="406"/>
      <c r="I28" s="406"/>
      <c r="J28" s="406"/>
      <c r="K28" s="407"/>
    </row>
    <row r="29" spans="1:11" ht="17.25" customHeight="1">
      <c r="A29" s="405"/>
      <c r="B29" s="406"/>
      <c r="C29" s="406"/>
      <c r="D29" s="406"/>
      <c r="E29" s="406"/>
      <c r="F29" s="406"/>
      <c r="G29" s="406"/>
      <c r="H29" s="406"/>
      <c r="I29" s="406"/>
      <c r="J29" s="406"/>
      <c r="K29" s="407"/>
    </row>
    <row r="30" spans="1:11" ht="17.25" customHeight="1">
      <c r="A30" s="405"/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spans="1:11" ht="17.25" customHeight="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407"/>
    </row>
    <row r="32" spans="1:11" ht="17.25" customHeight="1">
      <c r="A32" s="405"/>
      <c r="B32" s="406"/>
      <c r="C32" s="406"/>
      <c r="D32" s="406"/>
      <c r="E32" s="406"/>
      <c r="F32" s="406"/>
      <c r="G32" s="406"/>
      <c r="H32" s="406"/>
      <c r="I32" s="406"/>
      <c r="J32" s="406"/>
      <c r="K32" s="407"/>
    </row>
    <row r="33" spans="1:13" ht="17.25" customHeight="1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407"/>
    </row>
    <row r="34" spans="1:13" ht="17.25" customHeight="1">
      <c r="A34" s="395"/>
      <c r="B34" s="396"/>
      <c r="C34" s="396"/>
      <c r="D34" s="396"/>
      <c r="E34" s="396"/>
      <c r="F34" s="396"/>
      <c r="G34" s="396"/>
      <c r="H34" s="396"/>
      <c r="I34" s="396"/>
      <c r="J34" s="396"/>
      <c r="K34" s="397"/>
    </row>
    <row r="35" spans="1:13" ht="17.25" customHeight="1">
      <c r="A35" s="408"/>
      <c r="B35" s="396"/>
      <c r="C35" s="396"/>
      <c r="D35" s="396"/>
      <c r="E35" s="396"/>
      <c r="F35" s="396"/>
      <c r="G35" s="396"/>
      <c r="H35" s="396"/>
      <c r="I35" s="396"/>
      <c r="J35" s="396"/>
      <c r="K35" s="397"/>
    </row>
    <row r="36" spans="1:13" ht="17.25" customHeight="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11"/>
    </row>
    <row r="37" spans="1:13" ht="18.75" customHeight="1">
      <c r="A37" s="412" t="s">
        <v>187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4"/>
    </row>
    <row r="38" spans="1:13" s="55" customFormat="1" ht="18.75" customHeight="1">
      <c r="A38" s="252" t="s">
        <v>188</v>
      </c>
      <c r="B38" s="253"/>
      <c r="C38" s="253"/>
      <c r="D38" s="333" t="s">
        <v>189</v>
      </c>
      <c r="E38" s="333"/>
      <c r="F38" s="415" t="s">
        <v>190</v>
      </c>
      <c r="G38" s="416"/>
      <c r="H38" s="253" t="s">
        <v>191</v>
      </c>
      <c r="I38" s="253"/>
      <c r="J38" s="253" t="s">
        <v>192</v>
      </c>
      <c r="K38" s="391"/>
    </row>
    <row r="39" spans="1:13" ht="18.75" customHeight="1">
      <c r="A39" s="63" t="s">
        <v>116</v>
      </c>
      <c r="B39" s="253"/>
      <c r="C39" s="253"/>
      <c r="D39" s="253"/>
      <c r="E39" s="253"/>
      <c r="F39" s="253"/>
      <c r="G39" s="253"/>
      <c r="H39" s="253"/>
      <c r="I39" s="253"/>
      <c r="J39" s="253"/>
      <c r="K39" s="391"/>
      <c r="M39" s="55"/>
    </row>
    <row r="40" spans="1:13" ht="30.95" customHeight="1">
      <c r="A40" s="252" t="s">
        <v>278</v>
      </c>
      <c r="B40" s="253"/>
      <c r="C40" s="253"/>
      <c r="D40" s="253"/>
      <c r="E40" s="253"/>
      <c r="F40" s="253"/>
      <c r="G40" s="253"/>
      <c r="H40" s="253"/>
      <c r="I40" s="253"/>
      <c r="J40" s="253"/>
      <c r="K40" s="391"/>
    </row>
    <row r="41" spans="1:13" ht="18.75" customHeight="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391"/>
    </row>
    <row r="42" spans="1:13" ht="32.1" customHeight="1">
      <c r="A42" s="66" t="s">
        <v>124</v>
      </c>
      <c r="B42" s="417" t="s">
        <v>193</v>
      </c>
      <c r="C42" s="417"/>
      <c r="D42" s="67" t="s">
        <v>194</v>
      </c>
      <c r="E42" s="68"/>
      <c r="F42" s="67" t="s">
        <v>127</v>
      </c>
      <c r="G42" s="79"/>
      <c r="H42" s="418" t="s">
        <v>128</v>
      </c>
      <c r="I42" s="418"/>
      <c r="J42" s="417"/>
      <c r="K42" s="41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7"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7" t="s">
        <v>131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ht="29.1" customHeight="1">
      <c r="A2" s="16" t="s">
        <v>58</v>
      </c>
      <c r="B2" s="209"/>
      <c r="C2" s="209"/>
      <c r="D2" s="17" t="s">
        <v>63</v>
      </c>
      <c r="E2" s="209"/>
      <c r="F2" s="209"/>
      <c r="G2" s="209"/>
      <c r="H2" s="219"/>
      <c r="I2" s="38" t="s">
        <v>54</v>
      </c>
      <c r="J2" s="209"/>
      <c r="K2" s="209"/>
      <c r="L2" s="209"/>
      <c r="M2" s="209"/>
      <c r="N2" s="210"/>
    </row>
    <row r="3" spans="1:14" ht="29.1" customHeight="1">
      <c r="A3" s="371" t="s">
        <v>132</v>
      </c>
      <c r="B3" s="372" t="s">
        <v>133</v>
      </c>
      <c r="C3" s="372"/>
      <c r="D3" s="372"/>
      <c r="E3" s="372"/>
      <c r="F3" s="372"/>
      <c r="G3" s="372"/>
      <c r="H3" s="220"/>
      <c r="I3" s="214" t="s">
        <v>134</v>
      </c>
      <c r="J3" s="214"/>
      <c r="K3" s="214"/>
      <c r="L3" s="214"/>
      <c r="M3" s="214"/>
      <c r="N3" s="215"/>
    </row>
    <row r="4" spans="1:14" ht="29.1" customHeight="1">
      <c r="A4" s="371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20"/>
      <c r="I4" s="39"/>
      <c r="J4" s="39"/>
      <c r="K4" s="39"/>
      <c r="L4" s="39"/>
      <c r="M4" s="39"/>
      <c r="N4" s="40"/>
    </row>
    <row r="5" spans="1:14" ht="29.1" customHeight="1">
      <c r="A5" s="371"/>
      <c r="B5" s="20"/>
      <c r="C5" s="20"/>
      <c r="D5" s="19"/>
      <c r="E5" s="20"/>
      <c r="F5" s="20"/>
      <c r="G5" s="20"/>
      <c r="H5" s="220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20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20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20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20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20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20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20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20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20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70"/>
      <c r="I15" s="49"/>
      <c r="J15" s="50"/>
      <c r="K15" s="51"/>
      <c r="L15" s="50"/>
      <c r="M15" s="50"/>
      <c r="N15" s="52"/>
    </row>
    <row r="16" spans="1:14" ht="14.2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2022-06-21T09:45:10Z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