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975" tabRatio="727" firstSheet="2" activeTab="4"/>
  </bookViews>
  <sheets>
    <sheet name="工作内容" sheetId="1" r:id="rId1"/>
    <sheet name="AQL2.5验货" sheetId="2" r:id="rId2"/>
    <sheet name="首期" sheetId="3" r:id="rId3"/>
    <sheet name="中期" sheetId="19" r:id="rId4"/>
    <sheet name="尾期" sheetId="22" r:id="rId5"/>
    <sheet name="首期验货尺寸表" sheetId="13" r:id="rId6"/>
    <sheet name="中期验货尺寸表" sheetId="21" r:id="rId7"/>
    <sheet name="尾期验货尺寸表" sheetId="23" r:id="rId8"/>
    <sheet name="1.面料验布" sheetId="7" r:id="rId9"/>
    <sheet name="2.面料缩率" sheetId="8" r:id="rId10"/>
    <sheet name="3.面料互染" sheetId="9" r:id="rId11"/>
    <sheet name="5.特殊工艺测试" sheetId="11" r:id="rId12"/>
    <sheet name="6.织带类缩率测试" sheetId="12" r:id="rId13"/>
    <sheet name="4.面料静水压" sheetId="10" r:id="rId14"/>
  </sheets>
  <externalReferences>
    <externalReference r:id="rId15"/>
    <externalReference r:id="rId16"/>
  </externalReferences>
  <calcPr calcId="144525"/>
</workbook>
</file>

<file path=xl/sharedStrings.xml><?xml version="1.0" encoding="utf-8"?>
<sst xmlns="http://schemas.openxmlformats.org/spreadsheetml/2006/main" count="916" uniqueCount="368">
  <si>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</si>
  <si>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</si>
  <si>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</si>
  <si>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</si>
  <si>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</si>
  <si>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</si>
  <si>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</si>
  <si>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</si>
  <si>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</si>
  <si>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</si>
  <si>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</si>
  <si>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</si>
  <si>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</si>
  <si>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</si>
  <si>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</si>
  <si>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</si>
  <si>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</si>
  <si>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</si>
  <si>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</si>
  <si>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</si>
  <si>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</si>
  <si>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</si>
  <si>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</si>
  <si>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</si>
  <si>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</si>
  <si>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</si>
  <si>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</si>
  <si>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</si>
  <si>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</si>
  <si>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</si>
  <si>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</si>
  <si>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</si>
  <si>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</si>
  <si>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</si>
  <si>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</si>
  <si>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</si>
  <si>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</si>
  <si>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</si>
  <si>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</si>
  <si>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</si>
  <si>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</si>
  <si>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</si>
  <si>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</si>
  <si>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</si>
  <si>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</si>
  <si>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</si>
  <si>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</si>
  <si>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</si>
  <si>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</si>
  <si>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</si>
  <si>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</si>
  <si>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</si>
  <si>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</si>
  <si>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</si>
  <si>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</si>
  <si>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</si>
  <si>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大连万林</t>
  </si>
  <si>
    <t>生产工厂</t>
  </si>
  <si>
    <t>丹东柏林</t>
  </si>
  <si>
    <t>订单基础信息</t>
  </si>
  <si>
    <t>生产•出货进度</t>
  </si>
  <si>
    <t>指示•确认资料</t>
  </si>
  <si>
    <t>款号</t>
  </si>
  <si>
    <r>
      <rPr>
        <sz val="11"/>
        <rFont val="宋体"/>
        <charset val="134"/>
      </rPr>
      <t>T</t>
    </r>
    <r>
      <rPr>
        <sz val="11"/>
        <rFont val="宋体"/>
        <charset val="134"/>
      </rPr>
      <t>AMMBK91888</t>
    </r>
  </si>
  <si>
    <t>合同交期</t>
  </si>
  <si>
    <t>产前确认样</t>
  </si>
  <si>
    <t>有</t>
  </si>
  <si>
    <t>无</t>
  </si>
  <si>
    <t>品名</t>
  </si>
  <si>
    <t>男式旅行裤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</si>
  <si>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</si>
  <si>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</si>
  <si>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</si>
  <si>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</si>
  <si>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</si>
  <si>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</si>
  <si>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</si>
  <si>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</si>
  <si>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</si>
  <si>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</si>
  <si>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</si>
  <si>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</si>
  <si>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</si>
  <si>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</si>
  <si>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</si>
  <si>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</si>
  <si>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</si>
  <si>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</si>
  <si>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</si>
  <si>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</si>
  <si>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</si>
  <si>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</si>
  <si>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</si>
  <si>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</si>
  <si>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</si>
  <si>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</si>
  <si>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</si>
  <si>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</si>
  <si>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</si>
  <si>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</si>
  <si>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</si>
  <si>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</si>
  <si>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</si>
  <si>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</si>
  <si>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</si>
  <si>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</si>
  <si>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</si>
  <si>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</si>
  <si>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</si>
  <si>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</si>
  <si>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</si>
  <si>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</si>
  <si>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</si>
  <si>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</si>
  <si>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</si>
  <si>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</si>
  <si>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</si>
  <si>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</si>
  <si>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面料厂无多余面料</t>
  </si>
  <si>
    <t>橄榄灰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</si>
  <si>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</si>
  <si>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r>
      <rPr>
        <sz val="11"/>
        <rFont val="宋体"/>
        <charset val="134"/>
      </rPr>
      <t>X</t>
    </r>
    <r>
      <rPr>
        <sz val="11"/>
        <rFont val="宋体"/>
        <charset val="134"/>
      </rPr>
      <t>L 10</t>
    </r>
    <r>
      <rPr>
        <sz val="11"/>
        <rFont val="宋体"/>
        <charset val="134"/>
      </rPr>
      <t>件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</si>
  <si>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</si>
  <si>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</si>
  <si>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</si>
  <si>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</si>
  <si>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</si>
  <si>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1、腰松紧抽的不均匀，打斜绺</t>
  </si>
  <si>
    <t>2、侧袋盖过针不平整，袋角不方正</t>
  </si>
  <si>
    <t>3、裤口左右不等相差0.5</t>
  </si>
  <si>
    <t>4、前小裆有皱不平整，裆弯有点弯度太大了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</si>
  <si>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</si>
  <si>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</si>
  <si>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</si>
  <si>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</si>
  <si>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</si>
  <si>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</si>
  <si>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</si>
  <si>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</si>
  <si>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</si>
  <si>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</si>
  <si>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于娜</t>
  </si>
  <si>
    <t>【整改结果】</t>
  </si>
  <si>
    <t>复核时间</t>
  </si>
  <si>
    <t>TOREAD-QC中期检验报告书</t>
  </si>
  <si>
    <t>【附属资料确认】</t>
  </si>
  <si>
    <t>【检验明细】：检验明细（要求齐色、齐号至少10件检查）</t>
  </si>
  <si>
    <t>黑色  S :5 M:10 L:10 XL:10 XXL:10 XXXL:10</t>
  </si>
  <si>
    <t>橄榄灰  S :2 M:5 L:10 XL:10 XXL:5 XXXL:5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</si>
  <si>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</si>
  <si>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</si>
  <si>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</si>
  <si>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2、侧斗口左右不对称相差0.5</t>
  </si>
  <si>
    <t>3、侧袋盖过针不平整，袋角不方正</t>
  </si>
  <si>
    <t>4、后袋布垫袋宽窄不等，袋口封口在袋布处不平整</t>
  </si>
  <si>
    <t>5、左右侧缝斗距侧斗口高低不对称</t>
  </si>
  <si>
    <t>6、裤口左右不等相差0.5</t>
  </si>
  <si>
    <t>7、左右裤长不等长差0.8，整烫要烫出来</t>
  </si>
  <si>
    <t>8、腰口松紧带没包紧</t>
  </si>
  <si>
    <t>9、前小裆有皱不平整，裆弯有点弯度太大了</t>
  </si>
  <si>
    <t>以上问题请及时改正。</t>
  </si>
  <si>
    <t>【整改的严重缺陷及整改复核时间】</t>
  </si>
  <si>
    <t>QC出货报告书</t>
  </si>
  <si>
    <t>TAMMBK91888</t>
  </si>
  <si>
    <t>产品名称</t>
  </si>
  <si>
    <t>合同日期</t>
  </si>
  <si>
    <t>检验资料确认</t>
  </si>
  <si>
    <t>交货形式</t>
  </si>
  <si>
    <t>入仓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</si>
  <si>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</si>
  <si>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</si>
  <si>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</si>
  <si>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</si>
  <si>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</si>
  <si>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</si>
  <si>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130件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</si>
  <si>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</si>
  <si>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</si>
  <si>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</si>
  <si>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</si>
  <si>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</si>
  <si>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</si>
  <si>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</si>
  <si>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</si>
  <si>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</si>
  <si>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</si>
  <si>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</si>
  <si>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</si>
  <si>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</si>
  <si>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</si>
  <si>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</si>
  <si>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</si>
  <si>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</si>
  <si>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</si>
  <si>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</si>
  <si>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</si>
  <si>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</si>
  <si>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</si>
  <si>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</si>
  <si>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</si>
  <si>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1.线毛  1件</t>
  </si>
  <si>
    <t>2.侧斗口左右不对称  1件（差0.3CM）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</si>
  <si>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</si>
  <si>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</si>
  <si>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</si>
  <si>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</si>
  <si>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</si>
  <si>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</si>
  <si>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</si>
  <si>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 抽检箱号： 3/7/11/15/18/21/22/25/27/28/29/30/33</t>
  </si>
  <si>
    <t>服装QC部门</t>
  </si>
  <si>
    <t>检验人</t>
  </si>
  <si>
    <t>QC规格测量表</t>
  </si>
  <si>
    <r>
      <rPr>
        <sz val="12"/>
        <color theme="1"/>
        <rFont val="宋体"/>
        <charset val="134"/>
      </rPr>
      <t>T</t>
    </r>
    <r>
      <rPr>
        <sz val="12"/>
        <color theme="1"/>
        <rFont val="宋体"/>
        <charset val="134"/>
      </rPr>
      <t>AMMBK91888</t>
    </r>
  </si>
  <si>
    <t>部位名称</t>
  </si>
  <si>
    <t>指示规格  FINAL SPEC</t>
  </si>
  <si>
    <t>样品规格  SAMPLE SPEC</t>
  </si>
  <si>
    <r>
      <rPr>
        <sz val="11"/>
        <rFont val="宋体"/>
        <charset val="134"/>
      </rPr>
      <t>X</t>
    </r>
    <r>
      <rPr>
        <sz val="12"/>
        <rFont val="宋体"/>
        <charset val="134"/>
      </rPr>
      <t>XXXL</t>
    </r>
  </si>
  <si>
    <t>165/80B</t>
  </si>
  <si>
    <t>170/84B</t>
  </si>
  <si>
    <t>175/88B</t>
  </si>
  <si>
    <t>180/92B</t>
  </si>
  <si>
    <t>185/96B</t>
  </si>
  <si>
    <t>190/100B</t>
  </si>
  <si>
    <t>195/104B</t>
  </si>
  <si>
    <t>内长</t>
  </si>
  <si>
    <t>70</t>
  </si>
  <si>
    <t>腰围（平量）</t>
  </si>
  <si>
    <t>82</t>
  </si>
  <si>
    <t>腰围（拉量）</t>
  </si>
  <si>
    <t>臀围</t>
  </si>
  <si>
    <t>+1</t>
  </si>
  <si>
    <t>腿围/2</t>
  </si>
  <si>
    <t>33</t>
  </si>
  <si>
    <t>-0.3</t>
  </si>
  <si>
    <t>膝围/2</t>
  </si>
  <si>
    <t>24</t>
  </si>
  <si>
    <t>+0.3</t>
  </si>
  <si>
    <t>小腿围/2（脚口向上28cm）</t>
  </si>
  <si>
    <t>0</t>
  </si>
  <si>
    <t>脚口/2拉量</t>
  </si>
  <si>
    <t>18</t>
  </si>
  <si>
    <t>脚口/2平量</t>
  </si>
  <si>
    <t>14</t>
  </si>
  <si>
    <t>前裆长（含腰）</t>
  </si>
  <si>
    <t>28.5</t>
  </si>
  <si>
    <t>后裆长（含腰)</t>
  </si>
  <si>
    <t>42.5</t>
  </si>
  <si>
    <t>总裆长（含腰）</t>
  </si>
  <si>
    <t>前门襟长</t>
  </si>
  <si>
    <t>前插袋</t>
  </si>
  <si>
    <t>腰高</t>
  </si>
  <si>
    <t>侧袋高</t>
  </si>
  <si>
    <t>21</t>
  </si>
  <si>
    <t>侧袋宽</t>
  </si>
  <si>
    <t>15</t>
  </si>
  <si>
    <t>后袋长</t>
  </si>
  <si>
    <r>
      <rPr>
        <sz val="12"/>
        <color theme="1"/>
        <rFont val="宋体"/>
        <charset val="134"/>
      </rPr>
      <t xml:space="preserve">     初期请洗测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</rPr>
      <t>件，有问题的另加测量数量。</t>
    </r>
  </si>
  <si>
    <t>验货时间：</t>
  </si>
  <si>
    <t>跟单QC:于娜</t>
  </si>
  <si>
    <t>工厂负责人：于娜</t>
  </si>
  <si>
    <t>-0.5</t>
  </si>
  <si>
    <t>+0.2</t>
  </si>
  <si>
    <r>
      <rPr>
        <sz val="12"/>
        <color theme="1"/>
        <rFont val="宋体"/>
        <charset val="134"/>
      </rPr>
      <t xml:space="preserve">     中期请洗测10</t>
    </r>
    <r>
      <rPr>
        <sz val="12"/>
        <color theme="1"/>
        <rFont val="宋体"/>
        <charset val="134"/>
      </rPr>
      <t>件，有问题的另加测量数量。</t>
    </r>
  </si>
  <si>
    <t>+0.4</t>
  </si>
  <si>
    <t>+0.5</t>
  </si>
  <si>
    <t>+0.6</t>
  </si>
  <si>
    <t>+0.7</t>
  </si>
  <si>
    <t xml:space="preserve">     尾期请洗测10件，有问题的另加测量数量。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</si>
  <si>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</si>
  <si>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</si>
  <si>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</si>
  <si>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</si>
  <si>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</si>
  <si>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</si>
  <si>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</si>
  <si>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</si>
  <si>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</si>
  <si>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</si>
  <si>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</si>
  <si>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</si>
  <si>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</si>
  <si>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</si>
  <si>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</si>
  <si>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</si>
  <si>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</si>
  <si>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05-7-108</t>
  </si>
  <si>
    <t>G20SS0520</t>
  </si>
  <si>
    <t>得力</t>
  </si>
  <si>
    <t>白杠多</t>
  </si>
  <si>
    <t>2-31</t>
  </si>
  <si>
    <t>有杠3处</t>
  </si>
  <si>
    <t>05-3-74</t>
  </si>
  <si>
    <t>有杠5处</t>
  </si>
  <si>
    <t>01-16-60</t>
  </si>
  <si>
    <t>01-11-67</t>
  </si>
  <si>
    <t>有杠</t>
  </si>
  <si>
    <t>01-12-69</t>
  </si>
  <si>
    <t xml:space="preserve">  备注：1.面料有色差、色杠、抽丝、死褶、折痕等情况。2.面料杠、折痕、高温褶较多。</t>
  </si>
  <si>
    <t>制表时间：2022.5.25</t>
  </si>
  <si>
    <t>测试人签名：于娜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</si>
  <si>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</si>
  <si>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</si>
  <si>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</si>
  <si>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</si>
  <si>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</si>
  <si>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</si>
  <si>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</si>
  <si>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</si>
  <si>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</si>
  <si>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</si>
  <si>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05-2-31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</si>
  <si>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</si>
  <si>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</si>
  <si>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</si>
  <si>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</si>
  <si>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</si>
  <si>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</si>
  <si>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</si>
  <si>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</si>
  <si>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</si>
  <si>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</si>
  <si>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</si>
  <si>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</si>
  <si>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AMMBK91888</t>
    </r>
  </si>
  <si>
    <t>G20SS0520-          19SS黑色</t>
  </si>
  <si>
    <t>面料</t>
  </si>
  <si>
    <t>G19SS1221          黑色</t>
  </si>
  <si>
    <t>经编袋布</t>
  </si>
  <si>
    <t>乾丰</t>
  </si>
  <si>
    <t>G18SSCS001 黑色</t>
  </si>
  <si>
    <t>腰绳</t>
  </si>
  <si>
    <t>泰丰</t>
  </si>
  <si>
    <t>G22SSZD093 黑色</t>
  </si>
  <si>
    <t>织带</t>
  </si>
  <si>
    <t>物料6</t>
  </si>
  <si>
    <t>物料7</t>
  </si>
  <si>
    <t>物料8</t>
  </si>
  <si>
    <t>物料9</t>
  </si>
  <si>
    <t>物料10</t>
  </si>
  <si>
    <t>G20SS0520-          橄榄灰</t>
  </si>
  <si>
    <t>G19SS1221          22SS深灰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</si>
  <si>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</si>
  <si>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</si>
  <si>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</si>
  <si>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</si>
  <si>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</si>
  <si>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</si>
  <si>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</si>
  <si>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后腰下绣花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</si>
  <si>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</si>
  <si>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</si>
  <si>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</si>
  <si>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</si>
  <si>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</si>
  <si>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</si>
  <si>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</si>
  <si>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G22SSZD093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</si>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</sst>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9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0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9" fillId="13" borderId="84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8" fillId="31" borderId="91" applyNumberFormat="0" applyFont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88" applyNumberFormat="0" applyFill="0" applyAlignment="0" applyProtection="0">
      <alignment vertical="center"/>
    </xf>
    <xf numFmtId="0" fontId="9" fillId="0" borderId="0">
      <alignment vertical="center"/>
    </xf>
    <xf numFmtId="0" fontId="54" fillId="0" borderId="88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5" fillId="0" borderId="89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22" borderId="87" applyNumberFormat="0" applyAlignment="0" applyProtection="0">
      <alignment vertical="center"/>
    </xf>
    <xf numFmtId="0" fontId="43" fillId="22" borderId="84" applyNumberFormat="0" applyAlignment="0" applyProtection="0">
      <alignment vertical="center"/>
    </xf>
    <xf numFmtId="0" fontId="40" fillId="21" borderId="85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50" fillId="0" borderId="90" applyNumberFormat="0" applyFill="0" applyAlignment="0" applyProtection="0">
      <alignment vertical="center"/>
    </xf>
    <xf numFmtId="0" fontId="42" fillId="0" borderId="86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7" fillId="0" borderId="0">
      <alignment vertical="center"/>
    </xf>
    <xf numFmtId="0" fontId="34" fillId="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12" fillId="0" borderId="0"/>
  </cellStyleXfs>
  <cellXfs count="50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9" fontId="9" fillId="0" borderId="2" xfId="0" applyNumberFormat="1" applyFont="1" applyBorder="1" applyAlignment="1">
      <alignment horizontal="center"/>
    </xf>
    <xf numFmtId="10" fontId="9" fillId="0" borderId="2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0" fillId="0" borderId="2" xfId="0" applyFont="1" applyBorder="1"/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Border="1" applyAlignment="1"/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Border="1" applyAlignment="1"/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2" xfId="59" applyFont="1" applyFill="1" applyBorder="1" applyAlignment="1">
      <alignment horizontal="center"/>
    </xf>
    <xf numFmtId="0" fontId="0" fillId="0" borderId="2" xfId="0" applyFont="1" applyFill="1" applyBorder="1" applyAlignment="1"/>
    <xf numFmtId="0" fontId="0" fillId="0" borderId="7" xfId="0" applyFont="1" applyFill="1" applyBorder="1" applyAlignment="1">
      <alignment vertical="top" wrapText="1"/>
    </xf>
    <xf numFmtId="0" fontId="0" fillId="0" borderId="2" xfId="59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/>
    </xf>
    <xf numFmtId="58" fontId="9" fillId="0" borderId="2" xfId="0" applyNumberFormat="1" applyFont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15" fillId="3" borderId="0" xfId="56" applyFont="1" applyFill="1"/>
    <xf numFmtId="0" fontId="16" fillId="3" borderId="0" xfId="56" applyFont="1" applyFill="1" applyBorder="1" applyAlignment="1">
      <alignment horizontal="center"/>
    </xf>
    <xf numFmtId="0" fontId="15" fillId="3" borderId="0" xfId="56" applyFont="1" applyFill="1" applyBorder="1" applyAlignment="1">
      <alignment horizontal="center"/>
    </xf>
    <xf numFmtId="0" fontId="16" fillId="3" borderId="9" xfId="55" applyFont="1" applyFill="1" applyBorder="1" applyAlignment="1">
      <alignment horizontal="left" vertical="center"/>
    </xf>
    <xf numFmtId="0" fontId="15" fillId="3" borderId="10" xfId="55" applyFont="1" applyFill="1" applyBorder="1" applyAlignment="1">
      <alignment horizontal="center" vertical="center"/>
    </xf>
    <xf numFmtId="0" fontId="16" fillId="3" borderId="10" xfId="55" applyFont="1" applyFill="1" applyBorder="1" applyAlignment="1">
      <alignment vertical="center"/>
    </xf>
    <xf numFmtId="0" fontId="16" fillId="3" borderId="11" xfId="56" applyFont="1" applyFill="1" applyBorder="1" applyAlignment="1" applyProtection="1">
      <alignment horizontal="center" vertical="center"/>
    </xf>
    <xf numFmtId="0" fontId="16" fillId="3" borderId="2" xfId="56" applyFont="1" applyFill="1" applyBorder="1" applyAlignment="1">
      <alignment horizontal="center" vertical="center"/>
    </xf>
    <xf numFmtId="176" fontId="14" fillId="0" borderId="2" xfId="41" applyNumberFormat="1" applyFont="1" applyBorder="1" applyAlignment="1">
      <alignment horizontal="center" vertical="center"/>
    </xf>
    <xf numFmtId="176" fontId="17" fillId="0" borderId="2" xfId="41" applyNumberFormat="1" applyFont="1" applyBorder="1" applyAlignment="1">
      <alignment horizontal="center" vertical="center"/>
    </xf>
    <xf numFmtId="0" fontId="18" fillId="3" borderId="2" xfId="41" applyFont="1" applyFill="1" applyBorder="1" applyAlignment="1">
      <alignment horizontal="center" vertical="center"/>
    </xf>
    <xf numFmtId="49" fontId="18" fillId="3" borderId="2" xfId="41" applyNumberFormat="1" applyFont="1" applyFill="1" applyBorder="1" applyAlignment="1">
      <alignment horizontal="center" vertical="center"/>
    </xf>
    <xf numFmtId="0" fontId="18" fillId="3" borderId="7" xfId="41" applyFont="1" applyFill="1" applyBorder="1" applyAlignment="1">
      <alignment horizontal="center" vertical="center"/>
    </xf>
    <xf numFmtId="49" fontId="18" fillId="3" borderId="4" xfId="4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6" fillId="3" borderId="0" xfId="56" applyFont="1" applyFill="1"/>
    <xf numFmtId="0" fontId="15" fillId="3" borderId="10" xfId="56" applyFont="1" applyFill="1" applyBorder="1" applyAlignment="1">
      <alignment horizontal="center"/>
    </xf>
    <xf numFmtId="0" fontId="16" fillId="3" borderId="10" xfId="55" applyFont="1" applyFill="1" applyBorder="1" applyAlignment="1">
      <alignment horizontal="left" vertical="center"/>
    </xf>
    <xf numFmtId="0" fontId="15" fillId="3" borderId="12" xfId="55" applyFont="1" applyFill="1" applyBorder="1" applyAlignment="1">
      <alignment horizontal="center" vertical="center"/>
    </xf>
    <xf numFmtId="0" fontId="15" fillId="3" borderId="13" xfId="55" applyFont="1" applyFill="1" applyBorder="1" applyAlignment="1">
      <alignment horizontal="center" vertical="center"/>
    </xf>
    <xf numFmtId="0" fontId="15" fillId="3" borderId="2" xfId="56" applyFont="1" applyFill="1" applyBorder="1" applyAlignment="1">
      <alignment horizontal="center"/>
    </xf>
    <xf numFmtId="0" fontId="16" fillId="3" borderId="2" xfId="56" applyFont="1" applyFill="1" applyBorder="1" applyAlignment="1" applyProtection="1">
      <alignment horizontal="center" vertical="center"/>
    </xf>
    <xf numFmtId="0" fontId="16" fillId="3" borderId="4" xfId="56" applyFont="1" applyFill="1" applyBorder="1" applyAlignment="1" applyProtection="1">
      <alignment horizontal="center" vertical="center"/>
    </xf>
    <xf numFmtId="0" fontId="16" fillId="3" borderId="14" xfId="56" applyFont="1" applyFill="1" applyBorder="1" applyAlignment="1" applyProtection="1">
      <alignment horizontal="center" vertical="center"/>
    </xf>
    <xf numFmtId="176" fontId="14" fillId="0" borderId="2" xfId="41" applyNumberFormat="1" applyFont="1" applyFill="1" applyBorder="1" applyAlignment="1">
      <alignment horizontal="center" vertical="center"/>
    </xf>
    <xf numFmtId="176" fontId="17" fillId="3" borderId="2" xfId="41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6" fillId="3" borderId="2" xfId="58" applyFont="1" applyFill="1" applyBorder="1" applyAlignment="1">
      <alignment horizontal="center" vertical="center"/>
    </xf>
    <xf numFmtId="176" fontId="19" fillId="0" borderId="2" xfId="11" applyNumberFormat="1" applyFont="1" applyFill="1" applyBorder="1" applyAlignment="1">
      <alignment horizontal="center"/>
    </xf>
    <xf numFmtId="176" fontId="19" fillId="0" borderId="2" xfId="11" applyNumberFormat="1" applyFont="1" applyFill="1" applyBorder="1" applyAlignment="1">
      <alignment horizontal="center" vertical="center"/>
    </xf>
    <xf numFmtId="49" fontId="19" fillId="0" borderId="2" xfId="11" applyNumberFormat="1" applyFont="1" applyFill="1" applyBorder="1" applyAlignment="1">
      <alignment horizontal="center" vertical="center"/>
    </xf>
    <xf numFmtId="0" fontId="0" fillId="3" borderId="2" xfId="58" applyFont="1" applyFill="1" applyBorder="1">
      <alignment vertical="center"/>
    </xf>
    <xf numFmtId="0" fontId="15" fillId="3" borderId="2" xfId="56" applyFont="1" applyFill="1" applyBorder="1"/>
    <xf numFmtId="14" fontId="16" fillId="3" borderId="0" xfId="56" applyNumberFormat="1" applyFont="1" applyFill="1"/>
    <xf numFmtId="0" fontId="17" fillId="0" borderId="0" xfId="38" applyFill="1" applyBorder="1" applyAlignment="1">
      <alignment horizontal="left" vertical="center"/>
    </xf>
    <xf numFmtId="0" fontId="17" fillId="0" borderId="0" xfId="38" applyFont="1" applyFill="1" applyAlignment="1">
      <alignment horizontal="left" vertical="center"/>
    </xf>
    <xf numFmtId="0" fontId="17" fillId="0" borderId="0" xfId="38" applyFill="1" applyAlignment="1">
      <alignment horizontal="left" vertical="center"/>
    </xf>
    <xf numFmtId="0" fontId="20" fillId="0" borderId="15" xfId="38" applyFont="1" applyFill="1" applyBorder="1" applyAlignment="1">
      <alignment horizontal="center" vertical="top"/>
    </xf>
    <xf numFmtId="0" fontId="21" fillId="0" borderId="16" xfId="38" applyFont="1" applyFill="1" applyBorder="1" applyAlignment="1">
      <alignment horizontal="left" vertical="center"/>
    </xf>
    <xf numFmtId="0" fontId="14" fillId="0" borderId="17" xfId="38" applyFont="1" applyFill="1" applyBorder="1" applyAlignment="1">
      <alignment horizontal="center" vertical="center"/>
    </xf>
    <xf numFmtId="0" fontId="21" fillId="0" borderId="17" xfId="38" applyFont="1" applyFill="1" applyBorder="1" applyAlignment="1">
      <alignment horizontal="center" vertical="center"/>
    </xf>
    <xf numFmtId="0" fontId="11" fillId="0" borderId="17" xfId="38" applyFont="1" applyFill="1" applyBorder="1" applyAlignment="1">
      <alignment vertical="center"/>
    </xf>
    <xf numFmtId="0" fontId="21" fillId="0" borderId="17" xfId="38" applyFont="1" applyFill="1" applyBorder="1" applyAlignment="1">
      <alignment vertical="center"/>
    </xf>
    <xf numFmtId="0" fontId="11" fillId="0" borderId="17" xfId="38" applyFont="1" applyFill="1" applyBorder="1" applyAlignment="1">
      <alignment horizontal="center" vertical="center"/>
    </xf>
    <xf numFmtId="0" fontId="21" fillId="0" borderId="18" xfId="38" applyFont="1" applyFill="1" applyBorder="1" applyAlignment="1">
      <alignment vertical="center"/>
    </xf>
    <xf numFmtId="0" fontId="14" fillId="0" borderId="19" xfId="38" applyFont="1" applyFill="1" applyBorder="1" applyAlignment="1">
      <alignment horizontal="center" vertical="center"/>
    </xf>
    <xf numFmtId="0" fontId="21" fillId="0" borderId="19" xfId="38" applyFont="1" applyFill="1" applyBorder="1" applyAlignment="1">
      <alignment vertical="center"/>
    </xf>
    <xf numFmtId="58" fontId="11" fillId="0" borderId="19" xfId="38" applyNumberFormat="1" applyFont="1" applyFill="1" applyBorder="1" applyAlignment="1">
      <alignment horizontal="center" vertical="center"/>
    </xf>
    <xf numFmtId="0" fontId="11" fillId="0" borderId="19" xfId="38" applyFont="1" applyFill="1" applyBorder="1" applyAlignment="1">
      <alignment horizontal="center" vertical="center"/>
    </xf>
    <xf numFmtId="0" fontId="21" fillId="0" borderId="19" xfId="38" applyFont="1" applyFill="1" applyBorder="1" applyAlignment="1">
      <alignment horizontal="center" vertical="center"/>
    </xf>
    <xf numFmtId="0" fontId="21" fillId="0" borderId="18" xfId="38" applyFont="1" applyFill="1" applyBorder="1" applyAlignment="1">
      <alignment horizontal="left" vertical="center"/>
    </xf>
    <xf numFmtId="0" fontId="14" fillId="0" borderId="19" xfId="38" applyFont="1" applyFill="1" applyBorder="1" applyAlignment="1">
      <alignment horizontal="right" vertical="center"/>
    </xf>
    <xf numFmtId="0" fontId="21" fillId="0" borderId="19" xfId="38" applyFont="1" applyFill="1" applyBorder="1" applyAlignment="1">
      <alignment horizontal="left" vertical="center"/>
    </xf>
    <xf numFmtId="0" fontId="21" fillId="0" borderId="20" xfId="38" applyFont="1" applyFill="1" applyBorder="1" applyAlignment="1">
      <alignment vertical="center"/>
    </xf>
    <xf numFmtId="0" fontId="14" fillId="0" borderId="21" xfId="38" applyFont="1" applyFill="1" applyBorder="1" applyAlignment="1">
      <alignment horizontal="right" vertical="center"/>
    </xf>
    <xf numFmtId="0" fontId="21" fillId="0" borderId="21" xfId="38" applyFont="1" applyFill="1" applyBorder="1" applyAlignment="1">
      <alignment vertical="center"/>
    </xf>
    <xf numFmtId="0" fontId="11" fillId="0" borderId="21" xfId="38" applyFont="1" applyFill="1" applyBorder="1" applyAlignment="1">
      <alignment horizontal="left" vertical="center"/>
    </xf>
    <xf numFmtId="0" fontId="21" fillId="0" borderId="21" xfId="38" applyFont="1" applyFill="1" applyBorder="1" applyAlignment="1">
      <alignment horizontal="left" vertical="center"/>
    </xf>
    <xf numFmtId="0" fontId="21" fillId="0" borderId="0" xfId="38" applyFont="1" applyFill="1" applyBorder="1" applyAlignment="1">
      <alignment vertical="center"/>
    </xf>
    <xf numFmtId="0" fontId="11" fillId="0" borderId="0" xfId="38" applyFont="1" applyFill="1" applyBorder="1" applyAlignment="1">
      <alignment vertical="center"/>
    </xf>
    <xf numFmtId="0" fontId="11" fillId="0" borderId="0" xfId="38" applyFont="1" applyFill="1" applyAlignment="1">
      <alignment horizontal="left" vertical="center"/>
    </xf>
    <xf numFmtId="0" fontId="21" fillId="0" borderId="16" xfId="38" applyFont="1" applyFill="1" applyBorder="1" applyAlignment="1">
      <alignment vertical="center"/>
    </xf>
    <xf numFmtId="0" fontId="11" fillId="0" borderId="22" xfId="38" applyFont="1" applyFill="1" applyBorder="1" applyAlignment="1">
      <alignment horizontal="center" vertical="center"/>
    </xf>
    <xf numFmtId="0" fontId="11" fillId="0" borderId="23" xfId="38" applyFont="1" applyFill="1" applyBorder="1" applyAlignment="1">
      <alignment horizontal="center" vertical="center"/>
    </xf>
    <xf numFmtId="0" fontId="11" fillId="0" borderId="19" xfId="38" applyFont="1" applyFill="1" applyBorder="1" applyAlignment="1">
      <alignment horizontal="left" vertical="center"/>
    </xf>
    <xf numFmtId="0" fontId="11" fillId="0" borderId="19" xfId="38" applyFont="1" applyFill="1" applyBorder="1" applyAlignment="1">
      <alignment vertical="center"/>
    </xf>
    <xf numFmtId="0" fontId="11" fillId="0" borderId="24" xfId="38" applyFont="1" applyFill="1" applyBorder="1" applyAlignment="1">
      <alignment horizontal="center" vertical="center"/>
    </xf>
    <xf numFmtId="0" fontId="11" fillId="0" borderId="25" xfId="38" applyFont="1" applyFill="1" applyBorder="1" applyAlignment="1">
      <alignment horizontal="center" vertical="center"/>
    </xf>
    <xf numFmtId="0" fontId="22" fillId="0" borderId="26" xfId="38" applyFont="1" applyFill="1" applyBorder="1" applyAlignment="1">
      <alignment horizontal="left" vertical="center"/>
    </xf>
    <xf numFmtId="0" fontId="22" fillId="0" borderId="25" xfId="38" applyFont="1" applyFill="1" applyBorder="1" applyAlignment="1">
      <alignment horizontal="left" vertical="center"/>
    </xf>
    <xf numFmtId="0" fontId="11" fillId="0" borderId="21" xfId="38" applyFont="1" applyFill="1" applyBorder="1" applyAlignment="1">
      <alignment vertical="center"/>
    </xf>
    <xf numFmtId="0" fontId="11" fillId="0" borderId="0" xfId="38" applyFont="1" applyFill="1" applyBorder="1" applyAlignment="1">
      <alignment horizontal="left" vertical="center"/>
    </xf>
    <xf numFmtId="0" fontId="21" fillId="0" borderId="27" xfId="38" applyFont="1" applyFill="1" applyBorder="1" applyAlignment="1">
      <alignment horizontal="left" vertical="center"/>
    </xf>
    <xf numFmtId="0" fontId="21" fillId="0" borderId="28" xfId="38" applyFont="1" applyFill="1" applyBorder="1" applyAlignment="1">
      <alignment horizontal="left" vertical="center"/>
    </xf>
    <xf numFmtId="0" fontId="21" fillId="0" borderId="29" xfId="38" applyFont="1" applyFill="1" applyBorder="1" applyAlignment="1">
      <alignment horizontal="left" vertical="center"/>
    </xf>
    <xf numFmtId="0" fontId="21" fillId="0" borderId="0" xfId="38" applyFont="1" applyFill="1" applyBorder="1" applyAlignment="1">
      <alignment horizontal="left" vertical="center"/>
    </xf>
    <xf numFmtId="0" fontId="21" fillId="0" borderId="29" xfId="38" applyFont="1" applyFill="1" applyBorder="1" applyAlignment="1">
      <alignment vertical="center"/>
    </xf>
    <xf numFmtId="0" fontId="21" fillId="0" borderId="0" xfId="38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/>
    </xf>
    <xf numFmtId="9" fontId="14" fillId="0" borderId="31" xfId="55" applyNumberFormat="1" applyFont="1" applyBorder="1" applyAlignment="1">
      <alignment horizontal="center" vertical="center"/>
    </xf>
    <xf numFmtId="0" fontId="9" fillId="3" borderId="31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9" fontId="14" fillId="0" borderId="19" xfId="55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horizontal="center"/>
    </xf>
    <xf numFmtId="0" fontId="12" fillId="3" borderId="18" xfId="59" applyFont="1" applyFill="1" applyBorder="1" applyAlignment="1">
      <alignment vertical="center"/>
    </xf>
    <xf numFmtId="0" fontId="11" fillId="0" borderId="18" xfId="38" applyFont="1" applyFill="1" applyBorder="1" applyAlignment="1">
      <alignment horizontal="left" vertical="center" wrapText="1"/>
    </xf>
    <xf numFmtId="0" fontId="11" fillId="0" borderId="19" xfId="38" applyFont="1" applyFill="1" applyBorder="1" applyAlignment="1">
      <alignment horizontal="left" vertical="center" wrapText="1"/>
    </xf>
    <xf numFmtId="0" fontId="21" fillId="0" borderId="20" xfId="38" applyFont="1" applyFill="1" applyBorder="1" applyAlignment="1">
      <alignment horizontal="left" vertical="center"/>
    </xf>
    <xf numFmtId="0" fontId="17" fillId="0" borderId="21" xfId="38" applyFill="1" applyBorder="1" applyAlignment="1">
      <alignment horizontal="center" vertical="center"/>
    </xf>
    <xf numFmtId="0" fontId="21" fillId="0" borderId="32" xfId="38" applyFont="1" applyFill="1" applyBorder="1" applyAlignment="1">
      <alignment horizontal="center" vertical="center"/>
    </xf>
    <xf numFmtId="0" fontId="21" fillId="0" borderId="33" xfId="38" applyFont="1" applyFill="1" applyBorder="1" applyAlignment="1">
      <alignment horizontal="left" vertical="center"/>
    </xf>
    <xf numFmtId="0" fontId="21" fillId="0" borderId="23" xfId="38" applyFont="1" applyFill="1" applyBorder="1" applyAlignment="1">
      <alignment horizontal="left" vertical="center"/>
    </xf>
    <xf numFmtId="0" fontId="17" fillId="0" borderId="26" xfId="38" applyFont="1" applyFill="1" applyBorder="1" applyAlignment="1">
      <alignment horizontal="left" vertical="center"/>
    </xf>
    <xf numFmtId="0" fontId="17" fillId="0" borderId="25" xfId="38" applyFont="1" applyFill="1" applyBorder="1" applyAlignment="1">
      <alignment horizontal="left" vertical="center"/>
    </xf>
    <xf numFmtId="0" fontId="11" fillId="0" borderId="26" xfId="38" applyFont="1" applyFill="1" applyBorder="1" applyAlignment="1">
      <alignment horizontal="left" vertical="center"/>
    </xf>
    <xf numFmtId="0" fontId="11" fillId="0" borderId="25" xfId="38" applyFont="1" applyFill="1" applyBorder="1" applyAlignment="1">
      <alignment horizontal="left" vertical="center"/>
    </xf>
    <xf numFmtId="0" fontId="23" fillId="0" borderId="26" xfId="38" applyFont="1" applyFill="1" applyBorder="1" applyAlignment="1">
      <alignment horizontal="left" vertical="center"/>
    </xf>
    <xf numFmtId="0" fontId="11" fillId="0" borderId="34" xfId="38" applyFont="1" applyFill="1" applyBorder="1" applyAlignment="1">
      <alignment horizontal="left" vertical="center"/>
    </xf>
    <xf numFmtId="0" fontId="11" fillId="0" borderId="35" xfId="38" applyFont="1" applyFill="1" applyBorder="1" applyAlignment="1">
      <alignment horizontal="left" vertical="center"/>
    </xf>
    <xf numFmtId="0" fontId="22" fillId="0" borderId="16" xfId="38" applyFont="1" applyFill="1" applyBorder="1" applyAlignment="1">
      <alignment horizontal="left" vertical="center"/>
    </xf>
    <xf numFmtId="0" fontId="22" fillId="0" borderId="17" xfId="38" applyFont="1" applyFill="1" applyBorder="1" applyAlignment="1">
      <alignment horizontal="left" vertical="center"/>
    </xf>
    <xf numFmtId="0" fontId="21" fillId="0" borderId="24" xfId="38" applyFont="1" applyFill="1" applyBorder="1" applyAlignment="1">
      <alignment horizontal="left" vertical="center"/>
    </xf>
    <xf numFmtId="0" fontId="21" fillId="0" borderId="36" xfId="38" applyFont="1" applyFill="1" applyBorder="1" applyAlignment="1">
      <alignment horizontal="left" vertical="center"/>
    </xf>
    <xf numFmtId="0" fontId="11" fillId="0" borderId="21" xfId="38" applyFont="1" applyFill="1" applyBorder="1" applyAlignment="1">
      <alignment horizontal="center" vertical="center"/>
    </xf>
    <xf numFmtId="58" fontId="11" fillId="0" borderId="21" xfId="38" applyNumberFormat="1" applyFont="1" applyFill="1" applyBorder="1" applyAlignment="1">
      <alignment vertical="center"/>
    </xf>
    <xf numFmtId="0" fontId="21" fillId="0" borderId="21" xfId="38" applyFont="1" applyFill="1" applyBorder="1" applyAlignment="1">
      <alignment horizontal="center" vertical="center"/>
    </xf>
    <xf numFmtId="0" fontId="21" fillId="0" borderId="17" xfId="38" applyFont="1" applyFill="1" applyBorder="1" applyAlignment="1">
      <alignment horizontal="left" vertical="center"/>
    </xf>
    <xf numFmtId="0" fontId="11" fillId="0" borderId="37" xfId="38" applyFont="1" applyFill="1" applyBorder="1" applyAlignment="1">
      <alignment horizontal="center" vertical="center"/>
    </xf>
    <xf numFmtId="0" fontId="21" fillId="0" borderId="38" xfId="38" applyFont="1" applyFill="1" applyBorder="1" applyAlignment="1">
      <alignment horizontal="center" vertical="center"/>
    </xf>
    <xf numFmtId="0" fontId="11" fillId="0" borderId="38" xfId="38" applyFont="1" applyFill="1" applyBorder="1" applyAlignment="1">
      <alignment horizontal="left" vertical="center"/>
    </xf>
    <xf numFmtId="0" fontId="11" fillId="0" borderId="39" xfId="38" applyFont="1" applyFill="1" applyBorder="1" applyAlignment="1">
      <alignment horizontal="left" vertical="center"/>
    </xf>
    <xf numFmtId="0" fontId="11" fillId="0" borderId="40" xfId="38" applyFont="1" applyFill="1" applyBorder="1" applyAlignment="1">
      <alignment horizontal="center" vertical="center"/>
    </xf>
    <xf numFmtId="0" fontId="11" fillId="0" borderId="41" xfId="38" applyFont="1" applyFill="1" applyBorder="1" applyAlignment="1">
      <alignment horizontal="center" vertical="center"/>
    </xf>
    <xf numFmtId="0" fontId="22" fillId="0" borderId="41" xfId="38" applyFont="1" applyFill="1" applyBorder="1" applyAlignment="1">
      <alignment horizontal="left" vertical="center"/>
    </xf>
    <xf numFmtId="0" fontId="21" fillId="0" borderId="42" xfId="38" applyFont="1" applyFill="1" applyBorder="1" applyAlignment="1">
      <alignment horizontal="left" vertical="center"/>
    </xf>
    <xf numFmtId="0" fontId="21" fillId="0" borderId="43" xfId="38" applyFont="1" applyFill="1" applyBorder="1" applyAlignment="1">
      <alignment horizontal="left" vertical="center"/>
    </xf>
    <xf numFmtId="0" fontId="21" fillId="0" borderId="43" xfId="38" applyFont="1" applyFill="1" applyBorder="1" applyAlignment="1">
      <alignment vertical="center"/>
    </xf>
    <xf numFmtId="0" fontId="21" fillId="0" borderId="31" xfId="38" applyFont="1" applyFill="1" applyBorder="1" applyAlignment="1">
      <alignment horizontal="left" vertical="center"/>
    </xf>
    <xf numFmtId="0" fontId="21" fillId="0" borderId="44" xfId="38" applyFont="1" applyFill="1" applyBorder="1" applyAlignment="1">
      <alignment vertical="center"/>
    </xf>
    <xf numFmtId="0" fontId="21" fillId="0" borderId="38" xfId="38" applyFont="1" applyFill="1" applyBorder="1" applyAlignment="1">
      <alignment vertical="center"/>
    </xf>
    <xf numFmtId="0" fontId="11" fillId="0" borderId="38" xfId="38" applyFont="1" applyFill="1" applyBorder="1" applyAlignment="1">
      <alignment horizontal="left" vertical="center" wrapText="1"/>
    </xf>
    <xf numFmtId="0" fontId="17" fillId="0" borderId="39" xfId="38" applyFill="1" applyBorder="1" applyAlignment="1">
      <alignment horizontal="center" vertical="center"/>
    </xf>
    <xf numFmtId="0" fontId="21" fillId="0" borderId="40" xfId="38" applyFont="1" applyFill="1" applyBorder="1" applyAlignment="1">
      <alignment horizontal="left" vertical="center"/>
    </xf>
    <xf numFmtId="0" fontId="17" fillId="0" borderId="41" xfId="38" applyFont="1" applyFill="1" applyBorder="1" applyAlignment="1">
      <alignment horizontal="left" vertical="center"/>
    </xf>
    <xf numFmtId="0" fontId="11" fillId="0" borderId="41" xfId="38" applyFont="1" applyFill="1" applyBorder="1" applyAlignment="1">
      <alignment horizontal="left" vertical="center"/>
    </xf>
    <xf numFmtId="0" fontId="11" fillId="0" borderId="45" xfId="38" applyFont="1" applyFill="1" applyBorder="1" applyAlignment="1">
      <alignment horizontal="left" vertical="center"/>
    </xf>
    <xf numFmtId="0" fontId="22" fillId="0" borderId="37" xfId="38" applyFont="1" applyFill="1" applyBorder="1" applyAlignment="1">
      <alignment horizontal="left" vertical="center"/>
    </xf>
    <xf numFmtId="0" fontId="21" fillId="0" borderId="38" xfId="38" applyFont="1" applyFill="1" applyBorder="1" applyAlignment="1">
      <alignment horizontal="left" vertical="center"/>
    </xf>
    <xf numFmtId="0" fontId="11" fillId="0" borderId="39" xfId="38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4" fillId="0" borderId="15" xfId="49" applyFont="1" applyBorder="1" applyAlignment="1">
      <alignment horizontal="center" vertical="top"/>
    </xf>
    <xf numFmtId="0" fontId="23" fillId="0" borderId="46" xfId="49" applyFont="1" applyBorder="1" applyAlignment="1">
      <alignment horizontal="left" vertical="center"/>
    </xf>
    <xf numFmtId="0" fontId="14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left" vertical="center"/>
    </xf>
    <xf numFmtId="0" fontId="22" fillId="0" borderId="16" xfId="49" applyFont="1" applyBorder="1" applyAlignment="1">
      <alignment horizontal="center" vertical="center"/>
    </xf>
    <xf numFmtId="0" fontId="22" fillId="0" borderId="17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3" fillId="0" borderId="16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2" fillId="0" borderId="18" xfId="49" applyFont="1" applyBorder="1" applyAlignment="1">
      <alignment horizontal="left" vertical="center"/>
    </xf>
    <xf numFmtId="0" fontId="14" fillId="0" borderId="19" xfId="49" applyFont="1" applyBorder="1" applyAlignment="1">
      <alignment horizontal="left" vertical="center"/>
    </xf>
    <xf numFmtId="0" fontId="14" fillId="0" borderId="38" xfId="49" applyFont="1" applyBorder="1" applyAlignment="1">
      <alignment horizontal="left" vertical="center"/>
    </xf>
    <xf numFmtId="0" fontId="22" fillId="0" borderId="19" xfId="49" applyFont="1" applyBorder="1" applyAlignment="1">
      <alignment horizontal="left" vertical="center"/>
    </xf>
    <xf numFmtId="14" fontId="14" fillId="0" borderId="19" xfId="55" applyNumberFormat="1" applyFont="1" applyBorder="1" applyAlignment="1">
      <alignment horizontal="center" vertical="center"/>
    </xf>
    <xf numFmtId="14" fontId="14" fillId="0" borderId="38" xfId="55" applyNumberFormat="1" applyFont="1" applyBorder="1" applyAlignment="1">
      <alignment horizontal="center" vertical="center"/>
    </xf>
    <xf numFmtId="0" fontId="22" fillId="0" borderId="18" xfId="49" applyFont="1" applyBorder="1" applyAlignment="1">
      <alignment vertical="center"/>
    </xf>
    <xf numFmtId="0" fontId="14" fillId="0" borderId="19" xfId="49" applyFont="1" applyBorder="1" applyAlignment="1">
      <alignment vertical="center"/>
    </xf>
    <xf numFmtId="0" fontId="14" fillId="0" borderId="38" xfId="49" applyFont="1" applyBorder="1" applyAlignment="1">
      <alignment vertical="center"/>
    </xf>
    <xf numFmtId="0" fontId="22" fillId="0" borderId="19" xfId="49" applyFont="1" applyBorder="1" applyAlignment="1">
      <alignment vertical="center"/>
    </xf>
    <xf numFmtId="0" fontId="14" fillId="0" borderId="24" xfId="49" applyFont="1" applyBorder="1" applyAlignment="1">
      <alignment horizontal="left" vertical="center"/>
    </xf>
    <xf numFmtId="0" fontId="14" fillId="0" borderId="41" xfId="49" applyFont="1" applyBorder="1" applyAlignment="1">
      <alignment horizontal="left" vertical="center"/>
    </xf>
    <xf numFmtId="0" fontId="17" fillId="0" borderId="19" xfId="49" applyFont="1" applyBorder="1" applyAlignment="1">
      <alignment vertical="center"/>
    </xf>
    <xf numFmtId="0" fontId="22" fillId="0" borderId="20" xfId="49" applyFont="1" applyBorder="1" applyAlignment="1">
      <alignment vertical="center"/>
    </xf>
    <xf numFmtId="0" fontId="14" fillId="0" borderId="21" xfId="49" applyFont="1" applyBorder="1" applyAlignment="1">
      <alignment horizontal="center" vertical="center"/>
    </xf>
    <xf numFmtId="0" fontId="14" fillId="0" borderId="39" xfId="49" applyFont="1" applyBorder="1" applyAlignment="1">
      <alignment horizontal="center" vertical="center"/>
    </xf>
    <xf numFmtId="0" fontId="22" fillId="0" borderId="20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14" fontId="14" fillId="0" borderId="21" xfId="55" applyNumberFormat="1" applyFont="1" applyBorder="1" applyAlignment="1">
      <alignment horizontal="center" vertical="center"/>
    </xf>
    <xf numFmtId="14" fontId="14" fillId="0" borderId="39" xfId="55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22" fillId="0" borderId="16" xfId="49" applyFont="1" applyBorder="1" applyAlignment="1">
      <alignment vertical="center"/>
    </xf>
    <xf numFmtId="0" fontId="17" fillId="0" borderId="17" xfId="49" applyFont="1" applyBorder="1" applyAlignment="1">
      <alignment horizontal="left" vertical="center"/>
    </xf>
    <xf numFmtId="0" fontId="14" fillId="0" borderId="17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22" fillId="0" borderId="17" xfId="49" applyFont="1" applyBorder="1" applyAlignment="1">
      <alignment vertical="center"/>
    </xf>
    <xf numFmtId="0" fontId="17" fillId="0" borderId="19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2" fillId="0" borderId="49" xfId="49" applyFont="1" applyBorder="1" applyAlignment="1">
      <alignment horizontal="left" vertical="center"/>
    </xf>
    <xf numFmtId="0" fontId="11" fillId="0" borderId="48" xfId="49" applyFont="1" applyBorder="1" applyAlignment="1">
      <alignment horizontal="left" vertical="center"/>
    </xf>
    <xf numFmtId="0" fontId="11" fillId="0" borderId="49" xfId="49" applyFont="1" applyBorder="1" applyAlignment="1">
      <alignment horizontal="left" vertical="center"/>
    </xf>
    <xf numFmtId="0" fontId="11" fillId="0" borderId="50" xfId="49" applyFont="1" applyBorder="1" applyAlignment="1">
      <alignment horizontal="left" vertical="center"/>
    </xf>
    <xf numFmtId="0" fontId="11" fillId="0" borderId="17" xfId="49" applyFont="1" applyBorder="1" applyAlignment="1">
      <alignment horizontal="left" vertical="center"/>
    </xf>
    <xf numFmtId="0" fontId="11" fillId="0" borderId="29" xfId="49" applyFont="1" applyBorder="1" applyAlignment="1">
      <alignment horizontal="left" vertical="center"/>
    </xf>
    <xf numFmtId="0" fontId="11" fillId="0" borderId="0" xfId="49" applyFont="1" applyBorder="1" applyAlignment="1">
      <alignment horizontal="left" vertical="center"/>
    </xf>
    <xf numFmtId="0" fontId="11" fillId="0" borderId="25" xfId="49" applyFont="1" applyBorder="1" applyAlignment="1">
      <alignment horizontal="left" vertical="center"/>
    </xf>
    <xf numFmtId="0" fontId="11" fillId="0" borderId="36" xfId="49" applyFont="1" applyBorder="1" applyAlignment="1">
      <alignment horizontal="left" vertical="center"/>
    </xf>
    <xf numFmtId="0" fontId="11" fillId="0" borderId="51" xfId="49" applyFont="1" applyBorder="1" applyAlignment="1">
      <alignment horizontal="left" vertical="center"/>
    </xf>
    <xf numFmtId="0" fontId="11" fillId="0" borderId="15" xfId="49" applyFont="1" applyBorder="1" applyAlignment="1">
      <alignment horizontal="left" vertical="center"/>
    </xf>
    <xf numFmtId="0" fontId="22" fillId="0" borderId="0" xfId="49" applyFont="1" applyBorder="1" applyAlignment="1">
      <alignment horizontal="left" vertical="center"/>
    </xf>
    <xf numFmtId="0" fontId="11" fillId="0" borderId="16" xfId="49" applyFont="1" applyBorder="1" applyAlignment="1">
      <alignment horizontal="left" vertical="center"/>
    </xf>
    <xf numFmtId="0" fontId="11" fillId="0" borderId="26" xfId="49" applyFont="1" applyBorder="1" applyAlignment="1">
      <alignment horizontal="left" vertical="center"/>
    </xf>
    <xf numFmtId="0" fontId="11" fillId="0" borderId="24" xfId="49" applyFont="1" applyBorder="1" applyAlignment="1">
      <alignment horizontal="left" vertical="center"/>
    </xf>
    <xf numFmtId="0" fontId="14" fillId="0" borderId="20" xfId="49" applyFont="1" applyBorder="1" applyAlignment="1">
      <alignment horizontal="left" vertical="center"/>
    </xf>
    <xf numFmtId="0" fontId="14" fillId="0" borderId="21" xfId="49" applyFont="1" applyBorder="1" applyAlignment="1">
      <alignment horizontal="left" vertical="center"/>
    </xf>
    <xf numFmtId="0" fontId="23" fillId="0" borderId="0" xfId="59" applyFont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2" fillId="0" borderId="18" xfId="49" applyFont="1" applyFill="1" applyBorder="1" applyAlignment="1">
      <alignment horizontal="left" vertical="center"/>
    </xf>
    <xf numFmtId="0" fontId="14" fillId="0" borderId="19" xfId="49" applyFont="1" applyFill="1" applyBorder="1" applyAlignment="1">
      <alignment horizontal="left" vertical="center"/>
    </xf>
    <xf numFmtId="0" fontId="22" fillId="0" borderId="20" xfId="49" applyFont="1" applyBorder="1" applyAlignment="1">
      <alignment horizontal="center" vertical="center"/>
    </xf>
    <xf numFmtId="0" fontId="22" fillId="0" borderId="21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1" fillId="0" borderId="19" xfId="49" applyFont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33" xfId="55" applyFont="1" applyFill="1" applyBorder="1" applyAlignment="1">
      <alignment horizontal="left" vertical="center"/>
    </xf>
    <xf numFmtId="0" fontId="14" fillId="0" borderId="23" xfId="55" applyFont="1" applyFill="1" applyBorder="1" applyAlignment="1">
      <alignment horizontal="left" vertical="center"/>
    </xf>
    <xf numFmtId="0" fontId="14" fillId="0" borderId="26" xfId="55" applyFont="1" applyFill="1" applyBorder="1" applyAlignment="1">
      <alignment horizontal="left" vertical="center"/>
    </xf>
    <xf numFmtId="0" fontId="14" fillId="0" borderId="25" xfId="55" applyFont="1" applyFill="1" applyBorder="1" applyAlignment="1">
      <alignment horizontal="left" vertical="center"/>
    </xf>
    <xf numFmtId="0" fontId="14" fillId="0" borderId="26" xfId="49" applyFont="1" applyFill="1" applyBorder="1" applyAlignment="1">
      <alignment horizontal="left" vertical="center"/>
    </xf>
    <xf numFmtId="0" fontId="14" fillId="0" borderId="25" xfId="49" applyFont="1" applyFill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5" xfId="49" applyFont="1" applyBorder="1" applyAlignment="1">
      <alignment horizontal="left" vertical="center"/>
    </xf>
    <xf numFmtId="0" fontId="23" fillId="0" borderId="52" xfId="49" applyFont="1" applyBorder="1" applyAlignment="1">
      <alignment vertical="center"/>
    </xf>
    <xf numFmtId="0" fontId="14" fillId="0" borderId="53" xfId="49" applyFont="1" applyBorder="1" applyAlignment="1">
      <alignment horizontal="center" vertical="center"/>
    </xf>
    <xf numFmtId="0" fontId="23" fillId="0" borderId="53" xfId="49" applyFont="1" applyBorder="1" applyAlignment="1">
      <alignment vertical="center"/>
    </xf>
    <xf numFmtId="0" fontId="11" fillId="0" borderId="21" xfId="49" applyFont="1" applyFill="1" applyBorder="1" applyAlignment="1">
      <alignment vertical="center"/>
    </xf>
    <xf numFmtId="58" fontId="17" fillId="0" borderId="53" xfId="49" applyNumberFormat="1" applyFont="1" applyBorder="1" applyAlignment="1">
      <alignment vertical="center"/>
    </xf>
    <xf numFmtId="0" fontId="23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31" xfId="49" applyFont="1" applyFill="1" applyBorder="1" applyAlignment="1">
      <alignment horizontal="center" vertical="center"/>
    </xf>
    <xf numFmtId="0" fontId="23" fillId="0" borderId="20" xfId="49" applyFont="1" applyFill="1" applyBorder="1" applyAlignment="1">
      <alignment horizontal="center" vertical="center"/>
    </xf>
    <xf numFmtId="0" fontId="23" fillId="0" borderId="21" xfId="49" applyFont="1" applyFill="1" applyBorder="1" applyAlignment="1">
      <alignment horizontal="center" vertical="center"/>
    </xf>
    <xf numFmtId="58" fontId="23" fillId="0" borderId="53" xfId="49" applyNumberFormat="1" applyFont="1" applyBorder="1" applyAlignment="1">
      <alignment vertical="center"/>
    </xf>
    <xf numFmtId="0" fontId="17" fillId="0" borderId="47" xfId="49" applyFont="1" applyBorder="1" applyAlignment="1">
      <alignment horizontal="center" vertical="center"/>
    </xf>
    <xf numFmtId="0" fontId="17" fillId="0" borderId="55" xfId="49" applyFont="1" applyBorder="1" applyAlignment="1">
      <alignment horizontal="center" vertical="center"/>
    </xf>
    <xf numFmtId="0" fontId="14" fillId="0" borderId="39" xfId="49" applyFont="1" applyBorder="1" applyAlignment="1">
      <alignment horizontal="left" vertical="center"/>
    </xf>
    <xf numFmtId="0" fontId="14" fillId="0" borderId="37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1" fillId="0" borderId="17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5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1" fillId="0" borderId="15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center" vertical="center"/>
    </xf>
    <xf numFmtId="0" fontId="14" fillId="0" borderId="38" xfId="49" applyFont="1" applyFill="1" applyBorder="1" applyAlignment="1">
      <alignment horizontal="left" vertical="center"/>
    </xf>
    <xf numFmtId="0" fontId="22" fillId="0" borderId="39" xfId="49" applyFont="1" applyBorder="1" applyAlignment="1">
      <alignment horizontal="center" vertical="center"/>
    </xf>
    <xf numFmtId="0" fontId="21" fillId="0" borderId="38" xfId="49" applyFont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14" fillId="0" borderId="40" xfId="55" applyFont="1" applyFill="1" applyBorder="1" applyAlignment="1">
      <alignment horizontal="left" vertical="center"/>
    </xf>
    <xf numFmtId="0" fontId="14" fillId="0" borderId="41" xfId="55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14" fillId="0" borderId="58" xfId="55" applyFont="1" applyBorder="1" applyAlignment="1">
      <alignment horizontal="center" vertical="center"/>
    </xf>
    <xf numFmtId="0" fontId="14" fillId="0" borderId="59" xfId="55" applyFont="1" applyBorder="1" applyAlignment="1">
      <alignment horizontal="center" vertical="center"/>
    </xf>
    <xf numFmtId="0" fontId="23" fillId="0" borderId="60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center" vertical="center"/>
    </xf>
    <xf numFmtId="0" fontId="23" fillId="0" borderId="39" xfId="49" applyFont="1" applyFill="1" applyBorder="1" applyAlignment="1">
      <alignment horizontal="center" vertical="center"/>
    </xf>
    <xf numFmtId="0" fontId="17" fillId="0" borderId="0" xfId="55" applyFont="1" applyBorder="1" applyAlignment="1">
      <alignment horizontal="left" vertical="center"/>
    </xf>
    <xf numFmtId="0" fontId="17" fillId="0" borderId="0" xfId="55" applyFont="1" applyAlignment="1">
      <alignment horizontal="left" vertical="center"/>
    </xf>
    <xf numFmtId="0" fontId="25" fillId="0" borderId="15" xfId="55" applyFont="1" applyBorder="1" applyAlignment="1">
      <alignment horizontal="center" vertical="top"/>
    </xf>
    <xf numFmtId="0" fontId="23" fillId="0" borderId="46" xfId="55" applyFont="1" applyBorder="1" applyAlignment="1">
      <alignment horizontal="left" vertical="center"/>
    </xf>
    <xf numFmtId="0" fontId="14" fillId="0" borderId="47" xfId="55" applyFont="1" applyBorder="1" applyAlignment="1">
      <alignment horizontal="center" vertical="center"/>
    </xf>
    <xf numFmtId="0" fontId="23" fillId="0" borderId="47" xfId="55" applyFont="1" applyBorder="1" applyAlignment="1">
      <alignment horizontal="center" vertical="center"/>
    </xf>
    <xf numFmtId="0" fontId="22" fillId="0" borderId="47" xfId="55" applyFont="1" applyBorder="1" applyAlignment="1">
      <alignment horizontal="left" vertical="center"/>
    </xf>
    <xf numFmtId="0" fontId="22" fillId="0" borderId="16" xfId="55" applyFont="1" applyBorder="1" applyAlignment="1">
      <alignment horizontal="center" vertical="center"/>
    </xf>
    <xf numFmtId="0" fontId="22" fillId="0" borderId="17" xfId="55" applyFont="1" applyBorder="1" applyAlignment="1">
      <alignment horizontal="center" vertical="center"/>
    </xf>
    <xf numFmtId="0" fontId="22" fillId="0" borderId="37" xfId="55" applyFont="1" applyBorder="1" applyAlignment="1">
      <alignment horizontal="center" vertical="center"/>
    </xf>
    <xf numFmtId="0" fontId="23" fillId="0" borderId="16" xfId="55" applyFont="1" applyBorder="1" applyAlignment="1">
      <alignment horizontal="center" vertical="center"/>
    </xf>
    <xf numFmtId="0" fontId="23" fillId="0" borderId="17" xfId="55" applyFont="1" applyBorder="1" applyAlignment="1">
      <alignment horizontal="center" vertical="center"/>
    </xf>
    <xf numFmtId="0" fontId="23" fillId="0" borderId="37" xfId="55" applyFont="1" applyBorder="1" applyAlignment="1">
      <alignment horizontal="center" vertical="center"/>
    </xf>
    <xf numFmtId="0" fontId="22" fillId="0" borderId="18" xfId="55" applyFont="1" applyBorder="1" applyAlignment="1">
      <alignment horizontal="left" vertical="center"/>
    </xf>
    <xf numFmtId="0" fontId="14" fillId="0" borderId="19" xfId="55" applyFont="1" applyBorder="1" applyAlignment="1">
      <alignment horizontal="left" vertical="center"/>
    </xf>
    <xf numFmtId="0" fontId="14" fillId="0" borderId="38" xfId="55" applyFont="1" applyBorder="1" applyAlignment="1">
      <alignment horizontal="left" vertical="center"/>
    </xf>
    <xf numFmtId="0" fontId="22" fillId="0" borderId="19" xfId="55" applyFont="1" applyBorder="1" applyAlignment="1">
      <alignment horizontal="left" vertical="center"/>
    </xf>
    <xf numFmtId="0" fontId="22" fillId="0" borderId="18" xfId="55" applyFont="1" applyBorder="1" applyAlignment="1">
      <alignment vertical="center"/>
    </xf>
    <xf numFmtId="0" fontId="14" fillId="0" borderId="19" xfId="55" applyFont="1" applyBorder="1" applyAlignment="1">
      <alignment vertical="center"/>
    </xf>
    <xf numFmtId="0" fontId="14" fillId="0" borderId="38" xfId="55" applyFont="1" applyBorder="1" applyAlignment="1">
      <alignment vertical="center"/>
    </xf>
    <xf numFmtId="0" fontId="22" fillId="0" borderId="19" xfId="55" applyFont="1" applyBorder="1" applyAlignment="1">
      <alignment vertical="center"/>
    </xf>
    <xf numFmtId="0" fontId="14" fillId="0" borderId="24" xfId="55" applyFont="1" applyBorder="1" applyAlignment="1">
      <alignment horizontal="left" vertical="center"/>
    </xf>
    <xf numFmtId="0" fontId="14" fillId="0" borderId="41" xfId="55" applyFont="1" applyBorder="1" applyAlignment="1">
      <alignment horizontal="left" vertical="center"/>
    </xf>
    <xf numFmtId="0" fontId="17" fillId="0" borderId="19" xfId="55" applyFont="1" applyBorder="1" applyAlignment="1">
      <alignment vertical="center"/>
    </xf>
    <xf numFmtId="0" fontId="22" fillId="0" borderId="20" xfId="55" applyFont="1" applyBorder="1" applyAlignment="1">
      <alignment vertical="center"/>
    </xf>
    <xf numFmtId="0" fontId="14" fillId="0" borderId="21" xfId="55" applyFont="1" applyBorder="1" applyAlignment="1">
      <alignment horizontal="center" vertical="center"/>
    </xf>
    <xf numFmtId="0" fontId="14" fillId="0" borderId="39" xfId="55" applyFont="1" applyBorder="1" applyAlignment="1">
      <alignment horizontal="center" vertical="center"/>
    </xf>
    <xf numFmtId="0" fontId="22" fillId="0" borderId="20" xfId="55" applyFont="1" applyBorder="1" applyAlignment="1">
      <alignment horizontal="left" vertical="center"/>
    </xf>
    <xf numFmtId="0" fontId="22" fillId="0" borderId="21" xfId="55" applyFont="1" applyBorder="1" applyAlignment="1">
      <alignment horizontal="left" vertical="center"/>
    </xf>
    <xf numFmtId="0" fontId="22" fillId="0" borderId="61" xfId="55" applyFont="1" applyBorder="1" applyAlignment="1">
      <alignment horizontal="left" vertical="center"/>
    </xf>
    <xf numFmtId="0" fontId="22" fillId="0" borderId="32" xfId="55" applyFont="1" applyBorder="1" applyAlignment="1">
      <alignment horizontal="left" vertical="center"/>
    </xf>
    <xf numFmtId="0" fontId="23" fillId="0" borderId="54" xfId="55" applyFont="1" applyBorder="1" applyAlignment="1">
      <alignment horizontal="left" vertical="center"/>
    </xf>
    <xf numFmtId="0" fontId="23" fillId="0" borderId="53" xfId="55" applyFont="1" applyBorder="1" applyAlignment="1">
      <alignment horizontal="left" vertical="center"/>
    </xf>
    <xf numFmtId="0" fontId="22" fillId="0" borderId="30" xfId="55" applyFont="1" applyBorder="1" applyAlignment="1">
      <alignment vertical="center"/>
    </xf>
    <xf numFmtId="0" fontId="17" fillId="0" borderId="31" xfId="55" applyFont="1" applyBorder="1" applyAlignment="1">
      <alignment horizontal="left" vertical="center"/>
    </xf>
    <xf numFmtId="0" fontId="14" fillId="0" borderId="31" xfId="55" applyFont="1" applyBorder="1" applyAlignment="1">
      <alignment horizontal="left" vertical="center"/>
    </xf>
    <xf numFmtId="0" fontId="17" fillId="0" borderId="31" xfId="55" applyFont="1" applyBorder="1" applyAlignment="1">
      <alignment vertical="center"/>
    </xf>
    <xf numFmtId="0" fontId="22" fillId="0" borderId="31" xfId="55" applyFont="1" applyBorder="1" applyAlignment="1">
      <alignment vertical="center"/>
    </xf>
    <xf numFmtId="0" fontId="17" fillId="0" borderId="19" xfId="55" applyFont="1" applyBorder="1" applyAlignment="1">
      <alignment horizontal="left" vertical="center"/>
    </xf>
    <xf numFmtId="0" fontId="22" fillId="0" borderId="30" xfId="55" applyFont="1" applyBorder="1" applyAlignment="1">
      <alignment horizontal="center" vertical="center"/>
    </xf>
    <xf numFmtId="0" fontId="14" fillId="0" borderId="31" xfId="55" applyFont="1" applyBorder="1" applyAlignment="1">
      <alignment horizontal="center" vertical="center"/>
    </xf>
    <xf numFmtId="0" fontId="22" fillId="0" borderId="31" xfId="55" applyFont="1" applyBorder="1" applyAlignment="1">
      <alignment horizontal="center" vertical="center"/>
    </xf>
    <xf numFmtId="0" fontId="17" fillId="0" borderId="31" xfId="55" applyFont="1" applyBorder="1" applyAlignment="1">
      <alignment horizontal="center" vertical="center"/>
    </xf>
    <xf numFmtId="0" fontId="22" fillId="0" borderId="18" xfId="55" applyFont="1" applyBorder="1" applyAlignment="1">
      <alignment horizontal="center" vertical="center"/>
    </xf>
    <xf numFmtId="0" fontId="14" fillId="0" borderId="19" xfId="55" applyFont="1" applyBorder="1" applyAlignment="1">
      <alignment horizontal="center" vertical="center"/>
    </xf>
    <xf numFmtId="0" fontId="22" fillId="0" borderId="19" xfId="55" applyFont="1" applyBorder="1" applyAlignment="1">
      <alignment horizontal="center" vertical="center"/>
    </xf>
    <xf numFmtId="0" fontId="17" fillId="0" borderId="19" xfId="55" applyFont="1" applyBorder="1" applyAlignment="1">
      <alignment horizontal="center" vertical="center"/>
    </xf>
    <xf numFmtId="0" fontId="22" fillId="0" borderId="34" xfId="55" applyFont="1" applyBorder="1" applyAlignment="1">
      <alignment horizontal="left" vertical="center" wrapText="1"/>
    </xf>
    <xf numFmtId="0" fontId="22" fillId="0" borderId="35" xfId="55" applyFont="1" applyBorder="1" applyAlignment="1">
      <alignment horizontal="left" vertical="center" wrapText="1"/>
    </xf>
    <xf numFmtId="0" fontId="22" fillId="0" borderId="30" xfId="55" applyFont="1" applyBorder="1" applyAlignment="1">
      <alignment horizontal="left" vertical="center"/>
    </xf>
    <xf numFmtId="0" fontId="22" fillId="0" borderId="31" xfId="55" applyFont="1" applyBorder="1" applyAlignment="1">
      <alignment horizontal="left" vertical="center"/>
    </xf>
    <xf numFmtId="0" fontId="26" fillId="0" borderId="62" xfId="55" applyFont="1" applyBorder="1" applyAlignment="1">
      <alignment horizontal="left" vertical="center" wrapText="1"/>
    </xf>
    <xf numFmtId="0" fontId="22" fillId="0" borderId="63" xfId="55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"/>
    </xf>
    <xf numFmtId="9" fontId="14" fillId="0" borderId="17" xfId="55" applyNumberFormat="1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/>
    </xf>
    <xf numFmtId="0" fontId="0" fillId="3" borderId="18" xfId="0" applyFont="1" applyFill="1" applyBorder="1" applyAlignment="1">
      <alignment vertical="center"/>
    </xf>
    <xf numFmtId="9" fontId="14" fillId="3" borderId="19" xfId="55" applyNumberFormat="1" applyFont="1" applyFill="1" applyBorder="1" applyAlignment="1">
      <alignment horizontal="center" vertical="center"/>
    </xf>
    <xf numFmtId="0" fontId="27" fillId="3" borderId="19" xfId="55" applyFont="1" applyFill="1" applyBorder="1" applyAlignment="1">
      <alignment horizontal="left" vertical="center"/>
    </xf>
    <xf numFmtId="0" fontId="17" fillId="3" borderId="19" xfId="55" applyFont="1" applyFill="1" applyBorder="1" applyAlignment="1">
      <alignment horizontal="left" vertical="center"/>
    </xf>
    <xf numFmtId="0" fontId="14" fillId="0" borderId="18" xfId="55" applyFont="1" applyBorder="1" applyAlignment="1">
      <alignment horizontal="left" vertical="center"/>
    </xf>
    <xf numFmtId="0" fontId="11" fillId="3" borderId="19" xfId="55" applyFont="1" applyFill="1" applyBorder="1" applyAlignment="1">
      <alignment horizontal="left" vertical="center"/>
    </xf>
    <xf numFmtId="177" fontId="14" fillId="3" borderId="19" xfId="55" applyNumberFormat="1" applyFont="1" applyFill="1" applyBorder="1" applyAlignment="1">
      <alignment horizontal="center" vertical="center"/>
    </xf>
    <xf numFmtId="177" fontId="14" fillId="0" borderId="19" xfId="55" applyNumberFormat="1" applyFont="1" applyBorder="1" applyAlignment="1">
      <alignment horizontal="center" vertical="center"/>
    </xf>
    <xf numFmtId="0" fontId="14" fillId="0" borderId="20" xfId="55" applyFont="1" applyBorder="1" applyAlignment="1">
      <alignment horizontal="left" vertical="center"/>
    </xf>
    <xf numFmtId="9" fontId="14" fillId="0" borderId="21" xfId="55" applyNumberFormat="1" applyFont="1" applyBorder="1" applyAlignment="1">
      <alignment horizontal="center" vertical="center"/>
    </xf>
    <xf numFmtId="0" fontId="23" fillId="0" borderId="64" xfId="0" applyFont="1" applyBorder="1" applyAlignment="1">
      <alignment horizontal="left" vertical="center"/>
    </xf>
    <xf numFmtId="0" fontId="23" fillId="0" borderId="65" xfId="0" applyFont="1" applyBorder="1" applyAlignment="1">
      <alignment horizontal="left" vertical="center"/>
    </xf>
    <xf numFmtId="0" fontId="0" fillId="3" borderId="16" xfId="0" applyFont="1" applyFill="1" applyBorder="1" applyAlignment="1">
      <alignment vertical="center"/>
    </xf>
    <xf numFmtId="9" fontId="14" fillId="0" borderId="17" xfId="55" applyNumberFormat="1" applyFont="1" applyBorder="1" applyAlignment="1">
      <alignment vertical="center"/>
    </xf>
    <xf numFmtId="0" fontId="17" fillId="0" borderId="17" xfId="55" applyFont="1" applyBorder="1" applyAlignment="1">
      <alignment horizontal="left" vertical="center"/>
    </xf>
    <xf numFmtId="0" fontId="0" fillId="3" borderId="20" xfId="0" applyFont="1" applyFill="1" applyBorder="1" applyAlignment="1">
      <alignment vertical="center"/>
    </xf>
    <xf numFmtId="9" fontId="14" fillId="0" borderId="21" xfId="55" applyNumberFormat="1" applyFont="1" applyBorder="1" applyAlignment="1">
      <alignment vertical="center"/>
    </xf>
    <xf numFmtId="0" fontId="17" fillId="0" borderId="21" xfId="55" applyFont="1" applyBorder="1" applyAlignment="1">
      <alignment horizontal="left" vertical="center"/>
    </xf>
    <xf numFmtId="9" fontId="14" fillId="0" borderId="21" xfId="55" applyNumberFormat="1" applyFont="1" applyBorder="1" applyAlignment="1">
      <alignment horizontal="left" vertical="center"/>
    </xf>
    <xf numFmtId="9" fontId="14" fillId="0" borderId="66" xfId="55" applyNumberFormat="1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53" xfId="0" applyFont="1" applyBorder="1" applyAlignment="1">
      <alignment horizontal="left" vertical="center"/>
    </xf>
    <xf numFmtId="0" fontId="21" fillId="0" borderId="30" xfId="55" applyFont="1" applyFill="1" applyBorder="1" applyAlignment="1">
      <alignment horizontal="left" vertical="center"/>
    </xf>
    <xf numFmtId="0" fontId="21" fillId="0" borderId="31" xfId="55" applyFont="1" applyFill="1" applyBorder="1" applyAlignment="1">
      <alignment horizontal="left" vertical="center"/>
    </xf>
    <xf numFmtId="0" fontId="21" fillId="0" borderId="18" xfId="55" applyFont="1" applyFill="1" applyBorder="1" applyAlignment="1">
      <alignment horizontal="left" vertical="center"/>
    </xf>
    <xf numFmtId="0" fontId="21" fillId="0" borderId="19" xfId="55" applyFont="1" applyFill="1" applyBorder="1" applyAlignment="1">
      <alignment horizontal="left" vertical="center"/>
    </xf>
    <xf numFmtId="0" fontId="21" fillId="0" borderId="67" xfId="55" applyFont="1" applyFill="1" applyBorder="1" applyAlignment="1">
      <alignment horizontal="left" vertical="center"/>
    </xf>
    <xf numFmtId="0" fontId="21" fillId="0" borderId="35" xfId="55" applyFont="1" applyFill="1" applyBorder="1" applyAlignment="1">
      <alignment horizontal="left" vertical="center"/>
    </xf>
    <xf numFmtId="0" fontId="23" fillId="0" borderId="32" xfId="55" applyFont="1" applyFill="1" applyBorder="1" applyAlignment="1">
      <alignment horizontal="left" vertical="center"/>
    </xf>
    <xf numFmtId="0" fontId="22" fillId="0" borderId="34" xfId="55" applyFont="1" applyFill="1" applyBorder="1" applyAlignment="1">
      <alignment horizontal="left" vertical="center"/>
    </xf>
    <xf numFmtId="0" fontId="22" fillId="0" borderId="35" xfId="55" applyFont="1" applyFill="1" applyBorder="1" applyAlignment="1">
      <alignment horizontal="left" vertical="center"/>
    </xf>
    <xf numFmtId="0" fontId="14" fillId="0" borderId="68" xfId="55" applyFont="1" applyFill="1" applyBorder="1" applyAlignment="1">
      <alignment horizontal="left" vertical="center"/>
    </xf>
    <xf numFmtId="0" fontId="14" fillId="0" borderId="69" xfId="55" applyFont="1" applyFill="1" applyBorder="1" applyAlignment="1">
      <alignment horizontal="left" vertical="center"/>
    </xf>
    <xf numFmtId="0" fontId="23" fillId="0" borderId="46" xfId="55" applyFont="1" applyBorder="1" applyAlignment="1">
      <alignment vertical="center"/>
    </xf>
    <xf numFmtId="0" fontId="28" fillId="0" borderId="53" xfId="55" applyFont="1" applyBorder="1" applyAlignment="1">
      <alignment horizontal="center" vertical="center"/>
    </xf>
    <xf numFmtId="0" fontId="23" fillId="0" borderId="47" xfId="55" applyFont="1" applyBorder="1" applyAlignment="1">
      <alignment vertical="center"/>
    </xf>
    <xf numFmtId="0" fontId="14" fillId="0" borderId="58" xfId="55" applyFont="1" applyBorder="1" applyAlignment="1">
      <alignment vertical="center"/>
    </xf>
    <xf numFmtId="0" fontId="23" fillId="0" borderId="58" xfId="55" applyFont="1" applyBorder="1" applyAlignment="1">
      <alignment vertical="center"/>
    </xf>
    <xf numFmtId="58" fontId="17" fillId="0" borderId="47" xfId="55" applyNumberFormat="1" applyFont="1" applyBorder="1" applyAlignment="1">
      <alignment vertical="center"/>
    </xf>
    <xf numFmtId="0" fontId="23" fillId="0" borderId="32" xfId="55" applyFont="1" applyBorder="1" applyAlignment="1">
      <alignment horizontal="center" vertical="center"/>
    </xf>
    <xf numFmtId="0" fontId="14" fillId="0" borderId="61" xfId="55" applyFont="1" applyFill="1" applyBorder="1" applyAlignment="1">
      <alignment horizontal="left" vertical="center"/>
    </xf>
    <xf numFmtId="0" fontId="14" fillId="0" borderId="32" xfId="55" applyFont="1" applyFill="1" applyBorder="1" applyAlignment="1">
      <alignment horizontal="left" vertical="center"/>
    </xf>
    <xf numFmtId="0" fontId="17" fillId="0" borderId="58" xfId="55" applyFont="1" applyBorder="1" applyAlignment="1">
      <alignment vertical="center"/>
    </xf>
    <xf numFmtId="0" fontId="17" fillId="0" borderId="47" xfId="55" applyFont="1" applyBorder="1" applyAlignment="1">
      <alignment horizontal="center" vertical="center"/>
    </xf>
    <xf numFmtId="0" fontId="17" fillId="0" borderId="55" xfId="55" applyFont="1" applyBorder="1" applyAlignment="1">
      <alignment horizontal="center" vertical="center"/>
    </xf>
    <xf numFmtId="0" fontId="14" fillId="0" borderId="21" xfId="55" applyFont="1" applyBorder="1" applyAlignment="1">
      <alignment horizontal="left" vertical="center"/>
    </xf>
    <xf numFmtId="0" fontId="14" fillId="0" borderId="39" xfId="55" applyFont="1" applyBorder="1" applyAlignment="1">
      <alignment horizontal="left" vertical="center"/>
    </xf>
    <xf numFmtId="0" fontId="22" fillId="0" borderId="59" xfId="55" applyFont="1" applyBorder="1" applyAlignment="1">
      <alignment horizontal="left" vertical="center"/>
    </xf>
    <xf numFmtId="0" fontId="23" fillId="0" borderId="60" xfId="55" applyFont="1" applyBorder="1" applyAlignment="1">
      <alignment horizontal="left" vertical="center"/>
    </xf>
    <xf numFmtId="0" fontId="14" fillId="0" borderId="44" xfId="55" applyFont="1" applyBorder="1" applyAlignment="1">
      <alignment horizontal="left" vertical="center"/>
    </xf>
    <xf numFmtId="0" fontId="22" fillId="0" borderId="39" xfId="55" applyFont="1" applyBorder="1" applyAlignment="1">
      <alignment horizontal="left" vertical="center"/>
    </xf>
    <xf numFmtId="0" fontId="22" fillId="0" borderId="0" xfId="55" applyFont="1" applyBorder="1" applyAlignment="1">
      <alignment vertical="center"/>
    </xf>
    <xf numFmtId="0" fontId="22" fillId="0" borderId="45" xfId="55" applyFont="1" applyBorder="1" applyAlignment="1">
      <alignment horizontal="left" vertical="center" wrapText="1"/>
    </xf>
    <xf numFmtId="0" fontId="22" fillId="0" borderId="44" xfId="55" applyFont="1" applyBorder="1" applyAlignment="1">
      <alignment horizontal="left" vertical="center"/>
    </xf>
    <xf numFmtId="0" fontId="21" fillId="0" borderId="70" xfId="55" applyFont="1" applyBorder="1" applyAlignment="1">
      <alignment horizontal="left" vertical="center"/>
    </xf>
    <xf numFmtId="0" fontId="27" fillId="0" borderId="37" xfId="55" applyFont="1" applyBorder="1" applyAlignment="1">
      <alignment horizontal="left" vertical="center" shrinkToFit="1"/>
    </xf>
    <xf numFmtId="0" fontId="27" fillId="0" borderId="38" xfId="55" applyFont="1" applyBorder="1" applyAlignment="1">
      <alignment horizontal="left" vertical="center"/>
    </xf>
    <xf numFmtId="0" fontId="17" fillId="0" borderId="38" xfId="55" applyFont="1" applyBorder="1" applyAlignment="1">
      <alignment horizontal="left" vertical="center"/>
    </xf>
    <xf numFmtId="0" fontId="11" fillId="0" borderId="38" xfId="55" applyFont="1" applyBorder="1" applyAlignment="1">
      <alignment horizontal="left" vertical="center"/>
    </xf>
    <xf numFmtId="0" fontId="11" fillId="0" borderId="39" xfId="55" applyFont="1" applyBorder="1" applyAlignment="1">
      <alignment horizontal="left" vertical="center"/>
    </xf>
    <xf numFmtId="0" fontId="23" fillId="0" borderId="71" xfId="0" applyFont="1" applyBorder="1" applyAlignment="1">
      <alignment horizontal="left" vertical="center"/>
    </xf>
    <xf numFmtId="9" fontId="14" fillId="0" borderId="37" xfId="55" applyNumberFormat="1" applyFont="1" applyBorder="1" applyAlignment="1">
      <alignment vertical="center"/>
    </xf>
    <xf numFmtId="9" fontId="14" fillId="0" borderId="72" xfId="55" applyNumberFormat="1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1" fillId="0" borderId="44" xfId="55" applyFont="1" applyFill="1" applyBorder="1" applyAlignment="1">
      <alignment horizontal="left" vertical="center"/>
    </xf>
    <xf numFmtId="0" fontId="21" fillId="0" borderId="45" xfId="55" applyFont="1" applyFill="1" applyBorder="1" applyAlignment="1">
      <alignment horizontal="left" vertical="center"/>
    </xf>
    <xf numFmtId="0" fontId="22" fillId="0" borderId="45" xfId="55" applyFont="1" applyFill="1" applyBorder="1" applyAlignment="1">
      <alignment horizontal="left" vertical="center"/>
    </xf>
    <xf numFmtId="0" fontId="14" fillId="0" borderId="73" xfId="55" applyFont="1" applyFill="1" applyBorder="1" applyAlignment="1">
      <alignment horizontal="left" vertical="center"/>
    </xf>
    <xf numFmtId="0" fontId="23" fillId="0" borderId="74" xfId="55" applyFont="1" applyBorder="1" applyAlignment="1">
      <alignment horizontal="center" vertical="center"/>
    </xf>
    <xf numFmtId="0" fontId="14" fillId="0" borderId="59" xfId="55" applyFont="1" applyFill="1" applyBorder="1" applyAlignment="1">
      <alignment horizontal="left" vertical="center"/>
    </xf>
    <xf numFmtId="0" fontId="29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 wrapText="1"/>
    </xf>
    <xf numFmtId="0" fontId="30" fillId="0" borderId="77" xfId="0" applyFont="1" applyBorder="1"/>
    <xf numFmtId="0" fontId="30" fillId="0" borderId="2" xfId="0" applyFont="1" applyBorder="1"/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30" fillId="4" borderId="2" xfId="0" applyFont="1" applyFill="1" applyBorder="1"/>
    <xf numFmtId="0" fontId="0" fillId="0" borderId="77" xfId="0" applyBorder="1"/>
    <xf numFmtId="0" fontId="0" fillId="4" borderId="2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29" fillId="0" borderId="80" xfId="0" applyFont="1" applyBorder="1" applyAlignment="1">
      <alignment horizontal="center" vertical="center" wrapText="1"/>
    </xf>
    <xf numFmtId="0" fontId="30" fillId="0" borderId="81" xfId="0" applyFont="1" applyBorder="1" applyAlignment="1">
      <alignment horizontal="center" vertical="center"/>
    </xf>
    <xf numFmtId="0" fontId="30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常规 68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40 5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常规 2 2 3" xfId="4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3 6" xfId="57"/>
    <cellStyle name="常规 4" xfId="58"/>
    <cellStyle name="常规 5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11</xdr:row>
          <xdr:rowOff>0</xdr:rowOff>
        </xdr:from>
        <xdr:to>
          <xdr:col>2</xdr:col>
          <xdr:colOff>457200</xdr:colOff>
          <xdr:row>12</xdr:row>
          <xdr:rowOff>7620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25295" y="2287905"/>
              <a:ext cx="31305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243840</xdr:colOff>
          <xdr:row>49</xdr:row>
          <xdr:rowOff>83820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186800" y="10285095"/>
              <a:ext cx="243840" cy="83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10</xdr:row>
          <xdr:rowOff>99060</xdr:rowOff>
        </xdr:from>
        <xdr:to>
          <xdr:col>6</xdr:col>
          <xdr:colOff>480060</xdr:colOff>
          <xdr:row>12</xdr:row>
          <xdr:rowOff>53340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03470" y="2188845"/>
              <a:ext cx="320040" cy="350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144145</xdr:colOff>
          <xdr:row>11</xdr:row>
          <xdr:rowOff>0</xdr:rowOff>
        </xdr:from>
        <xdr:to>
          <xdr:col>1</xdr:col>
          <xdr:colOff>457200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34720" y="2287905"/>
              <a:ext cx="31305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10</xdr:row>
          <xdr:rowOff>99060</xdr:rowOff>
        </xdr:from>
        <xdr:to>
          <xdr:col>10</xdr:col>
          <xdr:colOff>480060</xdr:colOff>
          <xdr:row>12</xdr:row>
          <xdr:rowOff>53340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856220" y="2188845"/>
              <a:ext cx="320040" cy="350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10</xdr:row>
          <xdr:rowOff>0</xdr:rowOff>
        </xdr:from>
        <xdr:to>
          <xdr:col>2</xdr:col>
          <xdr:colOff>457200</xdr:colOff>
          <xdr:row>11</xdr:row>
          <xdr:rowOff>7620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25295" y="2089785"/>
              <a:ext cx="31305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312420</xdr:colOff>
          <xdr:row>50</xdr:row>
          <xdr:rowOff>7620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186800" y="10285095"/>
              <a:ext cx="312420" cy="2152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10</xdr:row>
          <xdr:rowOff>0</xdr:rowOff>
        </xdr:from>
        <xdr:to>
          <xdr:col>5</xdr:col>
          <xdr:colOff>487680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28135" y="2089785"/>
              <a:ext cx="3124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9</xdr:row>
          <xdr:rowOff>144145</xdr:rowOff>
        </xdr:from>
        <xdr:to>
          <xdr:col>6</xdr:col>
          <xdr:colOff>480060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03470" y="2026285"/>
              <a:ext cx="320040" cy="2616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11</xdr:row>
          <xdr:rowOff>0</xdr:rowOff>
        </xdr:from>
        <xdr:to>
          <xdr:col>5</xdr:col>
          <xdr:colOff>480060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12895" y="2287905"/>
              <a:ext cx="3200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144145</xdr:colOff>
          <xdr:row>10</xdr:row>
          <xdr:rowOff>0</xdr:rowOff>
        </xdr:from>
        <xdr:to>
          <xdr:col>1</xdr:col>
          <xdr:colOff>457200</xdr:colOff>
          <xdr:row>11</xdr:row>
          <xdr:rowOff>7620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34720" y="2089785"/>
              <a:ext cx="31305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144145</xdr:colOff>
          <xdr:row>10</xdr:row>
          <xdr:rowOff>0</xdr:rowOff>
        </xdr:from>
        <xdr:to>
          <xdr:col>9</xdr:col>
          <xdr:colOff>457200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59320" y="2089785"/>
              <a:ext cx="31305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</xdr:row>
          <xdr:rowOff>91440</xdr:rowOff>
        </xdr:from>
        <xdr:to>
          <xdr:col>10</xdr:col>
          <xdr:colOff>464185</xdr:colOff>
          <xdr:row>11</xdr:row>
          <xdr:rowOff>53340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848600" y="1973580"/>
              <a:ext cx="311785" cy="3676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67575" y="2287905"/>
              <a:ext cx="4286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15</xdr:row>
          <xdr:rowOff>7620</xdr:rowOff>
        </xdr:from>
        <xdr:to>
          <xdr:col>1</xdr:col>
          <xdr:colOff>480060</xdr:colOff>
          <xdr:row>16</xdr:row>
          <xdr:rowOff>22860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50595" y="3107055"/>
              <a:ext cx="3200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16</xdr:row>
          <xdr:rowOff>7620</xdr:rowOff>
        </xdr:from>
        <xdr:to>
          <xdr:col>1</xdr:col>
          <xdr:colOff>480060</xdr:colOff>
          <xdr:row>17</xdr:row>
          <xdr:rowOff>7620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50595" y="330517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</xdr:row>
          <xdr:rowOff>0</xdr:rowOff>
        </xdr:from>
        <xdr:to>
          <xdr:col>2</xdr:col>
          <xdr:colOff>464185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33550" y="3297555"/>
              <a:ext cx="3117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15</xdr:row>
          <xdr:rowOff>0</xdr:rowOff>
        </xdr:from>
        <xdr:to>
          <xdr:col>2</xdr:col>
          <xdr:colOff>480060</xdr:colOff>
          <xdr:row>16</xdr:row>
          <xdr:rowOff>7620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41170" y="3099435"/>
              <a:ext cx="3200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16</xdr:row>
          <xdr:rowOff>0</xdr:rowOff>
        </xdr:from>
        <xdr:to>
          <xdr:col>5</xdr:col>
          <xdr:colOff>464185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05275" y="3297555"/>
              <a:ext cx="3117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144145</xdr:colOff>
          <xdr:row>15</xdr:row>
          <xdr:rowOff>0</xdr:rowOff>
        </xdr:from>
        <xdr:to>
          <xdr:col>5</xdr:col>
          <xdr:colOff>457200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97020" y="3099435"/>
              <a:ext cx="31305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16</xdr:row>
          <xdr:rowOff>0</xdr:rowOff>
        </xdr:from>
        <xdr:to>
          <xdr:col>6</xdr:col>
          <xdr:colOff>480060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03470" y="329755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15</xdr:row>
          <xdr:rowOff>0</xdr:rowOff>
        </xdr:from>
        <xdr:to>
          <xdr:col>6</xdr:col>
          <xdr:colOff>480060</xdr:colOff>
          <xdr:row>16</xdr:row>
          <xdr:rowOff>7620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03470" y="3099435"/>
              <a:ext cx="3200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16</xdr:row>
          <xdr:rowOff>0</xdr:rowOff>
        </xdr:from>
        <xdr:to>
          <xdr:col>10</xdr:col>
          <xdr:colOff>15240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75195" y="3297555"/>
              <a:ext cx="43624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16</xdr:row>
          <xdr:rowOff>0</xdr:rowOff>
        </xdr:from>
        <xdr:to>
          <xdr:col>10</xdr:col>
          <xdr:colOff>487680</xdr:colOff>
          <xdr:row>16</xdr:row>
          <xdr:rowOff>152400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871460" y="3297555"/>
              <a:ext cx="31242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15</xdr:row>
          <xdr:rowOff>0</xdr:rowOff>
        </xdr:from>
        <xdr:to>
          <xdr:col>10</xdr:col>
          <xdr:colOff>15240</xdr:colOff>
          <xdr:row>16</xdr:row>
          <xdr:rowOff>7620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75195" y="3099435"/>
              <a:ext cx="43624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15</xdr:row>
          <xdr:rowOff>0</xdr:rowOff>
        </xdr:from>
        <xdr:to>
          <xdr:col>10</xdr:col>
          <xdr:colOff>487680</xdr:colOff>
          <xdr:row>16</xdr:row>
          <xdr:rowOff>7620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871460" y="3099435"/>
              <a:ext cx="31242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</xdr:row>
          <xdr:rowOff>0</xdr:rowOff>
        </xdr:from>
        <xdr:to>
          <xdr:col>10</xdr:col>
          <xdr:colOff>45720</xdr:colOff>
          <xdr:row>7</xdr:row>
          <xdr:rowOff>15240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05675" y="1268730"/>
              <a:ext cx="436245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</xdr:row>
          <xdr:rowOff>0</xdr:rowOff>
        </xdr:from>
        <xdr:to>
          <xdr:col>10</xdr:col>
          <xdr:colOff>45720</xdr:colOff>
          <xdr:row>7</xdr:row>
          <xdr:rowOff>144145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05675" y="1466850"/>
              <a:ext cx="436245" cy="144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</xdr:row>
          <xdr:rowOff>0</xdr:rowOff>
        </xdr:from>
        <xdr:to>
          <xdr:col>10</xdr:col>
          <xdr:colOff>45720</xdr:colOff>
          <xdr:row>6</xdr:row>
          <xdr:rowOff>7620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05675" y="1070610"/>
              <a:ext cx="43624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3</xdr:row>
          <xdr:rowOff>129540</xdr:rowOff>
        </xdr:from>
        <xdr:to>
          <xdr:col>10</xdr:col>
          <xdr:colOff>30480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298055" y="803910"/>
              <a:ext cx="42862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</xdr:row>
          <xdr:rowOff>144145</xdr:rowOff>
        </xdr:from>
        <xdr:to>
          <xdr:col>10</xdr:col>
          <xdr:colOff>22860</xdr:colOff>
          <xdr:row>3</xdr:row>
          <xdr:rowOff>67945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290435" y="620395"/>
              <a:ext cx="428625" cy="1219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</xdr:row>
          <xdr:rowOff>114300</xdr:rowOff>
        </xdr:from>
        <xdr:to>
          <xdr:col>10</xdr:col>
          <xdr:colOff>464185</xdr:colOff>
          <xdr:row>3</xdr:row>
          <xdr:rowOff>60960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848600" y="590550"/>
              <a:ext cx="311785" cy="1447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3</xdr:row>
          <xdr:rowOff>121920</xdr:rowOff>
        </xdr:from>
        <xdr:to>
          <xdr:col>10</xdr:col>
          <xdr:colOff>480060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856220" y="796290"/>
              <a:ext cx="320040" cy="76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</xdr:row>
          <xdr:rowOff>0</xdr:rowOff>
        </xdr:from>
        <xdr:to>
          <xdr:col>10</xdr:col>
          <xdr:colOff>487680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871460" y="1070610"/>
              <a:ext cx="3124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6</xdr:row>
          <xdr:rowOff>0</xdr:rowOff>
        </xdr:from>
        <xdr:to>
          <xdr:col>10</xdr:col>
          <xdr:colOff>487680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871460" y="1268730"/>
              <a:ext cx="3124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7</xdr:row>
          <xdr:rowOff>0</xdr:rowOff>
        </xdr:from>
        <xdr:to>
          <xdr:col>10</xdr:col>
          <xdr:colOff>487680</xdr:colOff>
          <xdr:row>7</xdr:row>
          <xdr:rowOff>144145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871460" y="1466850"/>
              <a:ext cx="312420" cy="144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12</xdr:row>
          <xdr:rowOff>0</xdr:rowOff>
        </xdr:from>
        <xdr:to>
          <xdr:col>2</xdr:col>
          <xdr:colOff>457200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25295" y="2486025"/>
              <a:ext cx="31305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144145</xdr:colOff>
          <xdr:row>12</xdr:row>
          <xdr:rowOff>0</xdr:rowOff>
        </xdr:from>
        <xdr:to>
          <xdr:col>1</xdr:col>
          <xdr:colOff>457200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34720" y="2486025"/>
              <a:ext cx="31305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12</xdr:row>
          <xdr:rowOff>0</xdr:rowOff>
        </xdr:from>
        <xdr:to>
          <xdr:col>5</xdr:col>
          <xdr:colOff>487680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28135" y="2486025"/>
              <a:ext cx="3124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12</xdr:row>
          <xdr:rowOff>0</xdr:rowOff>
        </xdr:from>
        <xdr:to>
          <xdr:col>6</xdr:col>
          <xdr:colOff>480060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03470" y="2486025"/>
              <a:ext cx="3200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12</xdr:row>
          <xdr:rowOff>0</xdr:rowOff>
        </xdr:from>
        <xdr:to>
          <xdr:col>8</xdr:col>
          <xdr:colOff>152400</xdr:colOff>
          <xdr:row>13</xdr:row>
          <xdr:rowOff>7620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98210" y="2486025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44</xdr:row>
          <xdr:rowOff>7620</xdr:rowOff>
        </xdr:from>
        <xdr:to>
          <xdr:col>1</xdr:col>
          <xdr:colOff>480060</xdr:colOff>
          <xdr:row>45</xdr:row>
          <xdr:rowOff>22860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50595" y="9273540"/>
              <a:ext cx="3200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45</xdr:row>
          <xdr:rowOff>0</xdr:rowOff>
        </xdr:from>
        <xdr:to>
          <xdr:col>1</xdr:col>
          <xdr:colOff>480060</xdr:colOff>
          <xdr:row>46</xdr:row>
          <xdr:rowOff>7620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50595" y="9464040"/>
              <a:ext cx="3200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45</xdr:row>
          <xdr:rowOff>0</xdr:rowOff>
        </xdr:from>
        <xdr:to>
          <xdr:col>2</xdr:col>
          <xdr:colOff>480060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41170" y="9464040"/>
              <a:ext cx="32004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44</xdr:row>
          <xdr:rowOff>0</xdr:rowOff>
        </xdr:from>
        <xdr:to>
          <xdr:col>2</xdr:col>
          <xdr:colOff>480060</xdr:colOff>
          <xdr:row>45</xdr:row>
          <xdr:rowOff>7620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41170" y="9265920"/>
              <a:ext cx="3200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45</xdr:row>
          <xdr:rowOff>0</xdr:rowOff>
        </xdr:from>
        <xdr:to>
          <xdr:col>5</xdr:col>
          <xdr:colOff>510540</xdr:colOff>
          <xdr:row>46</xdr:row>
          <xdr:rowOff>7620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43375" y="9464040"/>
              <a:ext cx="32004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182880</xdr:colOff>
          <xdr:row>44</xdr:row>
          <xdr:rowOff>0</xdr:rowOff>
        </xdr:from>
        <xdr:to>
          <xdr:col>5</xdr:col>
          <xdr:colOff>495300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35755" y="9265920"/>
              <a:ext cx="3124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144145</xdr:colOff>
          <xdr:row>45</xdr:row>
          <xdr:rowOff>0</xdr:rowOff>
        </xdr:from>
        <xdr:to>
          <xdr:col>6</xdr:col>
          <xdr:colOff>457200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887595" y="9464040"/>
              <a:ext cx="31305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144145</xdr:colOff>
          <xdr:row>44</xdr:row>
          <xdr:rowOff>0</xdr:rowOff>
        </xdr:from>
        <xdr:to>
          <xdr:col>6</xdr:col>
          <xdr:colOff>457200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887595" y="9265920"/>
              <a:ext cx="31305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45</xdr:row>
          <xdr:rowOff>0</xdr:rowOff>
        </xdr:from>
        <xdr:to>
          <xdr:col>10</xdr:col>
          <xdr:colOff>15240</xdr:colOff>
          <xdr:row>46</xdr:row>
          <xdr:rowOff>7620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75195" y="9464040"/>
              <a:ext cx="43624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45</xdr:row>
          <xdr:rowOff>0</xdr:rowOff>
        </xdr:from>
        <xdr:to>
          <xdr:col>10</xdr:col>
          <xdr:colOff>487680</xdr:colOff>
          <xdr:row>46</xdr:row>
          <xdr:rowOff>7620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871460" y="9464040"/>
              <a:ext cx="31242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67575" y="9265920"/>
              <a:ext cx="4286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44</xdr:row>
          <xdr:rowOff>0</xdr:rowOff>
        </xdr:from>
        <xdr:to>
          <xdr:col>10</xdr:col>
          <xdr:colOff>487680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871460" y="9265920"/>
              <a:ext cx="312420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45</xdr:row>
          <xdr:rowOff>0</xdr:rowOff>
        </xdr:from>
        <xdr:to>
          <xdr:col>8</xdr:col>
          <xdr:colOff>152400</xdr:colOff>
          <xdr:row>46</xdr:row>
          <xdr:rowOff>7620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98210" y="9464040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44</xdr:row>
          <xdr:rowOff>0</xdr:rowOff>
        </xdr:from>
        <xdr:to>
          <xdr:col>8</xdr:col>
          <xdr:colOff>152400</xdr:colOff>
          <xdr:row>45</xdr:row>
          <xdr:rowOff>7620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98210" y="9265920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464185</xdr:colOff>
          <xdr:row>45</xdr:row>
          <xdr:rowOff>0</xdr:rowOff>
        </xdr:from>
        <xdr:to>
          <xdr:col>4</xdr:col>
          <xdr:colOff>152400</xdr:colOff>
          <xdr:row>46</xdr:row>
          <xdr:rowOff>7620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35910" y="9464040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464185</xdr:colOff>
          <xdr:row>44</xdr:row>
          <xdr:rowOff>0</xdr:rowOff>
        </xdr:from>
        <xdr:to>
          <xdr:col>4</xdr:col>
          <xdr:colOff>152400</xdr:colOff>
          <xdr:row>45</xdr:row>
          <xdr:rowOff>7620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35910" y="9265920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11</xdr:row>
          <xdr:rowOff>114300</xdr:rowOff>
        </xdr:from>
        <xdr:to>
          <xdr:col>10</xdr:col>
          <xdr:colOff>480060</xdr:colOff>
          <xdr:row>13</xdr:row>
          <xdr:rowOff>53340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856220" y="2402205"/>
              <a:ext cx="320040" cy="335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144145</xdr:colOff>
          <xdr:row>12</xdr:row>
          <xdr:rowOff>0</xdr:rowOff>
        </xdr:from>
        <xdr:to>
          <xdr:col>9</xdr:col>
          <xdr:colOff>457200</xdr:colOff>
          <xdr:row>13</xdr:row>
          <xdr:rowOff>7620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59320" y="2486025"/>
              <a:ext cx="313055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11</xdr:row>
          <xdr:rowOff>0</xdr:rowOff>
        </xdr:from>
        <xdr:to>
          <xdr:col>8</xdr:col>
          <xdr:colOff>152400</xdr:colOff>
          <xdr:row>12</xdr:row>
          <xdr:rowOff>7620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98210" y="2287905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10</xdr:row>
          <xdr:rowOff>0</xdr:rowOff>
        </xdr:from>
        <xdr:to>
          <xdr:col>8</xdr:col>
          <xdr:colOff>152400</xdr:colOff>
          <xdr:row>11</xdr:row>
          <xdr:rowOff>7620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98210" y="2089785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464185</xdr:colOff>
          <xdr:row>45</xdr:row>
          <xdr:rowOff>0</xdr:rowOff>
        </xdr:from>
        <xdr:to>
          <xdr:col>8</xdr:col>
          <xdr:colOff>152400</xdr:colOff>
          <xdr:row>46</xdr:row>
          <xdr:rowOff>7620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98210" y="9464040"/>
              <a:ext cx="478790" cy="2057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33</xdr:row>
          <xdr:rowOff>0</xdr:rowOff>
        </xdr:from>
        <xdr:to>
          <xdr:col>2</xdr:col>
          <xdr:colOff>480060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41170" y="7048500"/>
              <a:ext cx="32004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33</xdr:row>
          <xdr:rowOff>0</xdr:rowOff>
        </xdr:from>
        <xdr:to>
          <xdr:col>3</xdr:col>
          <xdr:colOff>480060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31745" y="7048500"/>
              <a:ext cx="320040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243840</xdr:colOff>
          <xdr:row>47</xdr:row>
          <xdr:rowOff>83820</xdr:rowOff>
        </xdr:to>
        <xdr:sp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>
            <a:xfrm>
              <a:off x="192519300" y="10106025"/>
              <a:ext cx="243840" cy="838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9</xdr:row>
          <xdr:rowOff>114300</xdr:rowOff>
        </xdr:from>
        <xdr:to>
          <xdr:col>6</xdr:col>
          <xdr:colOff>464185</xdr:colOff>
          <xdr:row>11</xdr:row>
          <xdr:rowOff>30480</xdr:rowOff>
        </xdr:to>
        <xdr:sp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>
            <a:xfrm>
              <a:off x="5181600" y="2085975"/>
              <a:ext cx="311785" cy="335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160020</xdr:colOff>
          <xdr:row>8</xdr:row>
          <xdr:rowOff>144145</xdr:rowOff>
        </xdr:from>
        <xdr:to>
          <xdr:col>2</xdr:col>
          <xdr:colOff>480060</xdr:colOff>
          <xdr:row>9</xdr:row>
          <xdr:rowOff>144145</xdr:rowOff>
        </xdr:to>
        <xdr:sp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>
            <a:xfrm>
              <a:off x="1684020" y="1906270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312420</xdr:colOff>
          <xdr:row>47</xdr:row>
          <xdr:rowOff>152400</xdr:rowOff>
        </xdr:to>
        <xdr:sp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>
            <a:xfrm>
              <a:off x="192519300" y="10106025"/>
              <a:ext cx="31242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</xdr:row>
          <xdr:rowOff>152400</xdr:rowOff>
        </xdr:from>
        <xdr:to>
          <xdr:col>2</xdr:col>
          <xdr:colOff>464185</xdr:colOff>
          <xdr:row>10</xdr:row>
          <xdr:rowOff>144145</xdr:rowOff>
        </xdr:to>
        <xdr:sp>
          <xdr:nvSpPr>
            <xdr:cNvPr id="17413" name="Check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1676400" y="2124075"/>
              <a:ext cx="311785" cy="201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9</xdr:row>
          <xdr:rowOff>0</xdr:rowOff>
        </xdr:from>
        <xdr:to>
          <xdr:col>5</xdr:col>
          <xdr:colOff>480060</xdr:colOff>
          <xdr:row>10</xdr:row>
          <xdr:rowOff>0</xdr:rowOff>
        </xdr:to>
        <xdr:sp>
          <xdr:nvSpPr>
            <xdr:cNvPr id="17414" name="Check Box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4427220" y="197167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144145</xdr:colOff>
          <xdr:row>8</xdr:row>
          <xdr:rowOff>121920</xdr:rowOff>
        </xdr:from>
        <xdr:to>
          <xdr:col>6</xdr:col>
          <xdr:colOff>457200</xdr:colOff>
          <xdr:row>10</xdr:row>
          <xdr:rowOff>30480</xdr:rowOff>
        </xdr:to>
        <xdr:sp>
          <xdr:nvSpPr>
            <xdr:cNvPr id="17415" name="Check Box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5173345" y="1884045"/>
              <a:ext cx="313055" cy="327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175260</xdr:colOff>
          <xdr:row>10</xdr:row>
          <xdr:rowOff>0</xdr:rowOff>
        </xdr:from>
        <xdr:to>
          <xdr:col>5</xdr:col>
          <xdr:colOff>487680</xdr:colOff>
          <xdr:row>10</xdr:row>
          <xdr:rowOff>152400</xdr:rowOff>
        </xdr:to>
        <xdr:sp>
          <xdr:nvSpPr>
            <xdr:cNvPr id="17416" name="Check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4442460" y="2181225"/>
              <a:ext cx="31242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144145</xdr:colOff>
          <xdr:row>8</xdr:row>
          <xdr:rowOff>152400</xdr:rowOff>
        </xdr:from>
        <xdr:to>
          <xdr:col>1</xdr:col>
          <xdr:colOff>457200</xdr:colOff>
          <xdr:row>9</xdr:row>
          <xdr:rowOff>152400</xdr:rowOff>
        </xdr:to>
        <xdr:sp>
          <xdr:nvSpPr>
            <xdr:cNvPr id="17417" name="Check Box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906145" y="1914525"/>
              <a:ext cx="31305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129540</xdr:colOff>
          <xdr:row>10</xdr:row>
          <xdr:rowOff>0</xdr:rowOff>
        </xdr:from>
        <xdr:to>
          <xdr:col>1</xdr:col>
          <xdr:colOff>449580</xdr:colOff>
          <xdr:row>10</xdr:row>
          <xdr:rowOff>152400</xdr:rowOff>
        </xdr:to>
        <xdr:sp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891540" y="2181225"/>
              <a:ext cx="32004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129540</xdr:colOff>
          <xdr:row>9</xdr:row>
          <xdr:rowOff>0</xdr:rowOff>
        </xdr:from>
        <xdr:to>
          <xdr:col>9</xdr:col>
          <xdr:colOff>449580</xdr:colOff>
          <xdr:row>10</xdr:row>
          <xdr:rowOff>7620</xdr:rowOff>
        </xdr:to>
        <xdr:sp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</a:extLst>
            </xdr:cNvPr>
            <xdr:cNvSpPr/>
          </xdr:nvSpPr>
          <xdr:spPr>
            <a:xfrm>
              <a:off x="7482840" y="1971675"/>
              <a:ext cx="32004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8</xdr:row>
          <xdr:rowOff>114300</xdr:rowOff>
        </xdr:from>
        <xdr:to>
          <xdr:col>10</xdr:col>
          <xdr:colOff>449580</xdr:colOff>
          <xdr:row>10</xdr:row>
          <xdr:rowOff>53340</xdr:rowOff>
        </xdr:to>
        <xdr:sp>
          <xdr:nvSpPr>
            <xdr:cNvPr id="17420" name="Check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8244840" y="1876425"/>
              <a:ext cx="320040" cy="3581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144145</xdr:colOff>
          <xdr:row>10</xdr:row>
          <xdr:rowOff>0</xdr:rowOff>
        </xdr:from>
        <xdr:to>
          <xdr:col>9</xdr:col>
          <xdr:colOff>457200</xdr:colOff>
          <xdr:row>11</xdr:row>
          <xdr:rowOff>0</xdr:rowOff>
        </xdr:to>
        <xdr:sp>
          <xdr:nvSpPr>
            <xdr:cNvPr id="17421" name="Check Box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7497445" y="2181225"/>
              <a:ext cx="31305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129540</xdr:colOff>
          <xdr:row>9</xdr:row>
          <xdr:rowOff>114300</xdr:rowOff>
        </xdr:from>
        <xdr:to>
          <xdr:col>10</xdr:col>
          <xdr:colOff>449580</xdr:colOff>
          <xdr:row>11</xdr:row>
          <xdr:rowOff>30480</xdr:rowOff>
        </xdr:to>
        <xdr:sp>
          <xdr:nvSpPr>
            <xdr:cNvPr id="17422" name="Check Box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8244840" y="2085975"/>
              <a:ext cx="320040" cy="3352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144145</xdr:colOff>
          <xdr:row>2</xdr:row>
          <xdr:rowOff>129540</xdr:rowOff>
        </xdr:from>
        <xdr:to>
          <xdr:col>9</xdr:col>
          <xdr:colOff>457200</xdr:colOff>
          <xdr:row>4</xdr:row>
          <xdr:rowOff>30480</xdr:rowOff>
        </xdr:to>
        <xdr:sp>
          <xdr:nvSpPr>
            <xdr:cNvPr id="17423" name="Check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7497445" y="634365"/>
              <a:ext cx="313055" cy="320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144145</xdr:colOff>
          <xdr:row>2</xdr:row>
          <xdr:rowOff>114300</xdr:rowOff>
        </xdr:from>
        <xdr:to>
          <xdr:col>10</xdr:col>
          <xdr:colOff>457200</xdr:colOff>
          <xdr:row>4</xdr:row>
          <xdr:rowOff>22860</xdr:rowOff>
        </xdr:to>
        <xdr:sp>
          <xdr:nvSpPr>
            <xdr:cNvPr id="17424" name="Check Box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8259445" y="619125"/>
              <a:ext cx="313055" cy="3276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3</xdr:row>
          <xdr:rowOff>129540</xdr:rowOff>
        </xdr:from>
        <xdr:to>
          <xdr:col>9</xdr:col>
          <xdr:colOff>464185</xdr:colOff>
          <xdr:row>5</xdr:row>
          <xdr:rowOff>30480</xdr:rowOff>
        </xdr:to>
        <xdr:sp>
          <xdr:nvSpPr>
            <xdr:cNvPr id="17425" name="Check Box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7505700" y="843915"/>
              <a:ext cx="311785" cy="320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3</xdr:row>
          <xdr:rowOff>129540</xdr:rowOff>
        </xdr:from>
        <xdr:to>
          <xdr:col>10</xdr:col>
          <xdr:colOff>464185</xdr:colOff>
          <xdr:row>5</xdr:row>
          <xdr:rowOff>30480</xdr:rowOff>
        </xdr:to>
        <xdr:sp>
          <xdr:nvSpPr>
            <xdr:cNvPr id="17426" name="Check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8267700" y="843915"/>
              <a:ext cx="311785" cy="3200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21</xdr:row>
          <xdr:rowOff>144145</xdr:rowOff>
        </xdr:from>
        <xdr:to>
          <xdr:col>2</xdr:col>
          <xdr:colOff>464185</xdr:colOff>
          <xdr:row>23</xdr:row>
          <xdr:rowOff>7620</xdr:rowOff>
        </xdr:to>
        <xdr:sp>
          <xdr:nvSpPr>
            <xdr:cNvPr id="17427" name="Check Box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1676400" y="4630420"/>
              <a:ext cx="311785" cy="2825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21</xdr:row>
          <xdr:rowOff>144145</xdr:rowOff>
        </xdr:from>
        <xdr:to>
          <xdr:col>3</xdr:col>
          <xdr:colOff>464185</xdr:colOff>
          <xdr:row>23</xdr:row>
          <xdr:rowOff>0</xdr:rowOff>
        </xdr:to>
        <xdr:sp>
          <xdr:nvSpPr>
            <xdr:cNvPr id="17428" name="Check Box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2438400" y="4630420"/>
              <a:ext cx="311785" cy="27495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26</xdr:row>
          <xdr:rowOff>7620</xdr:rowOff>
        </xdr:from>
        <xdr:to>
          <xdr:col>1</xdr:col>
          <xdr:colOff>480060</xdr:colOff>
          <xdr:row>27</xdr:row>
          <xdr:rowOff>7620</xdr:rowOff>
        </xdr:to>
        <xdr:sp>
          <xdr:nvSpPr>
            <xdr:cNvPr id="17429" name="Check Box 21" hidden="1">
              <a:extLst>
                <a:ext uri="{63B3BB69-23CF-44E3-9099-C40C66FF867C}">
                  <a14:compatExt spid="_x0000_s17429"/>
                </a:ext>
              </a:extLst>
            </xdr:cNvPr>
            <xdr:cNvSpPr/>
          </xdr:nvSpPr>
          <xdr:spPr>
            <a:xfrm>
              <a:off x="922020" y="554164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27</xdr:row>
          <xdr:rowOff>0</xdr:rowOff>
        </xdr:from>
        <xdr:to>
          <xdr:col>1</xdr:col>
          <xdr:colOff>464185</xdr:colOff>
          <xdr:row>28</xdr:row>
          <xdr:rowOff>0</xdr:rowOff>
        </xdr:to>
        <xdr:sp>
          <xdr:nvSpPr>
            <xdr:cNvPr id="17430" name="Check Box 22" hidden="1">
              <a:extLst>
                <a:ext uri="{63B3BB69-23CF-44E3-9099-C40C66FF867C}">
                  <a14:compatExt spid="_x0000_s17430"/>
                </a:ext>
              </a:extLst>
            </xdr:cNvPr>
            <xdr:cNvSpPr/>
          </xdr:nvSpPr>
          <xdr:spPr>
            <a:xfrm>
              <a:off x="914400" y="5743575"/>
              <a:ext cx="3117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27</xdr:row>
          <xdr:rowOff>0</xdr:rowOff>
        </xdr:from>
        <xdr:to>
          <xdr:col>2</xdr:col>
          <xdr:colOff>457200</xdr:colOff>
          <xdr:row>28</xdr:row>
          <xdr:rowOff>0</xdr:rowOff>
        </xdr:to>
        <xdr:sp>
          <xdr:nvSpPr>
            <xdr:cNvPr id="17431" name="Check Box 23" hidden="1">
              <a:extLst>
                <a:ext uri="{63B3BB69-23CF-44E3-9099-C40C66FF867C}">
                  <a14:compatExt spid="_x0000_s17431"/>
                </a:ext>
              </a:extLst>
            </xdr:cNvPr>
            <xdr:cNvSpPr/>
          </xdr:nvSpPr>
          <xdr:spPr>
            <a:xfrm>
              <a:off x="1668145" y="5743575"/>
              <a:ext cx="31305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26</xdr:row>
          <xdr:rowOff>7620</xdr:rowOff>
        </xdr:from>
        <xdr:to>
          <xdr:col>2</xdr:col>
          <xdr:colOff>457200</xdr:colOff>
          <xdr:row>27</xdr:row>
          <xdr:rowOff>7620</xdr:rowOff>
        </xdr:to>
        <xdr:sp>
          <xdr:nvSpPr>
            <xdr:cNvPr id="17432" name="Check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1668145" y="5541645"/>
              <a:ext cx="31305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26</xdr:row>
          <xdr:rowOff>152400</xdr:rowOff>
        </xdr:from>
        <xdr:to>
          <xdr:col>5</xdr:col>
          <xdr:colOff>480060</xdr:colOff>
          <xdr:row>27</xdr:row>
          <xdr:rowOff>144145</xdr:rowOff>
        </xdr:to>
        <xdr:sp>
          <xdr:nvSpPr>
            <xdr:cNvPr id="17433" name="Check Box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4427220" y="5686425"/>
              <a:ext cx="320040" cy="2012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26</xdr:row>
          <xdr:rowOff>0</xdr:rowOff>
        </xdr:from>
        <xdr:to>
          <xdr:col>5</xdr:col>
          <xdr:colOff>480060</xdr:colOff>
          <xdr:row>27</xdr:row>
          <xdr:rowOff>0</xdr:rowOff>
        </xdr:to>
        <xdr:sp>
          <xdr:nvSpPr>
            <xdr:cNvPr id="17434" name="Check Box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4427220" y="553402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160020</xdr:colOff>
          <xdr:row>27</xdr:row>
          <xdr:rowOff>0</xdr:rowOff>
        </xdr:from>
        <xdr:to>
          <xdr:col>6</xdr:col>
          <xdr:colOff>480060</xdr:colOff>
          <xdr:row>28</xdr:row>
          <xdr:rowOff>0</xdr:rowOff>
        </xdr:to>
        <xdr:sp>
          <xdr:nvSpPr>
            <xdr:cNvPr id="17435" name="Check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5189220" y="574357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26</xdr:row>
          <xdr:rowOff>0</xdr:rowOff>
        </xdr:from>
        <xdr:to>
          <xdr:col>6</xdr:col>
          <xdr:colOff>464185</xdr:colOff>
          <xdr:row>27</xdr:row>
          <xdr:rowOff>0</xdr:rowOff>
        </xdr:to>
        <xdr:sp>
          <xdr:nvSpPr>
            <xdr:cNvPr id="17436" name="Check Box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5181600" y="5534025"/>
              <a:ext cx="31178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27</xdr:row>
          <xdr:rowOff>0</xdr:rowOff>
        </xdr:from>
        <xdr:to>
          <xdr:col>9</xdr:col>
          <xdr:colOff>487680</xdr:colOff>
          <xdr:row>28</xdr:row>
          <xdr:rowOff>0</xdr:rowOff>
        </xdr:to>
        <xdr:sp>
          <xdr:nvSpPr>
            <xdr:cNvPr id="17437" name="Check Box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7528560" y="5743575"/>
              <a:ext cx="3124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27</xdr:row>
          <xdr:rowOff>7620</xdr:rowOff>
        </xdr:from>
        <xdr:to>
          <xdr:col>10</xdr:col>
          <xdr:colOff>480060</xdr:colOff>
          <xdr:row>28</xdr:row>
          <xdr:rowOff>7620</xdr:rowOff>
        </xdr:to>
        <xdr:sp>
          <xdr:nvSpPr>
            <xdr:cNvPr id="17438" name="Check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8275320" y="575119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26</xdr:row>
          <xdr:rowOff>0</xdr:rowOff>
        </xdr:from>
        <xdr:to>
          <xdr:col>9</xdr:col>
          <xdr:colOff>480060</xdr:colOff>
          <xdr:row>27</xdr:row>
          <xdr:rowOff>0</xdr:rowOff>
        </xdr:to>
        <xdr:sp>
          <xdr:nvSpPr>
            <xdr:cNvPr id="17439" name="Check Box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7513320" y="553402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26</xdr:row>
          <xdr:rowOff>0</xdr:rowOff>
        </xdr:from>
        <xdr:to>
          <xdr:col>10</xdr:col>
          <xdr:colOff>480060</xdr:colOff>
          <xdr:row>27</xdr:row>
          <xdr:rowOff>0</xdr:rowOff>
        </xdr:to>
        <xdr:sp>
          <xdr:nvSpPr>
            <xdr:cNvPr id="17440" name="Check Box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8275320" y="5534025"/>
              <a:ext cx="32004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27</xdr:row>
          <xdr:rowOff>0</xdr:rowOff>
        </xdr:from>
        <xdr:to>
          <xdr:col>8</xdr:col>
          <xdr:colOff>182880</xdr:colOff>
          <xdr:row>28</xdr:row>
          <xdr:rowOff>0</xdr:rowOff>
        </xdr:to>
        <xdr:sp>
          <xdr:nvSpPr>
            <xdr:cNvPr id="17441" name="Check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6309360" y="5743575"/>
              <a:ext cx="4648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26</xdr:row>
          <xdr:rowOff>0</xdr:rowOff>
        </xdr:from>
        <xdr:to>
          <xdr:col>8</xdr:col>
          <xdr:colOff>182880</xdr:colOff>
          <xdr:row>27</xdr:row>
          <xdr:rowOff>0</xdr:rowOff>
        </xdr:to>
        <xdr:sp>
          <xdr:nvSpPr>
            <xdr:cNvPr id="17442" name="Check Box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6309360" y="5534025"/>
              <a:ext cx="4648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27</xdr:row>
          <xdr:rowOff>0</xdr:rowOff>
        </xdr:from>
        <xdr:to>
          <xdr:col>3</xdr:col>
          <xdr:colOff>792480</xdr:colOff>
          <xdr:row>28</xdr:row>
          <xdr:rowOff>0</xdr:rowOff>
        </xdr:to>
        <xdr:sp>
          <xdr:nvSpPr>
            <xdr:cNvPr id="17443" name="Check Box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2766060" y="5743575"/>
              <a:ext cx="3124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480060</xdr:colOff>
          <xdr:row>26</xdr:row>
          <xdr:rowOff>0</xdr:rowOff>
        </xdr:from>
        <xdr:to>
          <xdr:col>3</xdr:col>
          <xdr:colOff>792480</xdr:colOff>
          <xdr:row>27</xdr:row>
          <xdr:rowOff>0</xdr:rowOff>
        </xdr:to>
        <xdr:sp>
          <xdr:nvSpPr>
            <xdr:cNvPr id="17444" name="Check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2766060" y="5534025"/>
              <a:ext cx="3124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27</xdr:row>
          <xdr:rowOff>0</xdr:rowOff>
        </xdr:from>
        <xdr:to>
          <xdr:col>8</xdr:col>
          <xdr:colOff>182880</xdr:colOff>
          <xdr:row>28</xdr:row>
          <xdr:rowOff>0</xdr:rowOff>
        </xdr:to>
        <xdr:sp>
          <xdr:nvSpPr>
            <xdr:cNvPr id="17445" name="Check Box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6309360" y="5743575"/>
              <a:ext cx="4648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</xdr:row>
          <xdr:rowOff>0</xdr:rowOff>
        </xdr:from>
        <xdr:to>
          <xdr:col>9</xdr:col>
          <xdr:colOff>510540</xdr:colOff>
          <xdr:row>7</xdr:row>
          <xdr:rowOff>15240</xdr:rowOff>
        </xdr:to>
        <xdr:sp>
          <xdr:nvSpPr>
            <xdr:cNvPr id="17446" name="Check Box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7543800" y="1343025"/>
              <a:ext cx="320040" cy="2247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7</xdr:row>
          <xdr:rowOff>0</xdr:rowOff>
        </xdr:from>
        <xdr:to>
          <xdr:col>9</xdr:col>
          <xdr:colOff>510540</xdr:colOff>
          <xdr:row>7</xdr:row>
          <xdr:rowOff>160020</xdr:rowOff>
        </xdr:to>
        <xdr:sp>
          <xdr:nvSpPr>
            <xdr:cNvPr id="17447" name="Check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7543800" y="1552575"/>
              <a:ext cx="320040" cy="1600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</xdr:row>
          <xdr:rowOff>0</xdr:rowOff>
        </xdr:from>
        <xdr:to>
          <xdr:col>9</xdr:col>
          <xdr:colOff>510540</xdr:colOff>
          <xdr:row>6</xdr:row>
          <xdr:rowOff>7620</xdr:rowOff>
        </xdr:to>
        <xdr:sp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7543800" y="1133475"/>
              <a:ext cx="320040" cy="2171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3</xdr:row>
          <xdr:rowOff>129540</xdr:rowOff>
        </xdr:from>
        <xdr:to>
          <xdr:col>9</xdr:col>
          <xdr:colOff>495300</xdr:colOff>
          <xdr:row>5</xdr:row>
          <xdr:rowOff>7620</xdr:rowOff>
        </xdr:to>
        <xdr:sp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7536180" y="843915"/>
              <a:ext cx="312420" cy="2971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2</xdr:row>
          <xdr:rowOff>144145</xdr:rowOff>
        </xdr:from>
        <xdr:to>
          <xdr:col>9</xdr:col>
          <xdr:colOff>487680</xdr:colOff>
          <xdr:row>3</xdr:row>
          <xdr:rowOff>160020</xdr:rowOff>
        </xdr:to>
        <xdr:sp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7528560" y="648970"/>
              <a:ext cx="31242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</xdr:row>
          <xdr:rowOff>114300</xdr:rowOff>
        </xdr:from>
        <xdr:to>
          <xdr:col>10</xdr:col>
          <xdr:colOff>464185</xdr:colOff>
          <xdr:row>3</xdr:row>
          <xdr:rowOff>152400</xdr:rowOff>
        </xdr:to>
        <xdr:sp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8267700" y="619125"/>
              <a:ext cx="31178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160020</xdr:colOff>
          <xdr:row>3</xdr:row>
          <xdr:rowOff>121920</xdr:rowOff>
        </xdr:from>
        <xdr:to>
          <xdr:col>10</xdr:col>
          <xdr:colOff>480060</xdr:colOff>
          <xdr:row>4</xdr:row>
          <xdr:rowOff>160020</xdr:rowOff>
        </xdr:to>
        <xdr:sp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8275320" y="836295"/>
              <a:ext cx="32004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5</xdr:row>
          <xdr:rowOff>0</xdr:rowOff>
        </xdr:from>
        <xdr:to>
          <xdr:col>10</xdr:col>
          <xdr:colOff>487680</xdr:colOff>
          <xdr:row>5</xdr:row>
          <xdr:rowOff>152400</xdr:rowOff>
        </xdr:to>
        <xdr:sp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8290560" y="1133475"/>
              <a:ext cx="31242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6</xdr:row>
          <xdr:rowOff>0</xdr:rowOff>
        </xdr:from>
        <xdr:to>
          <xdr:col>10</xdr:col>
          <xdr:colOff>487680</xdr:colOff>
          <xdr:row>7</xdr:row>
          <xdr:rowOff>0</xdr:rowOff>
        </xdr:to>
        <xdr:sp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8290560" y="1343025"/>
              <a:ext cx="31242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7</xdr:row>
          <xdr:rowOff>0</xdr:rowOff>
        </xdr:from>
        <xdr:to>
          <xdr:col>10</xdr:col>
          <xdr:colOff>487680</xdr:colOff>
          <xdr:row>7</xdr:row>
          <xdr:rowOff>152400</xdr:rowOff>
        </xdr:to>
        <xdr:sp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8290560" y="1552575"/>
              <a:ext cx="312420" cy="1524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10</xdr:row>
          <xdr:rowOff>152400</xdr:rowOff>
        </xdr:from>
        <xdr:to>
          <xdr:col>3</xdr:col>
          <xdr:colOff>365760</xdr:colOff>
          <xdr:row>12</xdr:row>
          <xdr:rowOff>0</xdr:rowOff>
        </xdr:to>
        <xdr:sp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>
            <a:xfrm>
              <a:off x="1878330" y="2282190"/>
              <a:ext cx="763905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426720</xdr:colOff>
          <xdr:row>33</xdr:row>
          <xdr:rowOff>0</xdr:rowOff>
        </xdr:from>
        <xdr:to>
          <xdr:col>2</xdr:col>
          <xdr:colOff>60960</xdr:colOff>
          <xdr:row>33</xdr:row>
          <xdr:rowOff>152400</xdr:rowOff>
        </xdr:to>
        <xdr:sp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>
            <a:xfrm>
              <a:off x="1160145" y="7105650"/>
              <a:ext cx="481965" cy="152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6</xdr:row>
          <xdr:rowOff>38100</xdr:rowOff>
        </xdr:from>
        <xdr:to>
          <xdr:col>1</xdr:col>
          <xdr:colOff>578485</xdr:colOff>
          <xdr:row>8</xdr:row>
          <xdr:rowOff>60960</xdr:rowOff>
        </xdr:to>
        <xdr:sp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>
            <a:xfrm>
              <a:off x="1000125" y="1365885"/>
              <a:ext cx="311785" cy="428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33</xdr:row>
          <xdr:rowOff>0</xdr:rowOff>
        </xdr:from>
        <xdr:to>
          <xdr:col>6</xdr:col>
          <xdr:colOff>358140</xdr:colOff>
          <xdr:row>33</xdr:row>
          <xdr:rowOff>152400</xdr:rowOff>
        </xdr:to>
        <xdr:sp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>
            <a:xfrm>
              <a:off x="4686300" y="7105650"/>
              <a:ext cx="320040" cy="152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67945</xdr:colOff>
          <xdr:row>33</xdr:row>
          <xdr:rowOff>0</xdr:rowOff>
        </xdr:from>
        <xdr:to>
          <xdr:col>8</xdr:col>
          <xdr:colOff>388620</xdr:colOff>
          <xdr:row>33</xdr:row>
          <xdr:rowOff>152400</xdr:rowOff>
        </xdr:to>
        <xdr:sp>
          <xdr:nvSpPr>
            <xdr:cNvPr id="18437" name="Check Box 5" hidden="1">
              <a:extLst>
                <a:ext uri="{63B3BB69-23CF-44E3-9099-C40C66FF867C}">
                  <a14:compatExt spid="_x0000_s18437"/>
                </a:ext>
              </a:extLst>
            </xdr:cNvPr>
            <xdr:cNvSpPr/>
          </xdr:nvSpPr>
          <xdr:spPr>
            <a:xfrm>
              <a:off x="6135370" y="7105650"/>
              <a:ext cx="320675" cy="152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33</xdr:row>
          <xdr:rowOff>7620</xdr:rowOff>
        </xdr:from>
        <xdr:to>
          <xdr:col>10</xdr:col>
          <xdr:colOff>365760</xdr:colOff>
          <xdr:row>33</xdr:row>
          <xdr:rowOff>152400</xdr:rowOff>
        </xdr:to>
        <xdr:sp>
          <xdr:nvSpPr>
            <xdr:cNvPr id="18438" name="Check Box 6" hidden="1">
              <a:extLst>
                <a:ext uri="{63B3BB69-23CF-44E3-9099-C40C66FF867C}">
                  <a14:compatExt spid="_x0000_s18438"/>
                </a:ext>
              </a:extLst>
            </xdr:cNvPr>
            <xdr:cNvSpPr/>
          </xdr:nvSpPr>
          <xdr:spPr>
            <a:xfrm>
              <a:off x="7539990" y="7113270"/>
              <a:ext cx="312420" cy="14478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13</xdr:row>
          <xdr:rowOff>0</xdr:rowOff>
        </xdr:from>
        <xdr:to>
          <xdr:col>3</xdr:col>
          <xdr:colOff>373380</xdr:colOff>
          <xdr:row>13</xdr:row>
          <xdr:rowOff>144145</xdr:rowOff>
        </xdr:to>
        <xdr:sp>
          <xdr:nvSpPr>
            <xdr:cNvPr id="18439" name="Check Box 7" hidden="1">
              <a:extLst>
                <a:ext uri="{63B3BB69-23CF-44E3-9099-C40C66FF867C}">
                  <a14:compatExt spid="_x0000_s18439"/>
                </a:ext>
              </a:extLst>
            </xdr:cNvPr>
            <xdr:cNvSpPr/>
          </xdr:nvSpPr>
          <xdr:spPr>
            <a:xfrm>
              <a:off x="1885950" y="2724150"/>
              <a:ext cx="763905" cy="1441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10</xdr:row>
          <xdr:rowOff>152400</xdr:rowOff>
        </xdr:from>
        <xdr:to>
          <xdr:col>5</xdr:col>
          <xdr:colOff>617220</xdr:colOff>
          <xdr:row>12</xdr:row>
          <xdr:rowOff>0</xdr:rowOff>
        </xdr:to>
        <xdr:sp>
          <xdr:nvSpPr>
            <xdr:cNvPr id="18440" name="Check Box 8" hidden="1">
              <a:extLst>
                <a:ext uri="{63B3BB69-23CF-44E3-9099-C40C66FF867C}">
                  <a14:compatExt spid="_x0000_s18440"/>
                </a:ext>
              </a:extLst>
            </xdr:cNvPr>
            <xdr:cNvSpPr/>
          </xdr:nvSpPr>
          <xdr:spPr>
            <a:xfrm>
              <a:off x="4154805" y="2282190"/>
              <a:ext cx="320040" cy="243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10</xdr:row>
          <xdr:rowOff>53340</xdr:rowOff>
        </xdr:from>
        <xdr:to>
          <xdr:col>7</xdr:col>
          <xdr:colOff>266700</xdr:colOff>
          <xdr:row>12</xdr:row>
          <xdr:rowOff>60960</xdr:rowOff>
        </xdr:to>
        <xdr:sp>
          <xdr:nvSpPr>
            <xdr:cNvPr id="18441" name="Check Box 9" hidden="1">
              <a:extLst>
                <a:ext uri="{63B3BB69-23CF-44E3-9099-C40C66FF867C}">
                  <a14:compatExt spid="_x0000_s18441"/>
                </a:ext>
              </a:extLst>
            </xdr:cNvPr>
            <xdr:cNvSpPr/>
          </xdr:nvSpPr>
          <xdr:spPr>
            <a:xfrm>
              <a:off x="4983480" y="2183130"/>
              <a:ext cx="655320" cy="4038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11</xdr:row>
          <xdr:rowOff>53340</xdr:rowOff>
        </xdr:from>
        <xdr:to>
          <xdr:col>7</xdr:col>
          <xdr:colOff>266700</xdr:colOff>
          <xdr:row>13</xdr:row>
          <xdr:rowOff>38100</xdr:rowOff>
        </xdr:to>
        <xdr:sp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</a:extLst>
            </xdr:cNvPr>
            <xdr:cNvSpPr/>
          </xdr:nvSpPr>
          <xdr:spPr>
            <a:xfrm>
              <a:off x="4983480" y="2381250"/>
              <a:ext cx="65532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297180</xdr:colOff>
          <xdr:row>12</xdr:row>
          <xdr:rowOff>152400</xdr:rowOff>
        </xdr:from>
        <xdr:to>
          <xdr:col>5</xdr:col>
          <xdr:colOff>617220</xdr:colOff>
          <xdr:row>13</xdr:row>
          <xdr:rowOff>129540</xdr:rowOff>
        </xdr:to>
        <xdr:sp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</a:extLst>
            </xdr:cNvPr>
            <xdr:cNvSpPr/>
          </xdr:nvSpPr>
          <xdr:spPr>
            <a:xfrm>
              <a:off x="4154805" y="2678430"/>
              <a:ext cx="320040" cy="1752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12</xdr:row>
          <xdr:rowOff>67945</xdr:rowOff>
        </xdr:from>
        <xdr:to>
          <xdr:col>7</xdr:col>
          <xdr:colOff>266700</xdr:colOff>
          <xdr:row>13</xdr:row>
          <xdr:rowOff>144145</xdr:rowOff>
        </xdr:to>
        <xdr:sp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</a:extLst>
            </xdr:cNvPr>
            <xdr:cNvSpPr/>
          </xdr:nvSpPr>
          <xdr:spPr>
            <a:xfrm>
              <a:off x="4983480" y="2593975"/>
              <a:ext cx="65532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10</xdr:row>
          <xdr:rowOff>38100</xdr:rowOff>
        </xdr:from>
        <xdr:to>
          <xdr:col>10</xdr:col>
          <xdr:colOff>617220</xdr:colOff>
          <xdr:row>12</xdr:row>
          <xdr:rowOff>60960</xdr:rowOff>
        </xdr:to>
        <xdr:sp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</a:extLst>
            </xdr:cNvPr>
            <xdr:cNvSpPr/>
          </xdr:nvSpPr>
          <xdr:spPr>
            <a:xfrm>
              <a:off x="7821930" y="2167890"/>
              <a:ext cx="281940" cy="419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11</xdr:row>
          <xdr:rowOff>53340</xdr:rowOff>
        </xdr:from>
        <xdr:to>
          <xdr:col>10</xdr:col>
          <xdr:colOff>617220</xdr:colOff>
          <xdr:row>13</xdr:row>
          <xdr:rowOff>38100</xdr:rowOff>
        </xdr:to>
        <xdr:sp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</a:extLst>
            </xdr:cNvPr>
            <xdr:cNvSpPr/>
          </xdr:nvSpPr>
          <xdr:spPr>
            <a:xfrm>
              <a:off x="7821930" y="2381250"/>
              <a:ext cx="28194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297180</xdr:colOff>
          <xdr:row>12</xdr:row>
          <xdr:rowOff>152400</xdr:rowOff>
        </xdr:from>
        <xdr:to>
          <xdr:col>9</xdr:col>
          <xdr:colOff>617220</xdr:colOff>
          <xdr:row>13</xdr:row>
          <xdr:rowOff>129540</xdr:rowOff>
        </xdr:to>
        <xdr:sp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</a:extLst>
            </xdr:cNvPr>
            <xdr:cNvSpPr/>
          </xdr:nvSpPr>
          <xdr:spPr>
            <a:xfrm>
              <a:off x="6983730" y="2678430"/>
              <a:ext cx="320040" cy="1752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335280</xdr:colOff>
          <xdr:row>12</xdr:row>
          <xdr:rowOff>22860</xdr:rowOff>
        </xdr:from>
        <xdr:to>
          <xdr:col>10</xdr:col>
          <xdr:colOff>617220</xdr:colOff>
          <xdr:row>14</xdr:row>
          <xdr:rowOff>106680</xdr:rowOff>
        </xdr:to>
        <xdr:sp>
          <xdr:nvSpPr>
            <xdr:cNvPr id="18448" name="Check Box 16" hidden="1">
              <a:extLst>
                <a:ext uri="{63B3BB69-23CF-44E3-9099-C40C66FF867C}">
                  <a14:compatExt spid="_x0000_s18448"/>
                </a:ext>
              </a:extLst>
            </xdr:cNvPr>
            <xdr:cNvSpPr/>
          </xdr:nvSpPr>
          <xdr:spPr>
            <a:xfrm>
              <a:off x="7821930" y="2548890"/>
              <a:ext cx="281940" cy="4895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</xdr:row>
          <xdr:rowOff>7620</xdr:rowOff>
        </xdr:from>
        <xdr:to>
          <xdr:col>9</xdr:col>
          <xdr:colOff>495300</xdr:colOff>
          <xdr:row>6</xdr:row>
          <xdr:rowOff>62865</xdr:rowOff>
        </xdr:to>
        <xdr:sp>
          <xdr:nvSpPr>
            <xdr:cNvPr id="18449" name="Check Box 17" hidden="1">
              <a:extLst>
                <a:ext uri="{63B3BB69-23CF-44E3-9099-C40C66FF867C}">
                  <a14:compatExt spid="_x0000_s18449"/>
                </a:ext>
              </a:extLst>
            </xdr:cNvPr>
            <xdr:cNvSpPr/>
          </xdr:nvSpPr>
          <xdr:spPr>
            <a:xfrm>
              <a:off x="6869430" y="1137285"/>
              <a:ext cx="312420" cy="2533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</xdr:row>
          <xdr:rowOff>7620</xdr:rowOff>
        </xdr:from>
        <xdr:to>
          <xdr:col>10</xdr:col>
          <xdr:colOff>495300</xdr:colOff>
          <xdr:row>4</xdr:row>
          <xdr:rowOff>0</xdr:rowOff>
        </xdr:to>
        <xdr:sp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</a:extLst>
            </xdr:cNvPr>
            <xdr:cNvSpPr/>
          </xdr:nvSpPr>
          <xdr:spPr>
            <a:xfrm>
              <a:off x="7669530" y="74104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</xdr:row>
          <xdr:rowOff>7620</xdr:rowOff>
        </xdr:from>
        <xdr:to>
          <xdr:col>10</xdr:col>
          <xdr:colOff>495300</xdr:colOff>
          <xdr:row>5</xdr:row>
          <xdr:rowOff>0</xdr:rowOff>
        </xdr:to>
        <xdr:sp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</a:extLst>
            </xdr:cNvPr>
            <xdr:cNvSpPr/>
          </xdr:nvSpPr>
          <xdr:spPr>
            <a:xfrm>
              <a:off x="7669530" y="93916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8</xdr:row>
          <xdr:rowOff>0</xdr:rowOff>
        </xdr:from>
        <xdr:to>
          <xdr:col>3</xdr:col>
          <xdr:colOff>365760</xdr:colOff>
          <xdr:row>9</xdr:row>
          <xdr:rowOff>0</xdr:rowOff>
        </xdr:to>
        <xdr:sp>
          <xdr:nvSpPr>
            <xdr:cNvPr id="18452" name="Check Box 20" hidden="1">
              <a:extLst>
                <a:ext uri="{63B3BB69-23CF-44E3-9099-C40C66FF867C}">
                  <a14:compatExt spid="_x0000_s18452"/>
                </a:ext>
              </a:extLst>
            </xdr:cNvPr>
            <xdr:cNvSpPr/>
          </xdr:nvSpPr>
          <xdr:spPr>
            <a:xfrm>
              <a:off x="1878330" y="1733550"/>
              <a:ext cx="76390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8</xdr:row>
          <xdr:rowOff>7620</xdr:rowOff>
        </xdr:from>
        <xdr:to>
          <xdr:col>4</xdr:col>
          <xdr:colOff>160020</xdr:colOff>
          <xdr:row>9</xdr:row>
          <xdr:rowOff>0</xdr:rowOff>
        </xdr:to>
        <xdr:sp>
          <xdr:nvSpPr>
            <xdr:cNvPr id="18453" name="Check Box 21" hidden="1">
              <a:extLst>
                <a:ext uri="{63B3BB69-23CF-44E3-9099-C40C66FF867C}">
                  <a14:compatExt spid="_x0000_s18453"/>
                </a:ext>
              </a:extLst>
            </xdr:cNvPr>
            <xdr:cNvSpPr/>
          </xdr:nvSpPr>
          <xdr:spPr>
            <a:xfrm>
              <a:off x="2543175" y="1741170"/>
              <a:ext cx="6172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9</xdr:row>
          <xdr:rowOff>7620</xdr:rowOff>
        </xdr:from>
        <xdr:to>
          <xdr:col>4</xdr:col>
          <xdr:colOff>160020</xdr:colOff>
          <xdr:row>10</xdr:row>
          <xdr:rowOff>0</xdr:rowOff>
        </xdr:to>
        <xdr:sp>
          <xdr:nvSpPr>
            <xdr:cNvPr id="18454" name="Check Box 22" hidden="1">
              <a:extLst>
                <a:ext uri="{63B3BB69-23CF-44E3-9099-C40C66FF867C}">
                  <a14:compatExt spid="_x0000_s18454"/>
                </a:ext>
              </a:extLst>
            </xdr:cNvPr>
            <xdr:cNvSpPr/>
          </xdr:nvSpPr>
          <xdr:spPr>
            <a:xfrm>
              <a:off x="2543175" y="1939290"/>
              <a:ext cx="6172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312420</xdr:colOff>
          <xdr:row>7</xdr:row>
          <xdr:rowOff>0</xdr:rowOff>
        </xdr:from>
        <xdr:to>
          <xdr:col>5</xdr:col>
          <xdr:colOff>243840</xdr:colOff>
          <xdr:row>8</xdr:row>
          <xdr:rowOff>0</xdr:rowOff>
        </xdr:to>
        <xdr:sp>
          <xdr:nvSpPr>
            <xdr:cNvPr id="18455" name="Check Box 23" hidden="1">
              <a:extLst>
                <a:ext uri="{63B3BB69-23CF-44E3-9099-C40C66FF867C}">
                  <a14:compatExt spid="_x0000_s18455"/>
                </a:ext>
              </a:extLst>
            </xdr:cNvPr>
            <xdr:cNvSpPr/>
          </xdr:nvSpPr>
          <xdr:spPr>
            <a:xfrm>
              <a:off x="3312795" y="1535430"/>
              <a:ext cx="78867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7</xdr:row>
          <xdr:rowOff>0</xdr:rowOff>
        </xdr:from>
        <xdr:to>
          <xdr:col>4</xdr:col>
          <xdr:colOff>297180</xdr:colOff>
          <xdr:row>8</xdr:row>
          <xdr:rowOff>0</xdr:rowOff>
        </xdr:to>
        <xdr:sp>
          <xdr:nvSpPr>
            <xdr:cNvPr id="18456" name="Check Box 24" hidden="1">
              <a:extLst>
                <a:ext uri="{63B3BB69-23CF-44E3-9099-C40C66FF867C}">
                  <a14:compatExt spid="_x0000_s18456"/>
                </a:ext>
              </a:extLst>
            </xdr:cNvPr>
            <xdr:cNvSpPr/>
          </xdr:nvSpPr>
          <xdr:spPr>
            <a:xfrm>
              <a:off x="2619375" y="1535430"/>
              <a:ext cx="67818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7</xdr:row>
          <xdr:rowOff>0</xdr:rowOff>
        </xdr:from>
        <xdr:to>
          <xdr:col>6</xdr:col>
          <xdr:colOff>30480</xdr:colOff>
          <xdr:row>8</xdr:row>
          <xdr:rowOff>0</xdr:rowOff>
        </xdr:to>
        <xdr:sp>
          <xdr:nvSpPr>
            <xdr:cNvPr id="18457" name="Check Box 25" hidden="1">
              <a:extLst>
                <a:ext uri="{63B3BB69-23CF-44E3-9099-C40C66FF867C}">
                  <a14:compatExt spid="_x0000_s18457"/>
                </a:ext>
              </a:extLst>
            </xdr:cNvPr>
            <xdr:cNvSpPr/>
          </xdr:nvSpPr>
          <xdr:spPr>
            <a:xfrm>
              <a:off x="4246245" y="1535430"/>
              <a:ext cx="43243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129540</xdr:rowOff>
        </xdr:from>
        <xdr:to>
          <xdr:col>3</xdr:col>
          <xdr:colOff>510540</xdr:colOff>
          <xdr:row>22</xdr:row>
          <xdr:rowOff>121920</xdr:rowOff>
        </xdr:to>
        <xdr:sp>
          <xdr:nvSpPr>
            <xdr:cNvPr id="18458" name="Check Box 26" hidden="1">
              <a:extLst>
                <a:ext uri="{63B3BB69-23CF-44E3-9099-C40C66FF867C}">
                  <a14:compatExt spid="_x0000_s18458"/>
                </a:ext>
              </a:extLst>
            </xdr:cNvPr>
            <xdr:cNvSpPr/>
          </xdr:nvSpPr>
          <xdr:spPr>
            <a:xfrm>
              <a:off x="2466975" y="4457700"/>
              <a:ext cx="32004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297180</xdr:colOff>
          <xdr:row>11</xdr:row>
          <xdr:rowOff>0</xdr:rowOff>
        </xdr:from>
        <xdr:to>
          <xdr:col>9</xdr:col>
          <xdr:colOff>617220</xdr:colOff>
          <xdr:row>11</xdr:row>
          <xdr:rowOff>129540</xdr:rowOff>
        </xdr:to>
        <xdr:sp>
          <xdr:nvSpPr>
            <xdr:cNvPr id="18459" name="Check Box 27" hidden="1">
              <a:extLst>
                <a:ext uri="{63B3BB69-23CF-44E3-9099-C40C66FF867C}">
                  <a14:compatExt spid="_x0000_s18459"/>
                </a:ext>
              </a:extLst>
            </xdr:cNvPr>
            <xdr:cNvSpPr/>
          </xdr:nvSpPr>
          <xdr:spPr>
            <a:xfrm>
              <a:off x="6983730" y="2327910"/>
              <a:ext cx="320040" cy="129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297180</xdr:colOff>
          <xdr:row>12</xdr:row>
          <xdr:rowOff>0</xdr:rowOff>
        </xdr:from>
        <xdr:to>
          <xdr:col>9</xdr:col>
          <xdr:colOff>617220</xdr:colOff>
          <xdr:row>12</xdr:row>
          <xdr:rowOff>129540</xdr:rowOff>
        </xdr:to>
        <xdr:sp>
          <xdr:nvSpPr>
            <xdr:cNvPr id="18460" name="Check Box 28" hidden="1">
              <a:extLst>
                <a:ext uri="{63B3BB69-23CF-44E3-9099-C40C66FF867C}">
                  <a14:compatExt spid="_x0000_s18460"/>
                </a:ext>
              </a:extLst>
            </xdr:cNvPr>
            <xdr:cNvSpPr/>
          </xdr:nvSpPr>
          <xdr:spPr>
            <a:xfrm>
              <a:off x="6983730" y="2526030"/>
              <a:ext cx="320040" cy="1295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</xdr:row>
          <xdr:rowOff>7620</xdr:rowOff>
        </xdr:from>
        <xdr:to>
          <xdr:col>10</xdr:col>
          <xdr:colOff>495300</xdr:colOff>
          <xdr:row>6</xdr:row>
          <xdr:rowOff>62865</xdr:rowOff>
        </xdr:to>
        <xdr:sp>
          <xdr:nvSpPr>
            <xdr:cNvPr id="18461" name="Check Box 29" hidden="1">
              <a:extLst>
                <a:ext uri="{63B3BB69-23CF-44E3-9099-C40C66FF867C}">
                  <a14:compatExt spid="_x0000_s18461"/>
                </a:ext>
              </a:extLst>
            </xdr:cNvPr>
            <xdr:cNvSpPr/>
          </xdr:nvSpPr>
          <xdr:spPr>
            <a:xfrm>
              <a:off x="7669530" y="1137285"/>
              <a:ext cx="312420" cy="2533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</xdr:row>
          <xdr:rowOff>7620</xdr:rowOff>
        </xdr:from>
        <xdr:to>
          <xdr:col>9</xdr:col>
          <xdr:colOff>495300</xdr:colOff>
          <xdr:row>5</xdr:row>
          <xdr:rowOff>0</xdr:rowOff>
        </xdr:to>
        <xdr:sp>
          <xdr:nvSpPr>
            <xdr:cNvPr id="18462" name="Check Box 30" hidden="1">
              <a:extLst>
                <a:ext uri="{63B3BB69-23CF-44E3-9099-C40C66FF867C}">
                  <a14:compatExt spid="_x0000_s18462"/>
                </a:ext>
              </a:extLst>
            </xdr:cNvPr>
            <xdr:cNvSpPr/>
          </xdr:nvSpPr>
          <xdr:spPr>
            <a:xfrm>
              <a:off x="6869430" y="93916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3</xdr:row>
          <xdr:rowOff>7620</xdr:rowOff>
        </xdr:from>
        <xdr:to>
          <xdr:col>9</xdr:col>
          <xdr:colOff>495300</xdr:colOff>
          <xdr:row>4</xdr:row>
          <xdr:rowOff>0</xdr:rowOff>
        </xdr:to>
        <xdr:sp>
          <xdr:nvSpPr>
            <xdr:cNvPr id="18463" name="Check Box 31" hidden="1">
              <a:extLst>
                <a:ext uri="{63B3BB69-23CF-44E3-9099-C40C66FF867C}">
                  <a14:compatExt spid="_x0000_s18463"/>
                </a:ext>
              </a:extLst>
            </xdr:cNvPr>
            <xdr:cNvSpPr/>
          </xdr:nvSpPr>
          <xdr:spPr>
            <a:xfrm>
              <a:off x="6869430" y="741045"/>
              <a:ext cx="31242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11</xdr:row>
          <xdr:rowOff>53340</xdr:rowOff>
        </xdr:from>
        <xdr:to>
          <xdr:col>2</xdr:col>
          <xdr:colOff>60960</xdr:colOff>
          <xdr:row>13</xdr:row>
          <xdr:rowOff>38100</xdr:rowOff>
        </xdr:to>
        <xdr:sp>
          <xdr:nvSpPr>
            <xdr:cNvPr id="18464" name="Check Box 32" hidden="1">
              <a:extLst>
                <a:ext uri="{63B3BB69-23CF-44E3-9099-C40C66FF867C}">
                  <a14:compatExt spid="_x0000_s18464"/>
                </a:ext>
              </a:extLst>
            </xdr:cNvPr>
            <xdr:cNvSpPr/>
          </xdr:nvSpPr>
          <xdr:spPr>
            <a:xfrm>
              <a:off x="1068705" y="2381250"/>
              <a:ext cx="573405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144145</xdr:colOff>
          <xdr:row>20</xdr:row>
          <xdr:rowOff>129540</xdr:rowOff>
        </xdr:from>
        <xdr:to>
          <xdr:col>3</xdr:col>
          <xdr:colOff>403860</xdr:colOff>
          <xdr:row>24</xdr:row>
          <xdr:rowOff>15240</xdr:rowOff>
        </xdr:to>
        <xdr:sp>
          <xdr:nvSpPr>
            <xdr:cNvPr id="18465" name="Check Box 33" hidden="1">
              <a:extLst>
                <a:ext uri="{63B3BB69-23CF-44E3-9099-C40C66FF867C}">
                  <a14:compatExt spid="_x0000_s18465"/>
                </a:ext>
              </a:extLst>
            </xdr:cNvPr>
            <xdr:cNvSpPr/>
          </xdr:nvSpPr>
          <xdr:spPr>
            <a:xfrm>
              <a:off x="1725295" y="4259580"/>
              <a:ext cx="955040" cy="68770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11</xdr:row>
          <xdr:rowOff>121920</xdr:rowOff>
        </xdr:from>
        <xdr:to>
          <xdr:col>3</xdr:col>
          <xdr:colOff>365760</xdr:colOff>
          <xdr:row>13</xdr:row>
          <xdr:rowOff>0</xdr:rowOff>
        </xdr:to>
        <xdr:sp>
          <xdr:nvSpPr>
            <xdr:cNvPr id="18466" name="Check Box 34" hidden="1">
              <a:extLst>
                <a:ext uri="{63B3BB69-23CF-44E3-9099-C40C66FF867C}">
                  <a14:compatExt spid="_x0000_s18466"/>
                </a:ext>
              </a:extLst>
            </xdr:cNvPr>
            <xdr:cNvSpPr/>
          </xdr:nvSpPr>
          <xdr:spPr>
            <a:xfrm>
              <a:off x="1878330" y="2449830"/>
              <a:ext cx="763905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273685</xdr:colOff>
          <xdr:row>12</xdr:row>
          <xdr:rowOff>144145</xdr:rowOff>
        </xdr:from>
        <xdr:to>
          <xdr:col>2</xdr:col>
          <xdr:colOff>99060</xdr:colOff>
          <xdr:row>13</xdr:row>
          <xdr:rowOff>144145</xdr:rowOff>
        </xdr:to>
        <xdr:sp>
          <xdr:nvSpPr>
            <xdr:cNvPr id="18467" name="Check Box 35" hidden="1">
              <a:extLst>
                <a:ext uri="{63B3BB69-23CF-44E3-9099-C40C66FF867C}">
                  <a14:compatExt spid="_x0000_s18467"/>
                </a:ext>
              </a:extLst>
            </xdr:cNvPr>
            <xdr:cNvSpPr/>
          </xdr:nvSpPr>
          <xdr:spPr>
            <a:xfrm>
              <a:off x="1007110" y="2670175"/>
              <a:ext cx="673100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10</xdr:row>
          <xdr:rowOff>144145</xdr:rowOff>
        </xdr:from>
        <xdr:to>
          <xdr:col>2</xdr:col>
          <xdr:colOff>144145</xdr:colOff>
          <xdr:row>12</xdr:row>
          <xdr:rowOff>22860</xdr:rowOff>
        </xdr:to>
        <xdr:sp>
          <xdr:nvSpPr>
            <xdr:cNvPr id="18468" name="Check Box 36" hidden="1">
              <a:extLst>
                <a:ext uri="{63B3BB69-23CF-44E3-9099-C40C66FF867C}">
                  <a14:compatExt spid="_x0000_s18468"/>
                </a:ext>
              </a:extLst>
            </xdr:cNvPr>
            <xdr:cNvSpPr/>
          </xdr:nvSpPr>
          <xdr:spPr>
            <a:xfrm>
              <a:off x="1045845" y="2273935"/>
              <a:ext cx="679450" cy="2749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273685</xdr:colOff>
          <xdr:row>11</xdr:row>
          <xdr:rowOff>129540</xdr:rowOff>
        </xdr:from>
        <xdr:to>
          <xdr:col>6</xdr:col>
          <xdr:colOff>213360</xdr:colOff>
          <xdr:row>13</xdr:row>
          <xdr:rowOff>7620</xdr:rowOff>
        </xdr:to>
        <xdr:sp>
          <xdr:nvSpPr>
            <xdr:cNvPr id="18469" name="Check Box 37" hidden="1">
              <a:extLst>
                <a:ext uri="{63B3BB69-23CF-44E3-9099-C40C66FF867C}">
                  <a14:compatExt spid="_x0000_s18469"/>
                </a:ext>
              </a:extLst>
            </xdr:cNvPr>
            <xdr:cNvSpPr/>
          </xdr:nvSpPr>
          <xdr:spPr>
            <a:xfrm>
              <a:off x="4131310" y="2457450"/>
              <a:ext cx="730250" cy="2743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7</xdr:row>
          <xdr:rowOff>0</xdr:rowOff>
        </xdr:from>
        <xdr:to>
          <xdr:col>3</xdr:col>
          <xdr:colOff>320040</xdr:colOff>
          <xdr:row>8</xdr:row>
          <xdr:rowOff>0</xdr:rowOff>
        </xdr:to>
        <xdr:sp>
          <xdr:nvSpPr>
            <xdr:cNvPr id="18470" name="Check Box 38" hidden="1">
              <a:extLst>
                <a:ext uri="{63B3BB69-23CF-44E3-9099-C40C66FF867C}">
                  <a14:compatExt spid="_x0000_s18470"/>
                </a:ext>
              </a:extLst>
            </xdr:cNvPr>
            <xdr:cNvSpPr/>
          </xdr:nvSpPr>
          <xdr:spPr>
            <a:xfrm>
              <a:off x="1924050" y="1535430"/>
              <a:ext cx="67246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</xdr:colOff>
          <xdr:row>9</xdr:row>
          <xdr:rowOff>0</xdr:rowOff>
        </xdr:from>
        <xdr:to>
          <xdr:col>3</xdr:col>
          <xdr:colOff>365760</xdr:colOff>
          <xdr:row>10</xdr:row>
          <xdr:rowOff>0</xdr:rowOff>
        </xdr:to>
        <xdr:sp>
          <xdr:nvSpPr>
            <xdr:cNvPr id="18471" name="Check Box 39" hidden="1">
              <a:extLst>
                <a:ext uri="{63B3BB69-23CF-44E3-9099-C40C66FF867C}">
                  <a14:compatExt spid="_x0000_s18471"/>
                </a:ext>
              </a:extLst>
            </xdr:cNvPr>
            <xdr:cNvSpPr/>
          </xdr:nvSpPr>
          <xdr:spPr>
            <a:xfrm>
              <a:off x="1878330" y="1931670"/>
              <a:ext cx="763905" cy="198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460375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937000" y="367030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460375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937000" y="367030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13</xdr:row>
      <xdr:rowOff>0</xdr:rowOff>
    </xdr:from>
    <xdr:to>
      <xdr:col>10</xdr:col>
      <xdr:colOff>460375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937000" y="3670300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427566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349625" y="5836285"/>
          <a:ext cx="433578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26032;&#24314;&#25991;&#20214;&#22841;\1_537&#27454;&#25253;&#2157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6032;&#24314;&#25991;&#20214;&#22841;\1_537&#27454;&#25253;&#2157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中期"/>
      <sheetName val="尾期"/>
      <sheetName val="首期验货尺寸表"/>
      <sheetName val="中期验货尺寸表"/>
      <sheetName val="尾期验货尺寸表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/>
      <sheetData sheetId="1"/>
      <sheetData sheetId="2">
        <row r="2">
          <cell r="I2" t="str">
            <v>丹东柏林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工作内容"/>
      <sheetName val="AQL2.5验货"/>
      <sheetName val="首期"/>
      <sheetName val="中期"/>
      <sheetName val="尾期"/>
      <sheetName val="首期验货尺寸表"/>
      <sheetName val="中期验货尺寸表"/>
      <sheetName val="尾期验货尺寸表"/>
      <sheetName val="1.面料验布"/>
      <sheetName val="2.面料缩率"/>
      <sheetName val="3.面料互染"/>
      <sheetName val="4.面料静水压"/>
      <sheetName val="5.特殊工艺测试"/>
      <sheetName val="6.织带类缩率测试"/>
    </sheetNames>
    <sheetDataSet>
      <sheetData sheetId="0"/>
      <sheetData sheetId="1"/>
      <sheetData sheetId="2">
        <row r="2">
          <cell r="I2" t="str">
            <v>丹东柏林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28" workbookViewId="0">
      <selection activeCell="D13" sqref="D13"/>
    </sheetView>
  </sheetViews>
  <sheetFormatPr defaultColWidth="11" defaultRowHeight="15.6" outlineLevelCol="1"/>
  <cols>
    <col min="1" max="1" width="5.5" customWidth="1"/>
    <col min="2" max="2" width="96.375" style="491" customWidth="1"/>
    <col min="3" max="3" width="10.125" customWidth="1"/>
  </cols>
  <sheetData>
    <row r="1" ht="21" customHeight="1" spans="1:2">
      <c r="A1" s="492"/>
      <c r="B1" s="493" t="s">
        <v>0</v>
      </c>
    </row>
    <row r="2" spans="1:2">
      <c r="A2" s="6">
        <v>1</v>
      </c>
      <c r="B2" s="494" t="s">
        <v>1</v>
      </c>
    </row>
    <row r="3" spans="1:2">
      <c r="A3" s="6">
        <v>2</v>
      </c>
      <c r="B3" s="494" t="s">
        <v>2</v>
      </c>
    </row>
    <row r="4" spans="1:2">
      <c r="A4" s="6">
        <v>3</v>
      </c>
      <c r="B4" s="494" t="s">
        <v>3</v>
      </c>
    </row>
    <row r="5" spans="1:2">
      <c r="A5" s="6">
        <v>4</v>
      </c>
      <c r="B5" s="494" t="s">
        <v>4</v>
      </c>
    </row>
    <row r="6" spans="1:2">
      <c r="A6" s="6">
        <v>5</v>
      </c>
      <c r="B6" s="494" t="s">
        <v>5</v>
      </c>
    </row>
    <row r="7" spans="1:2">
      <c r="A7" s="6">
        <v>6</v>
      </c>
      <c r="B7" s="494" t="s">
        <v>6</v>
      </c>
    </row>
    <row r="8" s="490" customFormat="1" ht="15" customHeight="1" spans="1:2">
      <c r="A8" s="495">
        <v>7</v>
      </c>
      <c r="B8" s="496" t="s">
        <v>7</v>
      </c>
    </row>
    <row r="9" ht="18.95" customHeight="1" spans="1:2">
      <c r="A9" s="492"/>
      <c r="B9" s="497" t="s">
        <v>8</v>
      </c>
    </row>
    <row r="10" ht="15.95" customHeight="1" spans="1:2">
      <c r="A10" s="6">
        <v>1</v>
      </c>
      <c r="B10" s="498" t="s">
        <v>9</v>
      </c>
    </row>
    <row r="11" spans="1:2">
      <c r="A11" s="6">
        <v>2</v>
      </c>
      <c r="B11" s="494" t="s">
        <v>10</v>
      </c>
    </row>
    <row r="12" spans="1:2">
      <c r="A12" s="6">
        <v>3</v>
      </c>
      <c r="B12" s="496" t="s">
        <v>11</v>
      </c>
    </row>
    <row r="13" spans="1:2">
      <c r="A13" s="6">
        <v>4</v>
      </c>
      <c r="B13" s="494" t="s">
        <v>12</v>
      </c>
    </row>
    <row r="14" spans="1:2">
      <c r="A14" s="6">
        <v>5</v>
      </c>
      <c r="B14" s="494" t="s">
        <v>13</v>
      </c>
    </row>
    <row r="15" spans="1:2">
      <c r="A15" s="6">
        <v>6</v>
      </c>
      <c r="B15" s="494" t="s">
        <v>14</v>
      </c>
    </row>
    <row r="16" spans="1:2">
      <c r="A16" s="6">
        <v>7</v>
      </c>
      <c r="B16" s="494" t="s">
        <v>15</v>
      </c>
    </row>
    <row r="17" spans="1:2">
      <c r="A17" s="6">
        <v>8</v>
      </c>
      <c r="B17" s="494" t="s">
        <v>16</v>
      </c>
    </row>
    <row r="18" spans="1:2">
      <c r="A18" s="6">
        <v>9</v>
      </c>
      <c r="B18" s="494" t="s">
        <v>17</v>
      </c>
    </row>
    <row r="19" spans="1:2">
      <c r="A19" s="6"/>
      <c r="B19" s="494"/>
    </row>
    <row r="20" ht="20.4" spans="1:2">
      <c r="A20" s="492"/>
      <c r="B20" s="493" t="s">
        <v>18</v>
      </c>
    </row>
    <row r="21" spans="1:2">
      <c r="A21" s="6">
        <v>1</v>
      </c>
      <c r="B21" s="499" t="s">
        <v>19</v>
      </c>
    </row>
    <row r="22" spans="1:2">
      <c r="A22" s="6">
        <v>2</v>
      </c>
      <c r="B22" s="494" t="s">
        <v>20</v>
      </c>
    </row>
    <row r="23" spans="1:2">
      <c r="A23" s="6">
        <v>3</v>
      </c>
      <c r="B23" s="494" t="s">
        <v>21</v>
      </c>
    </row>
    <row r="24" spans="1:2">
      <c r="A24" s="6">
        <v>4</v>
      </c>
      <c r="B24" s="494" t="s">
        <v>22</v>
      </c>
    </row>
    <row r="25" spans="1:2">
      <c r="A25" s="6">
        <v>5</v>
      </c>
      <c r="B25" s="494" t="s">
        <v>23</v>
      </c>
    </row>
    <row r="26" spans="1:2">
      <c r="A26" s="6">
        <v>6</v>
      </c>
      <c r="B26" s="494" t="s">
        <v>24</v>
      </c>
    </row>
    <row r="27" spans="1:2">
      <c r="A27" s="6">
        <v>7</v>
      </c>
      <c r="B27" s="494" t="s">
        <v>25</v>
      </c>
    </row>
    <row r="28" spans="1:2">
      <c r="A28" s="6">
        <v>8</v>
      </c>
      <c r="B28" s="494" t="s">
        <v>26</v>
      </c>
    </row>
    <row r="29" spans="1:2">
      <c r="A29" s="6"/>
      <c r="B29" s="494"/>
    </row>
    <row r="30" ht="20.4" spans="1:2">
      <c r="A30" s="492"/>
      <c r="B30" s="493" t="s">
        <v>27</v>
      </c>
    </row>
    <row r="31" spans="1:2">
      <c r="A31" s="6">
        <v>1</v>
      </c>
      <c r="B31" s="499" t="s">
        <v>28</v>
      </c>
    </row>
    <row r="32" spans="1:2">
      <c r="A32" s="6">
        <v>2</v>
      </c>
      <c r="B32" s="494" t="s">
        <v>29</v>
      </c>
    </row>
    <row r="33" spans="1:2">
      <c r="A33" s="6">
        <v>3</v>
      </c>
      <c r="B33" s="494" t="s">
        <v>30</v>
      </c>
    </row>
    <row r="34" spans="1:2">
      <c r="A34" s="6">
        <v>4</v>
      </c>
      <c r="B34" s="494" t="s">
        <v>31</v>
      </c>
    </row>
    <row r="35" spans="1:2">
      <c r="A35" s="6">
        <v>5</v>
      </c>
      <c r="B35" s="494" t="s">
        <v>32</v>
      </c>
    </row>
    <row r="36" spans="1:2">
      <c r="A36" s="6">
        <v>6</v>
      </c>
      <c r="B36" s="494" t="s">
        <v>33</v>
      </c>
    </row>
    <row r="37" spans="1:2">
      <c r="A37" s="6">
        <v>7</v>
      </c>
      <c r="B37" s="494" t="s">
        <v>34</v>
      </c>
    </row>
    <row r="38" spans="1:2">
      <c r="A38" s="6"/>
      <c r="B38" s="494"/>
    </row>
    <row r="40" spans="1:2">
      <c r="A40" s="500" t="s">
        <v>35</v>
      </c>
      <c r="B40" s="50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10" zoomScaleNormal="110" workbookViewId="0">
      <selection activeCell="F22" sqref="F22"/>
    </sheetView>
  </sheetViews>
  <sheetFormatPr defaultColWidth="9" defaultRowHeight="15.6"/>
  <cols>
    <col min="1" max="1" width="7" customWidth="1"/>
    <col min="2" max="2" width="12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2" spans="1:1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19" t="s">
        <v>270</v>
      </c>
      <c r="B2" s="20" t="s">
        <v>275</v>
      </c>
      <c r="C2" s="20" t="s">
        <v>271</v>
      </c>
      <c r="D2" s="20" t="s">
        <v>272</v>
      </c>
      <c r="E2" s="20" t="s">
        <v>273</v>
      </c>
      <c r="F2" s="20" t="s">
        <v>274</v>
      </c>
      <c r="G2" s="19" t="s">
        <v>303</v>
      </c>
      <c r="H2" s="19"/>
      <c r="I2" s="19" t="s">
        <v>304</v>
      </c>
      <c r="J2" s="19"/>
      <c r="K2" s="21" t="s">
        <v>305</v>
      </c>
      <c r="L2" s="75" t="s">
        <v>306</v>
      </c>
      <c r="M2" s="27" t="s">
        <v>307</v>
      </c>
    </row>
    <row r="3" s="1" customFormat="1" spans="1:13">
      <c r="A3" s="19"/>
      <c r="B3" s="22"/>
      <c r="C3" s="22"/>
      <c r="D3" s="22"/>
      <c r="E3" s="22"/>
      <c r="F3" s="22"/>
      <c r="G3" s="19" t="s">
        <v>308</v>
      </c>
      <c r="H3" s="19" t="s">
        <v>309</v>
      </c>
      <c r="I3" s="19" t="s">
        <v>308</v>
      </c>
      <c r="J3" s="19" t="s">
        <v>309</v>
      </c>
      <c r="K3" s="23"/>
      <c r="L3" s="76"/>
      <c r="M3" s="28"/>
    </row>
    <row r="4" spans="1:13">
      <c r="A4" s="24">
        <v>1</v>
      </c>
      <c r="B4" s="24" t="s">
        <v>288</v>
      </c>
      <c r="C4" s="24"/>
      <c r="D4" s="24" t="s">
        <v>295</v>
      </c>
      <c r="E4" s="24" t="s">
        <v>117</v>
      </c>
      <c r="F4" s="24" t="s">
        <v>163</v>
      </c>
      <c r="G4" s="24">
        <v>0</v>
      </c>
      <c r="H4" s="24">
        <v>0</v>
      </c>
      <c r="I4" s="24">
        <v>1</v>
      </c>
      <c r="J4" s="24">
        <v>1</v>
      </c>
      <c r="K4" s="77"/>
      <c r="L4" s="24"/>
      <c r="M4" s="78" t="s">
        <v>310</v>
      </c>
    </row>
    <row r="5" spans="1:13">
      <c r="A5" s="24">
        <v>2</v>
      </c>
      <c r="B5" s="24" t="s">
        <v>288</v>
      </c>
      <c r="C5" s="24"/>
      <c r="D5" s="24" t="s">
        <v>294</v>
      </c>
      <c r="E5" s="24" t="s">
        <v>117</v>
      </c>
      <c r="F5" s="24" t="s">
        <v>163</v>
      </c>
      <c r="G5" s="24">
        <v>0</v>
      </c>
      <c r="H5" s="24">
        <v>0</v>
      </c>
      <c r="I5" s="24">
        <v>1</v>
      </c>
      <c r="J5" s="24">
        <v>1</v>
      </c>
      <c r="K5" s="77"/>
      <c r="L5" s="24"/>
      <c r="M5" s="78" t="s">
        <v>310</v>
      </c>
    </row>
    <row r="6" spans="1:13">
      <c r="A6" s="24">
        <v>3</v>
      </c>
      <c r="B6" s="24" t="s">
        <v>288</v>
      </c>
      <c r="C6" s="24"/>
      <c r="D6" s="24" t="s">
        <v>286</v>
      </c>
      <c r="E6" s="24" t="s">
        <v>119</v>
      </c>
      <c r="F6" s="24" t="s">
        <v>163</v>
      </c>
      <c r="G6" s="24">
        <v>0</v>
      </c>
      <c r="H6" s="24">
        <v>0</v>
      </c>
      <c r="I6" s="24">
        <v>0.5</v>
      </c>
      <c r="J6" s="24">
        <v>0.5</v>
      </c>
      <c r="K6" s="77"/>
      <c r="L6" s="24"/>
      <c r="M6" s="78" t="s">
        <v>310</v>
      </c>
    </row>
    <row r="7" spans="1:13">
      <c r="A7" s="24">
        <v>4</v>
      </c>
      <c r="B7" s="24" t="s">
        <v>288</v>
      </c>
      <c r="C7" s="24"/>
      <c r="D7" s="24" t="s">
        <v>311</v>
      </c>
      <c r="E7" s="24" t="s">
        <v>119</v>
      </c>
      <c r="F7" s="24" t="s">
        <v>163</v>
      </c>
      <c r="G7" s="24">
        <v>0</v>
      </c>
      <c r="H7" s="24">
        <v>0</v>
      </c>
      <c r="I7" s="24">
        <v>0.5</v>
      </c>
      <c r="J7" s="24">
        <v>0.5</v>
      </c>
      <c r="K7" s="77"/>
      <c r="L7" s="24"/>
      <c r="M7" s="78" t="s">
        <v>310</v>
      </c>
    </row>
    <row r="8" spans="1:13">
      <c r="A8" s="24"/>
      <c r="B8" s="66"/>
      <c r="C8" s="54"/>
      <c r="D8" s="67"/>
      <c r="E8" s="57"/>
      <c r="F8" s="68"/>
      <c r="G8" s="69"/>
      <c r="H8" s="69"/>
      <c r="I8" s="69"/>
      <c r="J8" s="69"/>
      <c r="K8" s="77"/>
      <c r="L8" s="24"/>
      <c r="M8" s="78"/>
    </row>
    <row r="9" spans="1:13">
      <c r="A9" s="24"/>
      <c r="B9" s="66"/>
      <c r="C9" s="54"/>
      <c r="D9" s="67"/>
      <c r="E9" s="57"/>
      <c r="F9" s="68"/>
      <c r="G9" s="69"/>
      <c r="H9" s="69"/>
      <c r="I9" s="69"/>
      <c r="J9" s="69"/>
      <c r="K9" s="77"/>
      <c r="L9" s="24"/>
      <c r="M9" s="78"/>
    </row>
    <row r="10" spans="1:13">
      <c r="A10" s="6"/>
      <c r="B10" s="70"/>
      <c r="C10" s="54"/>
      <c r="D10" s="67"/>
      <c r="E10" s="57"/>
      <c r="F10" s="71"/>
      <c r="G10" s="72"/>
      <c r="H10" s="72"/>
      <c r="I10" s="72"/>
      <c r="J10" s="6"/>
      <c r="K10" s="6"/>
      <c r="L10" s="7"/>
      <c r="M10" s="73"/>
    </row>
    <row r="11" spans="1:13">
      <c r="A11" s="6"/>
      <c r="B11" s="6"/>
      <c r="C11" s="6"/>
      <c r="D11" s="6"/>
      <c r="E11" s="73"/>
      <c r="F11" s="6"/>
      <c r="G11" s="6"/>
      <c r="H11" s="6"/>
      <c r="I11" s="6"/>
      <c r="J11" s="6"/>
      <c r="K11" s="6"/>
      <c r="L11" s="6"/>
      <c r="M11" s="6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="2" customFormat="1" ht="17.4" spans="1:13">
      <c r="A13" s="10" t="s">
        <v>312</v>
      </c>
      <c r="B13" s="11"/>
      <c r="C13" s="11"/>
      <c r="D13" s="11"/>
      <c r="E13" s="12"/>
      <c r="F13" s="13"/>
      <c r="G13" s="15"/>
      <c r="H13" s="10" t="s">
        <v>300</v>
      </c>
      <c r="I13" s="11"/>
      <c r="J13" s="11"/>
      <c r="K13" s="12"/>
      <c r="L13" s="79"/>
      <c r="M13" s="18"/>
    </row>
    <row r="14" spans="1:13">
      <c r="A14" s="74" t="s">
        <v>313</v>
      </c>
      <c r="B14" s="74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354330708661417" right="0.354330708661417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zoomScale="90" zoomScaleNormal="90" workbookViewId="0">
      <selection activeCell="K15" sqref="K15"/>
    </sheetView>
  </sheetViews>
  <sheetFormatPr defaultColWidth="9" defaultRowHeight="15.6"/>
  <cols>
    <col min="1" max="2" width="8.625" customWidth="1"/>
    <col min="3" max="3" width="4.625" customWidth="1"/>
    <col min="4" max="4" width="12.875" customWidth="1"/>
    <col min="5" max="5" width="9.75" customWidth="1"/>
    <col min="6" max="6" width="14.375" customWidth="1"/>
    <col min="7" max="7" width="12.625" customWidth="1"/>
    <col min="8" max="8" width="7.125" customWidth="1"/>
    <col min="9" max="9" width="6.375" customWidth="1"/>
    <col min="10" max="10" width="12" customWidth="1"/>
    <col min="11" max="11" width="10.125" customWidth="1"/>
    <col min="12" max="12" width="8.125" customWidth="1"/>
    <col min="13" max="13" width="11.125" customWidth="1"/>
    <col min="14" max="15" width="8.125" customWidth="1"/>
    <col min="16" max="16" width="11.5" customWidth="1"/>
    <col min="17" max="18" width="8.125" customWidth="1"/>
    <col min="19" max="19" width="3.5" customWidth="1"/>
    <col min="20" max="20" width="3.625" customWidth="1"/>
    <col min="21" max="21" width="3.875" customWidth="1"/>
    <col min="22" max="22" width="7" customWidth="1"/>
    <col min="23" max="23" width="8.5" customWidth="1"/>
  </cols>
  <sheetData>
    <row r="1" ht="28.2" spans="1:23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7.1" customHeight="1" spans="1:23">
      <c r="A2" s="20" t="s">
        <v>315</v>
      </c>
      <c r="B2" s="20" t="s">
        <v>275</v>
      </c>
      <c r="C2" s="20" t="s">
        <v>271</v>
      </c>
      <c r="D2" s="20" t="s">
        <v>272</v>
      </c>
      <c r="E2" s="20" t="s">
        <v>273</v>
      </c>
      <c r="F2" s="20" t="s">
        <v>274</v>
      </c>
      <c r="G2" s="40" t="s">
        <v>316</v>
      </c>
      <c r="H2" s="41"/>
      <c r="I2" s="61"/>
      <c r="J2" s="40" t="s">
        <v>317</v>
      </c>
      <c r="K2" s="41"/>
      <c r="L2" s="61"/>
      <c r="M2" s="40" t="s">
        <v>318</v>
      </c>
      <c r="N2" s="41"/>
      <c r="O2" s="61"/>
      <c r="P2" s="40" t="s">
        <v>319</v>
      </c>
      <c r="Q2" s="41"/>
      <c r="R2" s="61"/>
      <c r="S2" s="41" t="s">
        <v>320</v>
      </c>
      <c r="T2" s="41"/>
      <c r="U2" s="61"/>
      <c r="V2" s="5" t="s">
        <v>321</v>
      </c>
      <c r="W2" s="5" t="s">
        <v>284</v>
      </c>
    </row>
    <row r="3" s="1" customFormat="1" ht="17.1" customHeight="1" spans="1:23">
      <c r="A3" s="22"/>
      <c r="B3" s="42"/>
      <c r="C3" s="42"/>
      <c r="D3" s="42"/>
      <c r="E3" s="42"/>
      <c r="F3" s="42"/>
      <c r="G3" s="19" t="s">
        <v>322</v>
      </c>
      <c r="H3" s="19" t="s">
        <v>68</v>
      </c>
      <c r="I3" s="19" t="s">
        <v>275</v>
      </c>
      <c r="J3" s="19" t="s">
        <v>322</v>
      </c>
      <c r="K3" s="19" t="s">
        <v>68</v>
      </c>
      <c r="L3" s="19" t="s">
        <v>275</v>
      </c>
      <c r="M3" s="19" t="s">
        <v>322</v>
      </c>
      <c r="N3" s="19" t="s">
        <v>68</v>
      </c>
      <c r="O3" s="19" t="s">
        <v>275</v>
      </c>
      <c r="P3" s="19" t="s">
        <v>322</v>
      </c>
      <c r="Q3" s="19" t="s">
        <v>68</v>
      </c>
      <c r="R3" s="19" t="s">
        <v>275</v>
      </c>
      <c r="S3" s="19" t="s">
        <v>322</v>
      </c>
      <c r="T3" s="19" t="s">
        <v>68</v>
      </c>
      <c r="U3" s="19" t="s">
        <v>275</v>
      </c>
      <c r="V3" s="64"/>
      <c r="W3" s="64"/>
    </row>
    <row r="4" ht="36" customHeight="1" spans="1:23">
      <c r="A4" s="43" t="s">
        <v>323</v>
      </c>
      <c r="B4" s="43" t="s">
        <v>288</v>
      </c>
      <c r="C4" s="43"/>
      <c r="D4" s="44" t="s">
        <v>287</v>
      </c>
      <c r="E4" s="44" t="s">
        <v>117</v>
      </c>
      <c r="F4" s="45" t="s">
        <v>324</v>
      </c>
      <c r="G4" s="46" t="s">
        <v>325</v>
      </c>
      <c r="H4" s="47" t="s">
        <v>326</v>
      </c>
      <c r="I4" s="47" t="s">
        <v>288</v>
      </c>
      <c r="J4" s="62" t="s">
        <v>327</v>
      </c>
      <c r="K4" s="47" t="s">
        <v>328</v>
      </c>
      <c r="L4" s="47" t="s">
        <v>329</v>
      </c>
      <c r="M4" s="63" t="s">
        <v>330</v>
      </c>
      <c r="N4" s="47" t="s">
        <v>331</v>
      </c>
      <c r="O4" s="47" t="s">
        <v>332</v>
      </c>
      <c r="P4" s="63" t="s">
        <v>333</v>
      </c>
      <c r="Q4" s="47" t="s">
        <v>334</v>
      </c>
      <c r="R4" s="47" t="s">
        <v>332</v>
      </c>
      <c r="S4" s="65"/>
      <c r="T4" s="65"/>
      <c r="U4" s="65"/>
      <c r="V4" s="47" t="s">
        <v>93</v>
      </c>
      <c r="W4" s="7"/>
    </row>
    <row r="5" ht="17.1" customHeight="1" spans="1:23">
      <c r="A5" s="48"/>
      <c r="B5" s="48"/>
      <c r="C5" s="48"/>
      <c r="D5" s="49"/>
      <c r="E5" s="49"/>
      <c r="F5" s="50"/>
      <c r="G5" s="40" t="s">
        <v>335</v>
      </c>
      <c r="H5" s="41"/>
      <c r="I5" s="61"/>
      <c r="J5" s="40" t="s">
        <v>336</v>
      </c>
      <c r="K5" s="41"/>
      <c r="L5" s="61"/>
      <c r="M5" s="40" t="s">
        <v>337</v>
      </c>
      <c r="N5" s="41"/>
      <c r="O5" s="61"/>
      <c r="P5" s="40" t="s">
        <v>338</v>
      </c>
      <c r="Q5" s="41"/>
      <c r="R5" s="61"/>
      <c r="S5" s="41" t="s">
        <v>339</v>
      </c>
      <c r="T5" s="41"/>
      <c r="U5" s="61"/>
      <c r="V5" s="7"/>
      <c r="W5" s="7"/>
    </row>
    <row r="6" ht="17.1" customHeight="1" spans="1:23">
      <c r="A6" s="51"/>
      <c r="B6" s="51"/>
      <c r="C6" s="51"/>
      <c r="D6" s="52"/>
      <c r="E6" s="52"/>
      <c r="F6" s="53"/>
      <c r="G6" s="19" t="s">
        <v>322</v>
      </c>
      <c r="H6" s="19" t="s">
        <v>68</v>
      </c>
      <c r="I6" s="19" t="s">
        <v>275</v>
      </c>
      <c r="J6" s="19" t="s">
        <v>322</v>
      </c>
      <c r="K6" s="19" t="s">
        <v>68</v>
      </c>
      <c r="L6" s="19" t="s">
        <v>275</v>
      </c>
      <c r="M6" s="19" t="s">
        <v>322</v>
      </c>
      <c r="N6" s="19" t="s">
        <v>68</v>
      </c>
      <c r="O6" s="19" t="s">
        <v>275</v>
      </c>
      <c r="P6" s="19" t="s">
        <v>322</v>
      </c>
      <c r="Q6" s="19" t="s">
        <v>68</v>
      </c>
      <c r="R6" s="19" t="s">
        <v>275</v>
      </c>
      <c r="S6" s="19" t="s">
        <v>322</v>
      </c>
      <c r="T6" s="19" t="s">
        <v>68</v>
      </c>
      <c r="U6" s="19" t="s">
        <v>275</v>
      </c>
      <c r="V6" s="7"/>
      <c r="W6" s="7"/>
    </row>
    <row r="7" ht="36.75" customHeight="1" spans="1:23">
      <c r="A7" s="43" t="s">
        <v>323</v>
      </c>
      <c r="B7" s="43" t="s">
        <v>288</v>
      </c>
      <c r="C7" s="43"/>
      <c r="D7" s="44" t="s">
        <v>287</v>
      </c>
      <c r="E7" s="44" t="s">
        <v>119</v>
      </c>
      <c r="F7" s="45" t="s">
        <v>324</v>
      </c>
      <c r="G7" s="46" t="s">
        <v>340</v>
      </c>
      <c r="H7" s="47" t="s">
        <v>326</v>
      </c>
      <c r="I7" s="47" t="s">
        <v>288</v>
      </c>
      <c r="J7" s="62" t="s">
        <v>341</v>
      </c>
      <c r="K7" s="47" t="s">
        <v>328</v>
      </c>
      <c r="L7" s="47" t="s">
        <v>329</v>
      </c>
      <c r="M7" s="63" t="s">
        <v>330</v>
      </c>
      <c r="N7" s="47" t="s">
        <v>331</v>
      </c>
      <c r="O7" s="47" t="s">
        <v>332</v>
      </c>
      <c r="P7" s="63" t="s">
        <v>333</v>
      </c>
      <c r="Q7" s="47" t="s">
        <v>334</v>
      </c>
      <c r="R7" s="47" t="s">
        <v>332</v>
      </c>
      <c r="S7" s="65"/>
      <c r="T7" s="65"/>
      <c r="U7" s="65"/>
      <c r="V7" s="47" t="s">
        <v>93</v>
      </c>
      <c r="W7" s="7"/>
    </row>
    <row r="8" ht="17.1" customHeight="1" spans="1:23">
      <c r="A8" s="54"/>
      <c r="B8" s="54"/>
      <c r="C8" s="54"/>
      <c r="D8" s="55"/>
      <c r="E8" s="55"/>
      <c r="F8" s="5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ht="17.1" customHeight="1" spans="1:23">
      <c r="A9" s="7"/>
      <c r="B9" s="7"/>
      <c r="C9" s="7"/>
      <c r="D9" s="57"/>
      <c r="E9" s="57"/>
      <c r="F9" s="5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ht="17.1" customHeight="1" spans="1:23">
      <c r="A10" s="7"/>
      <c r="B10" s="7"/>
      <c r="C10" s="7"/>
      <c r="D10" s="57"/>
      <c r="E10" s="57"/>
      <c r="F10" s="58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7.1" customHeight="1" spans="1:23">
      <c r="A11" s="56"/>
      <c r="B11" s="56"/>
      <c r="C11" s="56"/>
      <c r="D11" s="56"/>
      <c r="E11" s="56"/>
      <c r="F11" s="5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ht="17.1" customHeight="1" spans="1:23">
      <c r="A12" s="6"/>
      <c r="B12" s="58"/>
      <c r="C12" s="58"/>
      <c r="D12" s="58"/>
      <c r="E12" s="58"/>
      <c r="F12" s="5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="2" customFormat="1" ht="17.4" spans="1:23">
      <c r="A13" s="10" t="s">
        <v>312</v>
      </c>
      <c r="B13" s="11"/>
      <c r="C13" s="11"/>
      <c r="D13" s="11"/>
      <c r="E13" s="12"/>
      <c r="F13" s="59"/>
      <c r="G13" s="60"/>
      <c r="H13" s="14"/>
      <c r="I13" s="14"/>
      <c r="J13" s="10" t="s">
        <v>300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2"/>
      <c r="V13" s="11"/>
      <c r="W13" s="18"/>
    </row>
    <row r="14" ht="20.25" customHeight="1" spans="1:23">
      <c r="A14" s="16" t="s">
        <v>342</v>
      </c>
      <c r="B14" s="16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4:A6"/>
    <mergeCell ref="B2:B3"/>
    <mergeCell ref="B4:B6"/>
    <mergeCell ref="C2:C3"/>
    <mergeCell ref="C4:C6"/>
    <mergeCell ref="D2:D3"/>
    <mergeCell ref="D4:D6"/>
    <mergeCell ref="E2:E3"/>
    <mergeCell ref="E4:E6"/>
    <mergeCell ref="F2:F3"/>
    <mergeCell ref="F4:F6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zoomScale="110" zoomScaleNormal="110" workbookViewId="0">
      <selection activeCell="H21" sqref="H21"/>
    </sheetView>
  </sheetViews>
  <sheetFormatPr defaultColWidth="9" defaultRowHeight="15.6"/>
  <cols>
    <col min="1" max="1" width="9" customWidth="1"/>
    <col min="2" max="2" width="7" customWidth="1"/>
    <col min="3" max="3" width="12.125" customWidth="1"/>
    <col min="4" max="4" width="12.875" customWidth="1"/>
    <col min="5" max="5" width="8.87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8.2" spans="1:10">
      <c r="A1" s="3" t="s">
        <v>343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19" t="s">
        <v>315</v>
      </c>
      <c r="B2" s="20" t="s">
        <v>275</v>
      </c>
      <c r="C2" s="20" t="s">
        <v>271</v>
      </c>
      <c r="D2" s="20" t="s">
        <v>272</v>
      </c>
      <c r="E2" s="20" t="s">
        <v>273</v>
      </c>
      <c r="F2" s="20" t="s">
        <v>274</v>
      </c>
      <c r="G2" s="19" t="s">
        <v>344</v>
      </c>
      <c r="H2" s="19" t="s">
        <v>345</v>
      </c>
      <c r="I2" s="19" t="s">
        <v>346</v>
      </c>
      <c r="J2" s="19" t="s">
        <v>347</v>
      </c>
      <c r="K2" s="20" t="s">
        <v>321</v>
      </c>
      <c r="L2" s="20" t="s">
        <v>284</v>
      </c>
    </row>
    <row r="3" spans="1:12">
      <c r="A3" s="29" t="s">
        <v>348</v>
      </c>
      <c r="B3" s="7"/>
      <c r="C3" s="7"/>
      <c r="D3" s="30" t="s">
        <v>287</v>
      </c>
      <c r="E3" s="31" t="s">
        <v>117</v>
      </c>
      <c r="F3" s="32" t="s">
        <v>163</v>
      </c>
      <c r="G3" s="33" t="s">
        <v>349</v>
      </c>
      <c r="H3" s="31"/>
      <c r="I3" s="31"/>
      <c r="J3" s="31"/>
      <c r="K3" s="31" t="s">
        <v>310</v>
      </c>
      <c r="L3" s="31"/>
    </row>
    <row r="4" spans="1:12">
      <c r="A4" s="29" t="s">
        <v>350</v>
      </c>
      <c r="B4" s="7"/>
      <c r="C4" s="7"/>
      <c r="D4" s="34"/>
      <c r="E4" s="31" t="s">
        <v>117</v>
      </c>
      <c r="F4" s="35"/>
      <c r="G4" s="36"/>
      <c r="H4" s="31"/>
      <c r="I4" s="31"/>
      <c r="J4" s="31"/>
      <c r="K4" s="31" t="s">
        <v>310</v>
      </c>
      <c r="L4" s="31"/>
    </row>
    <row r="5" spans="1:12">
      <c r="A5" s="29" t="s">
        <v>351</v>
      </c>
      <c r="B5" s="7"/>
      <c r="C5" s="7"/>
      <c r="D5" s="34"/>
      <c r="E5" s="31" t="s">
        <v>117</v>
      </c>
      <c r="F5" s="35"/>
      <c r="G5" s="36"/>
      <c r="H5" s="31"/>
      <c r="I5" s="31"/>
      <c r="J5" s="31"/>
      <c r="K5" s="31" t="s">
        <v>310</v>
      </c>
      <c r="L5" s="31"/>
    </row>
    <row r="6" spans="1:12">
      <c r="A6" s="29" t="s">
        <v>352</v>
      </c>
      <c r="B6" s="7"/>
      <c r="C6" s="7"/>
      <c r="D6" s="34"/>
      <c r="E6" s="31" t="s">
        <v>117</v>
      </c>
      <c r="F6" s="35"/>
      <c r="G6" s="36"/>
      <c r="H6" s="31"/>
      <c r="I6" s="31"/>
      <c r="J6" s="31"/>
      <c r="K6" s="31" t="s">
        <v>310</v>
      </c>
      <c r="L6" s="31"/>
    </row>
    <row r="7" spans="1:12">
      <c r="A7" s="29" t="s">
        <v>323</v>
      </c>
      <c r="B7" s="6"/>
      <c r="C7" s="6"/>
      <c r="D7" s="37"/>
      <c r="E7" s="31" t="s">
        <v>117</v>
      </c>
      <c r="F7" s="38"/>
      <c r="G7" s="39"/>
      <c r="H7" s="29"/>
      <c r="I7" s="29"/>
      <c r="J7" s="29"/>
      <c r="K7" s="31" t="s">
        <v>310</v>
      </c>
      <c r="L7" s="29"/>
    </row>
    <row r="8" spans="1:12">
      <c r="A8" s="29" t="s">
        <v>348</v>
      </c>
      <c r="B8" s="7"/>
      <c r="C8" s="7"/>
      <c r="D8" s="30" t="s">
        <v>287</v>
      </c>
      <c r="E8" s="31" t="s">
        <v>119</v>
      </c>
      <c r="F8" s="32" t="s">
        <v>163</v>
      </c>
      <c r="G8" s="33" t="s">
        <v>349</v>
      </c>
      <c r="H8" s="31"/>
      <c r="I8" s="31"/>
      <c r="J8" s="31"/>
      <c r="K8" s="31" t="s">
        <v>310</v>
      </c>
      <c r="L8" s="31"/>
    </row>
    <row r="9" spans="1:12">
      <c r="A9" s="29" t="s">
        <v>350</v>
      </c>
      <c r="B9" s="7"/>
      <c r="C9" s="7"/>
      <c r="D9" s="34"/>
      <c r="E9" s="31" t="s">
        <v>119</v>
      </c>
      <c r="F9" s="35"/>
      <c r="G9" s="36"/>
      <c r="H9" s="31"/>
      <c r="I9" s="31"/>
      <c r="J9" s="31"/>
      <c r="K9" s="31" t="s">
        <v>310</v>
      </c>
      <c r="L9" s="31"/>
    </row>
    <row r="10" spans="1:12">
      <c r="A10" s="29" t="s">
        <v>351</v>
      </c>
      <c r="B10" s="7"/>
      <c r="C10" s="7"/>
      <c r="D10" s="34"/>
      <c r="E10" s="31" t="s">
        <v>119</v>
      </c>
      <c r="F10" s="35"/>
      <c r="G10" s="36"/>
      <c r="H10" s="31"/>
      <c r="I10" s="31"/>
      <c r="J10" s="31"/>
      <c r="K10" s="31" t="s">
        <v>310</v>
      </c>
      <c r="L10" s="31"/>
    </row>
    <row r="11" spans="1:12">
      <c r="A11" s="29" t="s">
        <v>352</v>
      </c>
      <c r="B11" s="7"/>
      <c r="C11" s="7"/>
      <c r="D11" s="34"/>
      <c r="E11" s="31" t="s">
        <v>119</v>
      </c>
      <c r="F11" s="35"/>
      <c r="G11" s="36"/>
      <c r="H11" s="31"/>
      <c r="I11" s="31"/>
      <c r="J11" s="31"/>
      <c r="K11" s="31" t="s">
        <v>310</v>
      </c>
      <c r="L11" s="31"/>
    </row>
    <row r="12" spans="1:12">
      <c r="A12" s="29" t="s">
        <v>323</v>
      </c>
      <c r="B12" s="6"/>
      <c r="C12" s="6"/>
      <c r="D12" s="37"/>
      <c r="E12" s="31" t="s">
        <v>119</v>
      </c>
      <c r="F12" s="38"/>
      <c r="G12" s="39"/>
      <c r="H12" s="29"/>
      <c r="I12" s="29"/>
      <c r="J12" s="29"/>
      <c r="K12" s="31" t="s">
        <v>310</v>
      </c>
      <c r="L12" s="29"/>
    </row>
    <row r="13" spans="1:12">
      <c r="A13" s="29"/>
      <c r="B13" s="6"/>
      <c r="C13" s="6"/>
      <c r="D13" s="37"/>
      <c r="E13" s="31"/>
      <c r="F13" s="38"/>
      <c r="G13" s="39"/>
      <c r="H13" s="29"/>
      <c r="I13" s="29"/>
      <c r="J13" s="29"/>
      <c r="K13" s="31"/>
      <c r="L13" s="29"/>
    </row>
    <row r="14" spans="1:12">
      <c r="A14" s="29"/>
      <c r="B14" s="6"/>
      <c r="C14" s="6"/>
      <c r="D14" s="37"/>
      <c r="E14" s="31"/>
      <c r="F14" s="38"/>
      <c r="G14" s="39"/>
      <c r="H14" s="29"/>
      <c r="I14" s="29"/>
      <c r="J14" s="29"/>
      <c r="K14" s="31"/>
      <c r="L14" s="29"/>
    </row>
    <row r="15" spans="1:1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="2" customFormat="1" ht="17.4" spans="1:12">
      <c r="A17" s="10" t="s">
        <v>312</v>
      </c>
      <c r="B17" s="11"/>
      <c r="C17" s="11"/>
      <c r="D17" s="11"/>
      <c r="E17" s="12"/>
      <c r="F17" s="13"/>
      <c r="G17" s="15"/>
      <c r="H17" s="10" t="s">
        <v>300</v>
      </c>
      <c r="I17" s="11"/>
      <c r="J17" s="11"/>
      <c r="K17" s="11"/>
      <c r="L17" s="18"/>
    </row>
    <row r="18" ht="17.25" customHeight="1" spans="1:12">
      <c r="A18" s="16" t="s">
        <v>353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</row>
  </sheetData>
  <mergeCells count="11">
    <mergeCell ref="A1:J1"/>
    <mergeCell ref="A17:E17"/>
    <mergeCell ref="F17:G17"/>
    <mergeCell ref="H17:J17"/>
    <mergeCell ref="A18:L18"/>
    <mergeCell ref="D3:D7"/>
    <mergeCell ref="D8:D12"/>
    <mergeCell ref="F3:F7"/>
    <mergeCell ref="F8:F12"/>
    <mergeCell ref="G3:G7"/>
    <mergeCell ref="G8:G12"/>
  </mergeCells>
  <dataValidations count="1">
    <dataValidation type="list" allowBlank="1" showInputMessage="1" showErrorMessage="1" sqref="L3:L18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10" zoomScaleNormal="110" workbookViewId="0">
      <selection activeCell="G17" sqref="G17"/>
    </sheetView>
  </sheetViews>
  <sheetFormatPr defaultColWidth="9" defaultRowHeight="15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19" t="s">
        <v>270</v>
      </c>
      <c r="B2" s="20" t="s">
        <v>275</v>
      </c>
      <c r="C2" s="20" t="s">
        <v>322</v>
      </c>
      <c r="D2" s="20" t="s">
        <v>273</v>
      </c>
      <c r="E2" s="20" t="s">
        <v>274</v>
      </c>
      <c r="F2" s="19" t="s">
        <v>355</v>
      </c>
      <c r="G2" s="19" t="s">
        <v>304</v>
      </c>
      <c r="H2" s="21" t="s">
        <v>305</v>
      </c>
      <c r="I2" s="27" t="s">
        <v>307</v>
      </c>
    </row>
    <row r="3" s="1" customFormat="1" spans="1:9">
      <c r="A3" s="19"/>
      <c r="B3" s="22"/>
      <c r="C3" s="22"/>
      <c r="D3" s="22"/>
      <c r="E3" s="22"/>
      <c r="F3" s="19" t="s">
        <v>356</v>
      </c>
      <c r="G3" s="19" t="s">
        <v>308</v>
      </c>
      <c r="H3" s="23"/>
      <c r="I3" s="28"/>
    </row>
    <row r="4" spans="1:9">
      <c r="A4" s="24">
        <v>1</v>
      </c>
      <c r="B4" s="24" t="s">
        <v>332</v>
      </c>
      <c r="C4" s="24" t="s">
        <v>357</v>
      </c>
      <c r="D4" s="24" t="s">
        <v>117</v>
      </c>
      <c r="E4" s="24" t="s">
        <v>163</v>
      </c>
      <c r="F4" s="25">
        <v>0.01</v>
      </c>
      <c r="G4" s="26">
        <v>0.007</v>
      </c>
      <c r="H4" s="24"/>
      <c r="I4" s="24"/>
    </row>
    <row r="5" spans="1:9">
      <c r="A5" s="24">
        <v>2</v>
      </c>
      <c r="B5" s="24" t="s">
        <v>332</v>
      </c>
      <c r="C5" s="24" t="s">
        <v>357</v>
      </c>
      <c r="D5" s="24" t="s">
        <v>117</v>
      </c>
      <c r="E5" s="24" t="s">
        <v>163</v>
      </c>
      <c r="F5" s="25">
        <v>0.011</v>
      </c>
      <c r="G5" s="26">
        <v>0.006</v>
      </c>
      <c r="H5" s="24"/>
      <c r="I5" s="24"/>
    </row>
    <row r="6" spans="1:9">
      <c r="A6" s="6"/>
      <c r="B6" s="6"/>
      <c r="C6" s="7"/>
      <c r="D6" s="7"/>
      <c r="E6" s="7"/>
      <c r="F6" s="7"/>
      <c r="G6" s="7"/>
      <c r="H6" s="7"/>
      <c r="I6" s="7"/>
    </row>
    <row r="7" spans="1:9">
      <c r="A7" s="6"/>
      <c r="B7" s="6"/>
      <c r="C7" s="7"/>
      <c r="D7" s="7"/>
      <c r="E7" s="7"/>
      <c r="F7" s="7"/>
      <c r="G7" s="7"/>
      <c r="H7" s="7"/>
      <c r="I7" s="7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="2" customFormat="1" ht="17.4" spans="1:9">
      <c r="A12" s="10" t="s">
        <v>312</v>
      </c>
      <c r="B12" s="11"/>
      <c r="C12" s="11"/>
      <c r="D12" s="12"/>
      <c r="E12" s="13"/>
      <c r="F12" s="10" t="s">
        <v>300</v>
      </c>
      <c r="G12" s="11"/>
      <c r="H12" s="12"/>
      <c r="I12" s="18"/>
    </row>
    <row r="13" ht="17.25" customHeight="1" spans="1:9">
      <c r="A13" s="16" t="s">
        <v>358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H20" sqref="H20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4" t="s">
        <v>360</v>
      </c>
      <c r="B2" s="5" t="s">
        <v>271</v>
      </c>
      <c r="C2" s="5" t="s">
        <v>272</v>
      </c>
      <c r="D2" s="5" t="s">
        <v>273</v>
      </c>
      <c r="E2" s="5" t="s">
        <v>274</v>
      </c>
      <c r="F2" s="5" t="s">
        <v>275</v>
      </c>
      <c r="G2" s="4" t="s">
        <v>361</v>
      </c>
      <c r="H2" s="4" t="s">
        <v>362</v>
      </c>
      <c r="I2" s="4" t="s">
        <v>363</v>
      </c>
      <c r="J2" s="4" t="s">
        <v>362</v>
      </c>
      <c r="K2" s="4" t="s">
        <v>364</v>
      </c>
      <c r="L2" s="4" t="s">
        <v>362</v>
      </c>
      <c r="M2" s="5" t="s">
        <v>321</v>
      </c>
      <c r="N2" s="5" t="s">
        <v>284</v>
      </c>
    </row>
    <row r="3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>
      <c r="A4" s="8" t="s">
        <v>360</v>
      </c>
      <c r="B4" s="9" t="s">
        <v>365</v>
      </c>
      <c r="C4" s="9" t="s">
        <v>322</v>
      </c>
      <c r="D4" s="9" t="s">
        <v>273</v>
      </c>
      <c r="E4" s="5" t="s">
        <v>274</v>
      </c>
      <c r="F4" s="5" t="s">
        <v>275</v>
      </c>
      <c r="G4" s="4" t="s">
        <v>361</v>
      </c>
      <c r="H4" s="4" t="s">
        <v>362</v>
      </c>
      <c r="I4" s="4" t="s">
        <v>363</v>
      </c>
      <c r="J4" s="4" t="s">
        <v>362</v>
      </c>
      <c r="K4" s="4" t="s">
        <v>364</v>
      </c>
      <c r="L4" s="4" t="s">
        <v>362</v>
      </c>
      <c r="M4" s="5" t="s">
        <v>321</v>
      </c>
      <c r="N4" s="5" t="s">
        <v>284</v>
      </c>
    </row>
    <row r="5" spans="1:14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="2" customFormat="1" ht="17.4" spans="1:14">
      <c r="A11" s="10" t="s">
        <v>312</v>
      </c>
      <c r="B11" s="11"/>
      <c r="C11" s="11"/>
      <c r="D11" s="12"/>
      <c r="E11" s="13"/>
      <c r="F11" s="14"/>
      <c r="G11" s="15"/>
      <c r="H11" s="14"/>
      <c r="I11" s="10" t="s">
        <v>366</v>
      </c>
      <c r="J11" s="11"/>
      <c r="K11" s="11"/>
      <c r="L11" s="11"/>
      <c r="M11" s="11"/>
      <c r="N11" s="18"/>
    </row>
    <row r="12" spans="1:14">
      <c r="A12" s="16" t="s">
        <v>367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354330708661417" top="0.984251968503937" bottom="0.984251968503937" header="0.511811023622047" footer="0.511811023622047"/>
  <pageSetup paperSize="9" scale="75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D9" sqref="D9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470" t="s">
        <v>36</v>
      </c>
      <c r="C2" s="471"/>
      <c r="D2" s="471"/>
      <c r="E2" s="471"/>
      <c r="F2" s="471"/>
      <c r="G2" s="471"/>
      <c r="H2" s="471"/>
      <c r="I2" s="485"/>
    </row>
    <row r="3" ht="27.95" customHeight="1" spans="2:9">
      <c r="B3" s="472"/>
      <c r="C3" s="473"/>
      <c r="D3" s="474" t="s">
        <v>37</v>
      </c>
      <c r="E3" s="475"/>
      <c r="F3" s="476" t="s">
        <v>38</v>
      </c>
      <c r="G3" s="477"/>
      <c r="H3" s="474" t="s">
        <v>39</v>
      </c>
      <c r="I3" s="486"/>
    </row>
    <row r="4" ht="27.95" customHeight="1" spans="2:9">
      <c r="B4" s="472" t="s">
        <v>40</v>
      </c>
      <c r="C4" s="473" t="s">
        <v>41</v>
      </c>
      <c r="D4" s="473" t="s">
        <v>42</v>
      </c>
      <c r="E4" s="473" t="s">
        <v>43</v>
      </c>
      <c r="F4" s="478" t="s">
        <v>42</v>
      </c>
      <c r="G4" s="478" t="s">
        <v>43</v>
      </c>
      <c r="H4" s="473" t="s">
        <v>42</v>
      </c>
      <c r="I4" s="487" t="s">
        <v>43</v>
      </c>
    </row>
    <row r="5" ht="27.95" customHeight="1" spans="2:9">
      <c r="B5" s="479" t="s">
        <v>44</v>
      </c>
      <c r="C5" s="6">
        <v>13</v>
      </c>
      <c r="D5" s="6">
        <v>0</v>
      </c>
      <c r="E5" s="6">
        <v>1</v>
      </c>
      <c r="F5" s="480">
        <v>0</v>
      </c>
      <c r="G5" s="480">
        <v>1</v>
      </c>
      <c r="H5" s="6">
        <v>1</v>
      </c>
      <c r="I5" s="488">
        <v>2</v>
      </c>
    </row>
    <row r="6" ht="27.95" customHeight="1" spans="2:9">
      <c r="B6" s="479" t="s">
        <v>45</v>
      </c>
      <c r="C6" s="6">
        <v>20</v>
      </c>
      <c r="D6" s="6">
        <v>0</v>
      </c>
      <c r="E6" s="6">
        <v>1</v>
      </c>
      <c r="F6" s="480">
        <v>1</v>
      </c>
      <c r="G6" s="480">
        <v>2</v>
      </c>
      <c r="H6" s="6">
        <v>2</v>
      </c>
      <c r="I6" s="488">
        <v>3</v>
      </c>
    </row>
    <row r="7" ht="27.95" customHeight="1" spans="2:9">
      <c r="B7" s="479" t="s">
        <v>46</v>
      </c>
      <c r="C7" s="6">
        <v>32</v>
      </c>
      <c r="D7" s="6">
        <v>0</v>
      </c>
      <c r="E7" s="6">
        <v>1</v>
      </c>
      <c r="F7" s="480">
        <v>2</v>
      </c>
      <c r="G7" s="480">
        <v>3</v>
      </c>
      <c r="H7" s="6">
        <v>3</v>
      </c>
      <c r="I7" s="488">
        <v>4</v>
      </c>
    </row>
    <row r="8" ht="27.95" customHeight="1" spans="2:9">
      <c r="B8" s="479" t="s">
        <v>47</v>
      </c>
      <c r="C8" s="6">
        <v>50</v>
      </c>
      <c r="D8" s="6">
        <v>1</v>
      </c>
      <c r="E8" s="6">
        <v>2</v>
      </c>
      <c r="F8" s="480">
        <v>3</v>
      </c>
      <c r="G8" s="480">
        <v>4</v>
      </c>
      <c r="H8" s="6">
        <v>5</v>
      </c>
      <c r="I8" s="488">
        <v>6</v>
      </c>
    </row>
    <row r="9" ht="27.95" customHeight="1" spans="2:9">
      <c r="B9" s="479" t="s">
        <v>48</v>
      </c>
      <c r="C9" s="6">
        <v>80</v>
      </c>
      <c r="D9" s="6">
        <v>2</v>
      </c>
      <c r="E9" s="6">
        <v>3</v>
      </c>
      <c r="F9" s="480">
        <v>5</v>
      </c>
      <c r="G9" s="480">
        <v>6</v>
      </c>
      <c r="H9" s="6">
        <v>7</v>
      </c>
      <c r="I9" s="488">
        <v>8</v>
      </c>
    </row>
    <row r="10" ht="27.95" customHeight="1" spans="2:9">
      <c r="B10" s="479" t="s">
        <v>49</v>
      </c>
      <c r="C10" s="6">
        <v>125</v>
      </c>
      <c r="D10" s="6">
        <v>3</v>
      </c>
      <c r="E10" s="6">
        <v>4</v>
      </c>
      <c r="F10" s="480">
        <v>7</v>
      </c>
      <c r="G10" s="480">
        <v>8</v>
      </c>
      <c r="H10" s="6">
        <v>10</v>
      </c>
      <c r="I10" s="488">
        <v>11</v>
      </c>
    </row>
    <row r="11" ht="27.95" customHeight="1" spans="2:9">
      <c r="B11" s="479" t="s">
        <v>50</v>
      </c>
      <c r="C11" s="6">
        <v>200</v>
      </c>
      <c r="D11" s="6">
        <v>5</v>
      </c>
      <c r="E11" s="6">
        <v>6</v>
      </c>
      <c r="F11" s="480">
        <v>10</v>
      </c>
      <c r="G11" s="480">
        <v>11</v>
      </c>
      <c r="H11" s="6">
        <v>14</v>
      </c>
      <c r="I11" s="488">
        <v>15</v>
      </c>
    </row>
    <row r="12" ht="27.95" customHeight="1" spans="2:9">
      <c r="B12" s="481" t="s">
        <v>51</v>
      </c>
      <c r="C12" s="482">
        <v>315</v>
      </c>
      <c r="D12" s="482">
        <v>7</v>
      </c>
      <c r="E12" s="482">
        <v>8</v>
      </c>
      <c r="F12" s="483">
        <v>14</v>
      </c>
      <c r="G12" s="483">
        <v>15</v>
      </c>
      <c r="H12" s="482">
        <v>21</v>
      </c>
      <c r="I12" s="489">
        <v>22</v>
      </c>
    </row>
    <row r="14" spans="2:4">
      <c r="B14" s="484" t="s">
        <v>52</v>
      </c>
      <c r="C14" s="484"/>
      <c r="D14" s="48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0" zoomScaleNormal="120" topLeftCell="B1" workbookViewId="0">
      <selection activeCell="L60" sqref="L60"/>
    </sheetView>
  </sheetViews>
  <sheetFormatPr defaultColWidth="10.375" defaultRowHeight="16.5" customHeight="1"/>
  <cols>
    <col min="1" max="9" width="10.375" style="344"/>
    <col min="10" max="10" width="7.625" style="344" customWidth="1"/>
    <col min="11" max="11" width="12.625" style="344" customWidth="1"/>
    <col min="12" max="16384" width="10.375" style="344"/>
  </cols>
  <sheetData>
    <row r="1" ht="21.15" spans="1:11">
      <c r="A1" s="345" t="s">
        <v>53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ht="16.35" spans="1:11">
      <c r="A2" s="346" t="s">
        <v>54</v>
      </c>
      <c r="B2" s="347"/>
      <c r="C2" s="347"/>
      <c r="D2" s="348" t="s">
        <v>55</v>
      </c>
      <c r="E2" s="348"/>
      <c r="F2" s="347" t="s">
        <v>56</v>
      </c>
      <c r="G2" s="347"/>
      <c r="H2" s="349" t="s">
        <v>57</v>
      </c>
      <c r="I2" s="443" t="s">
        <v>58</v>
      </c>
      <c r="J2" s="443"/>
      <c r="K2" s="444"/>
    </row>
    <row r="3" ht="15.6" spans="1:11">
      <c r="A3" s="350" t="s">
        <v>59</v>
      </c>
      <c r="B3" s="351"/>
      <c r="C3" s="352"/>
      <c r="D3" s="353" t="s">
        <v>60</v>
      </c>
      <c r="E3" s="354"/>
      <c r="F3" s="354"/>
      <c r="G3" s="355"/>
      <c r="H3" s="353" t="s">
        <v>61</v>
      </c>
      <c r="I3" s="354"/>
      <c r="J3" s="354"/>
      <c r="K3" s="355"/>
    </row>
    <row r="4" ht="15.6" spans="1:11">
      <c r="A4" s="356" t="s">
        <v>62</v>
      </c>
      <c r="B4" s="357" t="s">
        <v>63</v>
      </c>
      <c r="C4" s="358"/>
      <c r="D4" s="356" t="s">
        <v>64</v>
      </c>
      <c r="E4" s="359"/>
      <c r="F4" s="237">
        <v>44757</v>
      </c>
      <c r="G4" s="238"/>
      <c r="H4" s="356" t="s">
        <v>65</v>
      </c>
      <c r="I4" s="359"/>
      <c r="J4" s="357" t="s">
        <v>66</v>
      </c>
      <c r="K4" s="358" t="s">
        <v>67</v>
      </c>
    </row>
    <row r="5" ht="15.6" spans="1:11">
      <c r="A5" s="360" t="s">
        <v>68</v>
      </c>
      <c r="B5" s="357" t="s">
        <v>69</v>
      </c>
      <c r="C5" s="358"/>
      <c r="D5" s="356" t="s">
        <v>70</v>
      </c>
      <c r="E5" s="359"/>
      <c r="F5" s="237">
        <v>44714</v>
      </c>
      <c r="G5" s="238"/>
      <c r="H5" s="356" t="s">
        <v>71</v>
      </c>
      <c r="I5" s="359"/>
      <c r="J5" s="357" t="s">
        <v>66</v>
      </c>
      <c r="K5" s="358" t="s">
        <v>67</v>
      </c>
    </row>
    <row r="6" ht="15.6" spans="1:11">
      <c r="A6" s="356" t="s">
        <v>72</v>
      </c>
      <c r="B6" s="361">
        <v>2</v>
      </c>
      <c r="C6" s="362">
        <v>6</v>
      </c>
      <c r="D6" s="360" t="s">
        <v>73</v>
      </c>
      <c r="E6" s="363"/>
      <c r="F6" s="237">
        <v>44727</v>
      </c>
      <c r="G6" s="238"/>
      <c r="H6" s="356" t="s">
        <v>74</v>
      </c>
      <c r="I6" s="359"/>
      <c r="J6" s="357" t="s">
        <v>66</v>
      </c>
      <c r="K6" s="358" t="s">
        <v>67</v>
      </c>
    </row>
    <row r="7" ht="15.6" spans="1:11">
      <c r="A7" s="356" t="s">
        <v>75</v>
      </c>
      <c r="B7" s="364">
        <v>1480</v>
      </c>
      <c r="C7" s="365"/>
      <c r="D7" s="360" t="s">
        <v>76</v>
      </c>
      <c r="E7" s="366"/>
      <c r="F7" s="237">
        <v>44729</v>
      </c>
      <c r="G7" s="238"/>
      <c r="H7" s="356" t="s">
        <v>77</v>
      </c>
      <c r="I7" s="359"/>
      <c r="J7" s="357" t="s">
        <v>66</v>
      </c>
      <c r="K7" s="358" t="s">
        <v>67</v>
      </c>
    </row>
    <row r="8" ht="16.35" spans="1:11">
      <c r="A8" s="367"/>
      <c r="B8" s="368"/>
      <c r="C8" s="369"/>
      <c r="D8" s="370" t="s">
        <v>78</v>
      </c>
      <c r="E8" s="371"/>
      <c r="F8" s="251">
        <v>44740</v>
      </c>
      <c r="G8" s="252"/>
      <c r="H8" s="370" t="s">
        <v>79</v>
      </c>
      <c r="I8" s="371"/>
      <c r="J8" s="445" t="s">
        <v>66</v>
      </c>
      <c r="K8" s="446" t="s">
        <v>67</v>
      </c>
    </row>
    <row r="9" ht="16.35" spans="1:11">
      <c r="A9" s="372" t="s">
        <v>80</v>
      </c>
      <c r="B9" s="373"/>
      <c r="C9" s="373"/>
      <c r="D9" s="373"/>
      <c r="E9" s="373"/>
      <c r="F9" s="373"/>
      <c r="G9" s="373"/>
      <c r="H9" s="373"/>
      <c r="I9" s="373"/>
      <c r="J9" s="373"/>
      <c r="K9" s="447"/>
    </row>
    <row r="10" ht="16.35" spans="1:11">
      <c r="A10" s="374" t="s">
        <v>81</v>
      </c>
      <c r="B10" s="375"/>
      <c r="C10" s="375"/>
      <c r="D10" s="375"/>
      <c r="E10" s="375"/>
      <c r="F10" s="375"/>
      <c r="G10" s="375"/>
      <c r="H10" s="375"/>
      <c r="I10" s="375"/>
      <c r="J10" s="375"/>
      <c r="K10" s="448"/>
    </row>
    <row r="11" ht="15.6" spans="1:11">
      <c r="A11" s="376" t="s">
        <v>82</v>
      </c>
      <c r="B11" s="377" t="s">
        <v>83</v>
      </c>
      <c r="C11" s="378" t="s">
        <v>84</v>
      </c>
      <c r="D11" s="379"/>
      <c r="E11" s="380" t="s">
        <v>85</v>
      </c>
      <c r="F11" s="377" t="s">
        <v>83</v>
      </c>
      <c r="G11" s="378" t="s">
        <v>84</v>
      </c>
      <c r="H11" s="378" t="s">
        <v>86</v>
      </c>
      <c r="I11" s="380" t="s">
        <v>87</v>
      </c>
      <c r="J11" s="377" t="s">
        <v>83</v>
      </c>
      <c r="K11" s="449" t="s">
        <v>84</v>
      </c>
    </row>
    <row r="12" ht="15.6" spans="1:11">
      <c r="A12" s="360" t="s">
        <v>88</v>
      </c>
      <c r="B12" s="381" t="s">
        <v>83</v>
      </c>
      <c r="C12" s="357" t="s">
        <v>84</v>
      </c>
      <c r="D12" s="366"/>
      <c r="E12" s="363" t="s">
        <v>89</v>
      </c>
      <c r="F12" s="381" t="s">
        <v>83</v>
      </c>
      <c r="G12" s="357" t="s">
        <v>84</v>
      </c>
      <c r="H12" s="357" t="s">
        <v>86</v>
      </c>
      <c r="I12" s="363" t="s">
        <v>90</v>
      </c>
      <c r="J12" s="381" t="s">
        <v>83</v>
      </c>
      <c r="K12" s="358" t="s">
        <v>84</v>
      </c>
    </row>
    <row r="13" ht="15.6" spans="1:11">
      <c r="A13" s="360" t="s">
        <v>91</v>
      </c>
      <c r="B13" s="381" t="s">
        <v>83</v>
      </c>
      <c r="C13" s="357" t="s">
        <v>84</v>
      </c>
      <c r="D13" s="366"/>
      <c r="E13" s="363" t="s">
        <v>92</v>
      </c>
      <c r="F13" s="357" t="s">
        <v>93</v>
      </c>
      <c r="G13" s="357" t="s">
        <v>94</v>
      </c>
      <c r="H13" s="357" t="s">
        <v>86</v>
      </c>
      <c r="I13" s="363" t="s">
        <v>95</v>
      </c>
      <c r="J13" s="381" t="s">
        <v>83</v>
      </c>
      <c r="K13" s="358" t="s">
        <v>84</v>
      </c>
    </row>
    <row r="14" ht="16.35" spans="1:11">
      <c r="A14" s="370" t="s">
        <v>96</v>
      </c>
      <c r="B14" s="371"/>
      <c r="C14" s="371"/>
      <c r="D14" s="371"/>
      <c r="E14" s="371"/>
      <c r="F14" s="371"/>
      <c r="G14" s="371"/>
      <c r="H14" s="371"/>
      <c r="I14" s="371"/>
      <c r="J14" s="371"/>
      <c r="K14" s="450"/>
    </row>
    <row r="15" ht="16.35" spans="1:11">
      <c r="A15" s="374" t="s">
        <v>97</v>
      </c>
      <c r="B15" s="375"/>
      <c r="C15" s="375"/>
      <c r="D15" s="375"/>
      <c r="E15" s="375"/>
      <c r="F15" s="375"/>
      <c r="G15" s="375"/>
      <c r="H15" s="375"/>
      <c r="I15" s="375"/>
      <c r="J15" s="375"/>
      <c r="K15" s="448"/>
    </row>
    <row r="16" ht="15.6" spans="1:11">
      <c r="A16" s="382" t="s">
        <v>98</v>
      </c>
      <c r="B16" s="378" t="s">
        <v>93</v>
      </c>
      <c r="C16" s="378" t="s">
        <v>94</v>
      </c>
      <c r="D16" s="383"/>
      <c r="E16" s="384" t="s">
        <v>99</v>
      </c>
      <c r="F16" s="378" t="s">
        <v>93</v>
      </c>
      <c r="G16" s="378" t="s">
        <v>94</v>
      </c>
      <c r="H16" s="385"/>
      <c r="I16" s="384" t="s">
        <v>100</v>
      </c>
      <c r="J16" s="378" t="s">
        <v>93</v>
      </c>
      <c r="K16" s="449" t="s">
        <v>94</v>
      </c>
    </row>
    <row r="17" customHeight="1" spans="1:22">
      <c r="A17" s="386" t="s">
        <v>101</v>
      </c>
      <c r="B17" s="357" t="s">
        <v>93</v>
      </c>
      <c r="C17" s="357" t="s">
        <v>94</v>
      </c>
      <c r="D17" s="387"/>
      <c r="E17" s="388" t="s">
        <v>102</v>
      </c>
      <c r="F17" s="357" t="s">
        <v>93</v>
      </c>
      <c r="G17" s="357" t="s">
        <v>94</v>
      </c>
      <c r="H17" s="389"/>
      <c r="I17" s="388" t="s">
        <v>103</v>
      </c>
      <c r="J17" s="357" t="s">
        <v>93</v>
      </c>
      <c r="K17" s="358" t="s">
        <v>94</v>
      </c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</row>
    <row r="18" ht="18" customHeight="1" spans="1:11">
      <c r="A18" s="390" t="s">
        <v>104</v>
      </c>
      <c r="B18" s="391"/>
      <c r="C18" s="391"/>
      <c r="D18" s="391"/>
      <c r="E18" s="391"/>
      <c r="F18" s="391"/>
      <c r="G18" s="391"/>
      <c r="H18" s="391"/>
      <c r="I18" s="391"/>
      <c r="J18" s="391"/>
      <c r="K18" s="452"/>
    </row>
    <row r="19" s="343" customFormat="1" ht="18" customHeight="1" spans="1:11">
      <c r="A19" s="374" t="s">
        <v>105</v>
      </c>
      <c r="B19" s="375"/>
      <c r="C19" s="375"/>
      <c r="D19" s="375"/>
      <c r="E19" s="375"/>
      <c r="F19" s="375"/>
      <c r="G19" s="375"/>
      <c r="H19" s="375"/>
      <c r="I19" s="375"/>
      <c r="J19" s="375"/>
      <c r="K19" s="448"/>
    </row>
    <row r="20" customHeight="1" spans="1:11">
      <c r="A20" s="392" t="s">
        <v>106</v>
      </c>
      <c r="B20" s="393"/>
      <c r="C20" s="393"/>
      <c r="D20" s="393"/>
      <c r="E20" s="393"/>
      <c r="F20" s="393"/>
      <c r="G20" s="393"/>
      <c r="H20" s="393"/>
      <c r="I20" s="393"/>
      <c r="J20" s="393"/>
      <c r="K20" s="453"/>
    </row>
    <row r="21" ht="21.75" customHeight="1" spans="1:11">
      <c r="A21" s="394" t="s">
        <v>107</v>
      </c>
      <c r="B21" s="395" t="s">
        <v>108</v>
      </c>
      <c r="C21" s="395" t="s">
        <v>109</v>
      </c>
      <c r="D21" s="395" t="s">
        <v>110</v>
      </c>
      <c r="E21" s="395" t="s">
        <v>111</v>
      </c>
      <c r="F21" s="395" t="s">
        <v>112</v>
      </c>
      <c r="G21" s="395" t="s">
        <v>113</v>
      </c>
      <c r="H21" s="395" t="s">
        <v>114</v>
      </c>
      <c r="I21" s="395" t="s">
        <v>115</v>
      </c>
      <c r="J21" s="395"/>
      <c r="K21" s="454" t="s">
        <v>116</v>
      </c>
    </row>
    <row r="22" customHeight="1" spans="1:11">
      <c r="A22" s="396" t="s">
        <v>117</v>
      </c>
      <c r="B22" s="397"/>
      <c r="C22" s="398">
        <v>23</v>
      </c>
      <c r="D22" s="398">
        <v>132</v>
      </c>
      <c r="E22" s="398">
        <v>268</v>
      </c>
      <c r="F22" s="398">
        <v>244</v>
      </c>
      <c r="G22" s="398">
        <v>185</v>
      </c>
      <c r="H22" s="398">
        <v>119</v>
      </c>
      <c r="I22" s="398"/>
      <c r="J22" s="398"/>
      <c r="K22" s="455" t="s">
        <v>118</v>
      </c>
    </row>
    <row r="23" customHeight="1" spans="1:11">
      <c r="A23" s="173" t="s">
        <v>119</v>
      </c>
      <c r="B23" s="174"/>
      <c r="C23" s="175">
        <v>4</v>
      </c>
      <c r="D23" s="175">
        <v>50</v>
      </c>
      <c r="E23" s="175">
        <v>92</v>
      </c>
      <c r="F23" s="175">
        <v>93</v>
      </c>
      <c r="G23" s="175">
        <v>74</v>
      </c>
      <c r="H23" s="175">
        <v>50</v>
      </c>
      <c r="I23" s="175"/>
      <c r="J23" s="175"/>
      <c r="K23" s="456"/>
    </row>
    <row r="24" customHeight="1" spans="1:11">
      <c r="A24" s="399"/>
      <c r="B24" s="174"/>
      <c r="C24" s="174"/>
      <c r="D24" s="400"/>
      <c r="E24" s="401"/>
      <c r="F24" s="402"/>
      <c r="G24" s="402"/>
      <c r="H24" s="402"/>
      <c r="I24" s="402"/>
      <c r="J24" s="381"/>
      <c r="K24" s="457"/>
    </row>
    <row r="25" customHeight="1" spans="1:11">
      <c r="A25" s="403"/>
      <c r="B25" s="174"/>
      <c r="C25" s="174"/>
      <c r="D25" s="400"/>
      <c r="E25" s="404"/>
      <c r="F25" s="402"/>
      <c r="G25" s="402"/>
      <c r="H25" s="402"/>
      <c r="I25" s="402"/>
      <c r="J25" s="381"/>
      <c r="K25" s="457"/>
    </row>
    <row r="26" customHeight="1" spans="1:11">
      <c r="A26" s="403"/>
      <c r="B26" s="174"/>
      <c r="C26" s="174"/>
      <c r="D26" s="405"/>
      <c r="E26" s="405"/>
      <c r="F26" s="405"/>
      <c r="G26" s="405"/>
      <c r="H26" s="405"/>
      <c r="I26" s="405"/>
      <c r="J26" s="174"/>
      <c r="K26" s="458"/>
    </row>
    <row r="27" customHeight="1" spans="1:11">
      <c r="A27" s="403"/>
      <c r="B27" s="174"/>
      <c r="C27" s="174"/>
      <c r="D27" s="406"/>
      <c r="E27" s="406"/>
      <c r="F27" s="406"/>
      <c r="G27" s="406"/>
      <c r="H27" s="406"/>
      <c r="I27" s="406"/>
      <c r="J27" s="174"/>
      <c r="K27" s="458"/>
    </row>
    <row r="28" customHeight="1" spans="1:11">
      <c r="A28" s="407"/>
      <c r="B28" s="408"/>
      <c r="C28" s="408"/>
      <c r="D28" s="408"/>
      <c r="E28" s="408"/>
      <c r="F28" s="408"/>
      <c r="G28" s="408"/>
      <c r="H28" s="408"/>
      <c r="I28" s="408"/>
      <c r="J28" s="408"/>
      <c r="K28" s="459"/>
    </row>
    <row r="29" ht="18" customHeight="1" spans="1:11">
      <c r="A29" s="409" t="s">
        <v>120</v>
      </c>
      <c r="B29" s="410"/>
      <c r="C29" s="410"/>
      <c r="D29" s="410"/>
      <c r="E29" s="410"/>
      <c r="F29" s="410"/>
      <c r="G29" s="410"/>
      <c r="H29" s="410"/>
      <c r="I29" s="410"/>
      <c r="J29" s="410"/>
      <c r="K29" s="460"/>
    </row>
    <row r="30" ht="18.75" customHeight="1" spans="1:11">
      <c r="A30" s="411" t="s">
        <v>117</v>
      </c>
      <c r="B30" s="412" t="s">
        <v>121</v>
      </c>
      <c r="C30" s="412"/>
      <c r="D30" s="412"/>
      <c r="E30" s="413"/>
      <c r="F30" s="412"/>
      <c r="G30" s="412"/>
      <c r="H30" s="412"/>
      <c r="I30" s="412"/>
      <c r="J30" s="412"/>
      <c r="K30" s="461"/>
    </row>
    <row r="31" ht="18.75" customHeight="1" spans="1:11">
      <c r="A31" s="414"/>
      <c r="B31" s="415"/>
      <c r="C31" s="415"/>
      <c r="D31" s="415"/>
      <c r="E31" s="416"/>
      <c r="F31" s="417"/>
      <c r="G31" s="418"/>
      <c r="H31" s="418"/>
      <c r="I31" s="418"/>
      <c r="J31" s="418"/>
      <c r="K31" s="462"/>
    </row>
    <row r="32" ht="18" customHeight="1" spans="1:11">
      <c r="A32" s="419" t="s">
        <v>122</v>
      </c>
      <c r="B32" s="420"/>
      <c r="C32" s="420"/>
      <c r="D32" s="420"/>
      <c r="E32" s="421"/>
      <c r="F32" s="421"/>
      <c r="G32" s="421"/>
      <c r="H32" s="421"/>
      <c r="I32" s="421"/>
      <c r="J32" s="421"/>
      <c r="K32" s="463"/>
    </row>
    <row r="33" ht="15.6" spans="1:11">
      <c r="A33" s="422" t="s">
        <v>123</v>
      </c>
      <c r="B33" s="423"/>
      <c r="C33" s="423"/>
      <c r="D33" s="423"/>
      <c r="E33" s="423"/>
      <c r="F33" s="423"/>
      <c r="G33" s="423"/>
      <c r="H33" s="423"/>
      <c r="I33" s="423"/>
      <c r="J33" s="423"/>
      <c r="K33" s="464"/>
    </row>
    <row r="34" ht="16.35" spans="1:11">
      <c r="A34" s="424" t="s">
        <v>124</v>
      </c>
      <c r="B34" s="425"/>
      <c r="C34" s="357" t="s">
        <v>66</v>
      </c>
      <c r="D34" s="357" t="s">
        <v>67</v>
      </c>
      <c r="E34" s="426" t="s">
        <v>125</v>
      </c>
      <c r="F34" s="427"/>
      <c r="G34" s="427"/>
      <c r="H34" s="427"/>
      <c r="I34" s="427"/>
      <c r="J34" s="427"/>
      <c r="K34" s="465"/>
    </row>
    <row r="35" ht="16.35" spans="1:11">
      <c r="A35" s="428" t="s">
        <v>126</v>
      </c>
      <c r="B35" s="428"/>
      <c r="C35" s="428"/>
      <c r="D35" s="428"/>
      <c r="E35" s="428"/>
      <c r="F35" s="428"/>
      <c r="G35" s="428"/>
      <c r="H35" s="428"/>
      <c r="I35" s="428"/>
      <c r="J35" s="428"/>
      <c r="K35" s="428"/>
    </row>
    <row r="36" ht="15.6" spans="1:11">
      <c r="A36" s="294" t="s">
        <v>127</v>
      </c>
      <c r="B36" s="295"/>
      <c r="C36" s="295"/>
      <c r="D36" s="295"/>
      <c r="E36" s="295"/>
      <c r="F36" s="295"/>
      <c r="G36" s="295"/>
      <c r="H36" s="295"/>
      <c r="I36" s="295"/>
      <c r="J36" s="295"/>
      <c r="K36" s="334"/>
    </row>
    <row r="37" ht="15.6" spans="1:11">
      <c r="A37" s="296" t="s">
        <v>128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35"/>
    </row>
    <row r="38" ht="15.6" spans="1:11">
      <c r="A38" s="296" t="s">
        <v>129</v>
      </c>
      <c r="B38" s="297"/>
      <c r="C38" s="297"/>
      <c r="D38" s="297"/>
      <c r="E38" s="297"/>
      <c r="F38" s="297"/>
      <c r="G38" s="297"/>
      <c r="H38" s="297"/>
      <c r="I38" s="297"/>
      <c r="J38" s="297"/>
      <c r="K38" s="335"/>
    </row>
    <row r="39" ht="15.6" spans="1:11">
      <c r="A39" s="296" t="s">
        <v>130</v>
      </c>
      <c r="B39" s="297"/>
      <c r="C39" s="297"/>
      <c r="D39" s="297"/>
      <c r="E39" s="297"/>
      <c r="F39" s="297"/>
      <c r="G39" s="297"/>
      <c r="H39" s="297"/>
      <c r="I39" s="297"/>
      <c r="J39" s="297"/>
      <c r="K39" s="335"/>
    </row>
    <row r="40" ht="15.6" spans="1:11">
      <c r="A40" s="296"/>
      <c r="B40" s="297"/>
      <c r="C40" s="297"/>
      <c r="D40" s="297"/>
      <c r="E40" s="297"/>
      <c r="F40" s="297"/>
      <c r="G40" s="297"/>
      <c r="H40" s="297"/>
      <c r="I40" s="297"/>
      <c r="J40" s="297"/>
      <c r="K40" s="335"/>
    </row>
    <row r="41" ht="15.6" spans="1:11">
      <c r="A41" s="296"/>
      <c r="B41" s="297"/>
      <c r="C41" s="297"/>
      <c r="D41" s="297"/>
      <c r="E41" s="297"/>
      <c r="F41" s="297"/>
      <c r="G41" s="297"/>
      <c r="H41" s="297"/>
      <c r="I41" s="297"/>
      <c r="J41" s="297"/>
      <c r="K41" s="335"/>
    </row>
    <row r="42" ht="15.6" spans="1:11">
      <c r="A42" s="296"/>
      <c r="B42" s="297"/>
      <c r="C42" s="297"/>
      <c r="D42" s="297"/>
      <c r="E42" s="297"/>
      <c r="F42" s="297"/>
      <c r="G42" s="297"/>
      <c r="H42" s="297"/>
      <c r="I42" s="297"/>
      <c r="J42" s="297"/>
      <c r="K42" s="335"/>
    </row>
    <row r="43" ht="16.35" spans="1:11">
      <c r="A43" s="429"/>
      <c r="B43" s="430"/>
      <c r="C43" s="430"/>
      <c r="D43" s="430"/>
      <c r="E43" s="430"/>
      <c r="F43" s="430"/>
      <c r="G43" s="430"/>
      <c r="H43" s="430"/>
      <c r="I43" s="430"/>
      <c r="J43" s="430"/>
      <c r="K43" s="466"/>
    </row>
    <row r="44" ht="16.35" spans="1:11">
      <c r="A44" s="374" t="s">
        <v>131</v>
      </c>
      <c r="B44" s="375"/>
      <c r="C44" s="375"/>
      <c r="D44" s="375"/>
      <c r="E44" s="375"/>
      <c r="F44" s="375"/>
      <c r="G44" s="375"/>
      <c r="H44" s="375"/>
      <c r="I44" s="375"/>
      <c r="J44" s="375"/>
      <c r="K44" s="448"/>
    </row>
    <row r="45" ht="15.6" spans="1:11">
      <c r="A45" s="382" t="s">
        <v>132</v>
      </c>
      <c r="B45" s="378" t="s">
        <v>93</v>
      </c>
      <c r="C45" s="378" t="s">
        <v>94</v>
      </c>
      <c r="D45" s="378" t="s">
        <v>86</v>
      </c>
      <c r="E45" s="384" t="s">
        <v>133</v>
      </c>
      <c r="F45" s="378" t="s">
        <v>93</v>
      </c>
      <c r="G45" s="378" t="s">
        <v>94</v>
      </c>
      <c r="H45" s="378" t="s">
        <v>86</v>
      </c>
      <c r="I45" s="384" t="s">
        <v>134</v>
      </c>
      <c r="J45" s="378" t="s">
        <v>93</v>
      </c>
      <c r="K45" s="449" t="s">
        <v>94</v>
      </c>
    </row>
    <row r="46" ht="15.6" spans="1:11">
      <c r="A46" s="386" t="s">
        <v>85</v>
      </c>
      <c r="B46" s="357" t="s">
        <v>93</v>
      </c>
      <c r="C46" s="357" t="s">
        <v>94</v>
      </c>
      <c r="D46" s="357" t="s">
        <v>86</v>
      </c>
      <c r="E46" s="388" t="s">
        <v>92</v>
      </c>
      <c r="F46" s="357" t="s">
        <v>93</v>
      </c>
      <c r="G46" s="357" t="s">
        <v>94</v>
      </c>
      <c r="H46" s="357" t="s">
        <v>86</v>
      </c>
      <c r="I46" s="388" t="s">
        <v>103</v>
      </c>
      <c r="J46" s="357" t="s">
        <v>93</v>
      </c>
      <c r="K46" s="358" t="s">
        <v>94</v>
      </c>
    </row>
    <row r="47" ht="16.35" spans="1:11">
      <c r="A47" s="370" t="s">
        <v>96</v>
      </c>
      <c r="B47" s="371"/>
      <c r="C47" s="371"/>
      <c r="D47" s="371"/>
      <c r="E47" s="371"/>
      <c r="F47" s="371"/>
      <c r="G47" s="371"/>
      <c r="H47" s="371"/>
      <c r="I47" s="371"/>
      <c r="J47" s="371"/>
      <c r="K47" s="450"/>
    </row>
    <row r="48" ht="16.35" spans="1:11">
      <c r="A48" s="428" t="s">
        <v>135</v>
      </c>
      <c r="B48" s="428"/>
      <c r="C48" s="428"/>
      <c r="D48" s="428"/>
      <c r="E48" s="428"/>
      <c r="F48" s="428"/>
      <c r="G48" s="428"/>
      <c r="H48" s="428"/>
      <c r="I48" s="428"/>
      <c r="J48" s="428"/>
      <c r="K48" s="428"/>
    </row>
    <row r="49" ht="16.35" spans="1:11">
      <c r="A49" s="431"/>
      <c r="B49" s="432"/>
      <c r="C49" s="432"/>
      <c r="D49" s="432"/>
      <c r="E49" s="432"/>
      <c r="F49" s="432"/>
      <c r="G49" s="432"/>
      <c r="H49" s="432"/>
      <c r="I49" s="432"/>
      <c r="J49" s="432"/>
      <c r="K49" s="467"/>
    </row>
    <row r="50" ht="16.35" spans="1:11">
      <c r="A50" s="433" t="s">
        <v>136</v>
      </c>
      <c r="B50" s="434" t="s">
        <v>137</v>
      </c>
      <c r="C50" s="434"/>
      <c r="D50" s="435" t="s">
        <v>138</v>
      </c>
      <c r="E50" s="436"/>
      <c r="F50" s="437" t="s">
        <v>139</v>
      </c>
      <c r="G50" s="438">
        <v>44720</v>
      </c>
      <c r="H50" s="439" t="s">
        <v>140</v>
      </c>
      <c r="I50" s="468"/>
      <c r="J50" s="338" t="s">
        <v>141</v>
      </c>
      <c r="K50" s="339"/>
    </row>
    <row r="51" ht="16.35" spans="1:11">
      <c r="A51" s="428" t="s">
        <v>142</v>
      </c>
      <c r="B51" s="428"/>
      <c r="C51" s="428"/>
      <c r="D51" s="428"/>
      <c r="E51" s="428"/>
      <c r="F51" s="428"/>
      <c r="G51" s="428"/>
      <c r="H51" s="428"/>
      <c r="I51" s="428"/>
      <c r="J51" s="428"/>
      <c r="K51" s="428"/>
    </row>
    <row r="52" ht="16.35" spans="1:11">
      <c r="A52" s="440"/>
      <c r="B52" s="441"/>
      <c r="C52" s="441"/>
      <c r="D52" s="441"/>
      <c r="E52" s="441"/>
      <c r="F52" s="441"/>
      <c r="G52" s="441"/>
      <c r="H52" s="441"/>
      <c r="I52" s="441"/>
      <c r="J52" s="441"/>
      <c r="K52" s="469"/>
    </row>
    <row r="53" ht="16.35" spans="1:11">
      <c r="A53" s="433" t="s">
        <v>136</v>
      </c>
      <c r="B53" s="434" t="s">
        <v>137</v>
      </c>
      <c r="C53" s="434"/>
      <c r="D53" s="435" t="s">
        <v>138</v>
      </c>
      <c r="E53" s="442"/>
      <c r="F53" s="437" t="s">
        <v>143</v>
      </c>
      <c r="G53" s="438"/>
      <c r="H53" s="439" t="s">
        <v>140</v>
      </c>
      <c r="I53" s="468"/>
      <c r="J53" s="338"/>
      <c r="K53" s="339"/>
    </row>
  </sheetData>
  <mergeCells count="5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393700787401575" right="0.393700787401575" top="0.984251968503937" bottom="0.984251968503937" header="0.511811023622047" footer="0.511811023622047"/>
  <pageSetup paperSize="9" scale="75" orientation="portrait" horizontalDpi="3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144145</xdr:colOff>
                    <xdr:row>11</xdr:row>
                    <xdr:rowOff>0</xdr:rowOff>
                  </from>
                  <to>
                    <xdr:col>2</xdr:col>
                    <xdr:colOff>457200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243840</xdr:colOff>
                    <xdr:row>49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160020</xdr:colOff>
                    <xdr:row>10</xdr:row>
                    <xdr:rowOff>99060</xdr:rowOff>
                  </from>
                  <to>
                    <xdr:col>6</xdr:col>
                    <xdr:colOff>480060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144145</xdr:colOff>
                    <xdr:row>11</xdr:row>
                    <xdr:rowOff>0</xdr:rowOff>
                  </from>
                  <to>
                    <xdr:col>1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160020</xdr:colOff>
                    <xdr:row>10</xdr:row>
                    <xdr:rowOff>99060</xdr:rowOff>
                  </from>
                  <to>
                    <xdr:col>10</xdr:col>
                    <xdr:colOff>480060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144145</xdr:colOff>
                    <xdr:row>10</xdr:row>
                    <xdr:rowOff>0</xdr:rowOff>
                  </from>
                  <to>
                    <xdr:col>2</xdr:col>
                    <xdr:colOff>457200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312420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175260</xdr:colOff>
                    <xdr:row>10</xdr:row>
                    <xdr:rowOff>0</xdr:rowOff>
                  </from>
                  <to>
                    <xdr:col>5</xdr:col>
                    <xdr:colOff>487680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160020</xdr:colOff>
                    <xdr:row>9</xdr:row>
                    <xdr:rowOff>144145</xdr:rowOff>
                  </from>
                  <to>
                    <xdr:col>6</xdr:col>
                    <xdr:colOff>480060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160020</xdr:colOff>
                    <xdr:row>11</xdr:row>
                    <xdr:rowOff>0</xdr:rowOff>
                  </from>
                  <to>
                    <xdr:col>5</xdr:col>
                    <xdr:colOff>480060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144145</xdr:colOff>
                    <xdr:row>10</xdr:row>
                    <xdr:rowOff>0</xdr:rowOff>
                  </from>
                  <to>
                    <xdr:col>1</xdr:col>
                    <xdr:colOff>457200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144145</xdr:colOff>
                    <xdr:row>10</xdr:row>
                    <xdr:rowOff>0</xdr:rowOff>
                  </from>
                  <to>
                    <xdr:col>9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152400</xdr:colOff>
                    <xdr:row>9</xdr:row>
                    <xdr:rowOff>91440</xdr:rowOff>
                  </from>
                  <to>
                    <xdr:col>10</xdr:col>
                    <xdr:colOff>464185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152400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160020</xdr:colOff>
                    <xdr:row>15</xdr:row>
                    <xdr:rowOff>7620</xdr:rowOff>
                  </from>
                  <to>
                    <xdr:col>1</xdr:col>
                    <xdr:colOff>480060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160020</xdr:colOff>
                    <xdr:row>16</xdr:row>
                    <xdr:rowOff>7620</xdr:rowOff>
                  </from>
                  <to>
                    <xdr:col>1</xdr:col>
                    <xdr:colOff>480060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152400</xdr:colOff>
                    <xdr:row>16</xdr:row>
                    <xdr:rowOff>0</xdr:rowOff>
                  </from>
                  <to>
                    <xdr:col>2</xdr:col>
                    <xdr:colOff>464185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160020</xdr:colOff>
                    <xdr:row>15</xdr:row>
                    <xdr:rowOff>0</xdr:rowOff>
                  </from>
                  <to>
                    <xdr:col>2</xdr:col>
                    <xdr:colOff>480060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152400</xdr:colOff>
                    <xdr:row>16</xdr:row>
                    <xdr:rowOff>0</xdr:rowOff>
                  </from>
                  <to>
                    <xdr:col>5</xdr:col>
                    <xdr:colOff>464185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144145</xdr:colOff>
                    <xdr:row>15</xdr:row>
                    <xdr:rowOff>0</xdr:rowOff>
                  </from>
                  <to>
                    <xdr:col>5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160020</xdr:colOff>
                    <xdr:row>16</xdr:row>
                    <xdr:rowOff>0</xdr:rowOff>
                  </from>
                  <to>
                    <xdr:col>6</xdr:col>
                    <xdr:colOff>480060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160020</xdr:colOff>
                    <xdr:row>15</xdr:row>
                    <xdr:rowOff>0</xdr:rowOff>
                  </from>
                  <to>
                    <xdr:col>6</xdr:col>
                    <xdr:colOff>480060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160020</xdr:colOff>
                    <xdr:row>16</xdr:row>
                    <xdr:rowOff>0</xdr:rowOff>
                  </from>
                  <to>
                    <xdr:col>10</xdr:col>
                    <xdr:colOff>15240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175260</xdr:colOff>
                    <xdr:row>16</xdr:row>
                    <xdr:rowOff>0</xdr:rowOff>
                  </from>
                  <to>
                    <xdr:col>10</xdr:col>
                    <xdr:colOff>487680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160020</xdr:colOff>
                    <xdr:row>15</xdr:row>
                    <xdr:rowOff>0</xdr:rowOff>
                  </from>
                  <to>
                    <xdr:col>10</xdr:col>
                    <xdr:colOff>15240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175260</xdr:colOff>
                    <xdr:row>15</xdr:row>
                    <xdr:rowOff>0</xdr:rowOff>
                  </from>
                  <to>
                    <xdr:col>10</xdr:col>
                    <xdr:colOff>487680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190500</xdr:colOff>
                    <xdr:row>6</xdr:row>
                    <xdr:rowOff>0</xdr:rowOff>
                  </from>
                  <to>
                    <xdr:col>10</xdr:col>
                    <xdr:colOff>45720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190500</xdr:colOff>
                    <xdr:row>7</xdr:row>
                    <xdr:rowOff>0</xdr:rowOff>
                  </from>
                  <to>
                    <xdr:col>10</xdr:col>
                    <xdr:colOff>45720</xdr:colOff>
                    <xdr:row>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190500</xdr:colOff>
                    <xdr:row>5</xdr:row>
                    <xdr:rowOff>0</xdr:rowOff>
                  </from>
                  <to>
                    <xdr:col>10</xdr:col>
                    <xdr:colOff>45720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182880</xdr:colOff>
                    <xdr:row>3</xdr:row>
                    <xdr:rowOff>129540</xdr:rowOff>
                  </from>
                  <to>
                    <xdr:col>10</xdr:col>
                    <xdr:colOff>30480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175260</xdr:colOff>
                    <xdr:row>2</xdr:row>
                    <xdr:rowOff>144145</xdr:rowOff>
                  </from>
                  <to>
                    <xdr:col>10</xdr:col>
                    <xdr:colOff>22860</xdr:colOff>
                    <xdr:row>3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152400</xdr:colOff>
                    <xdr:row>2</xdr:row>
                    <xdr:rowOff>114300</xdr:rowOff>
                  </from>
                  <to>
                    <xdr:col>10</xdr:col>
                    <xdr:colOff>464185</xdr:colOff>
                    <xdr:row>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160020</xdr:colOff>
                    <xdr:row>3</xdr:row>
                    <xdr:rowOff>121920</xdr:rowOff>
                  </from>
                  <to>
                    <xdr:col>10</xdr:col>
                    <xdr:colOff>480060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175260</xdr:colOff>
                    <xdr:row>5</xdr:row>
                    <xdr:rowOff>0</xdr:rowOff>
                  </from>
                  <to>
                    <xdr:col>10</xdr:col>
                    <xdr:colOff>487680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175260</xdr:colOff>
                    <xdr:row>6</xdr:row>
                    <xdr:rowOff>0</xdr:rowOff>
                  </from>
                  <to>
                    <xdr:col>10</xdr:col>
                    <xdr:colOff>487680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175260</xdr:colOff>
                    <xdr:row>7</xdr:row>
                    <xdr:rowOff>0</xdr:rowOff>
                  </from>
                  <to>
                    <xdr:col>10</xdr:col>
                    <xdr:colOff>487680</xdr:colOff>
                    <xdr:row>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144145</xdr:colOff>
                    <xdr:row>12</xdr:row>
                    <xdr:rowOff>0</xdr:rowOff>
                  </from>
                  <to>
                    <xdr:col>2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144145</xdr:colOff>
                    <xdr:row>12</xdr:row>
                    <xdr:rowOff>0</xdr:rowOff>
                  </from>
                  <to>
                    <xdr:col>1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175260</xdr:colOff>
                    <xdr:row>12</xdr:row>
                    <xdr:rowOff>0</xdr:rowOff>
                  </from>
                  <to>
                    <xdr:col>5</xdr:col>
                    <xdr:colOff>487680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160020</xdr:colOff>
                    <xdr:row>12</xdr:row>
                    <xdr:rowOff>0</xdr:rowOff>
                  </from>
                  <to>
                    <xdr:col>6</xdr:col>
                    <xdr:colOff>480060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464185</xdr:colOff>
                    <xdr:row>12</xdr:row>
                    <xdr:rowOff>0</xdr:rowOff>
                  </from>
                  <to>
                    <xdr:col>8</xdr:col>
                    <xdr:colOff>152400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160020</xdr:colOff>
                    <xdr:row>44</xdr:row>
                    <xdr:rowOff>7620</xdr:rowOff>
                  </from>
                  <to>
                    <xdr:col>1</xdr:col>
                    <xdr:colOff>480060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160020</xdr:colOff>
                    <xdr:row>45</xdr:row>
                    <xdr:rowOff>0</xdr:rowOff>
                  </from>
                  <to>
                    <xdr:col>1</xdr:col>
                    <xdr:colOff>480060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160020</xdr:colOff>
                    <xdr:row>45</xdr:row>
                    <xdr:rowOff>0</xdr:rowOff>
                  </from>
                  <to>
                    <xdr:col>2</xdr:col>
                    <xdr:colOff>480060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160020</xdr:colOff>
                    <xdr:row>44</xdr:row>
                    <xdr:rowOff>0</xdr:rowOff>
                  </from>
                  <to>
                    <xdr:col>2</xdr:col>
                    <xdr:colOff>480060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190500</xdr:colOff>
                    <xdr:row>45</xdr:row>
                    <xdr:rowOff>0</xdr:rowOff>
                  </from>
                  <to>
                    <xdr:col>5</xdr:col>
                    <xdr:colOff>510540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182880</xdr:colOff>
                    <xdr:row>44</xdr:row>
                    <xdr:rowOff>0</xdr:rowOff>
                  </from>
                  <to>
                    <xdr:col>5</xdr:col>
                    <xdr:colOff>495300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144145</xdr:colOff>
                    <xdr:row>45</xdr:row>
                    <xdr:rowOff>0</xdr:rowOff>
                  </from>
                  <to>
                    <xdr:col>6</xdr:col>
                    <xdr:colOff>457200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144145</xdr:colOff>
                    <xdr:row>44</xdr:row>
                    <xdr:rowOff>0</xdr:rowOff>
                  </from>
                  <to>
                    <xdr:col>6</xdr:col>
                    <xdr:colOff>457200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160020</xdr:colOff>
                    <xdr:row>45</xdr:row>
                    <xdr:rowOff>0</xdr:rowOff>
                  </from>
                  <to>
                    <xdr:col>10</xdr:col>
                    <xdr:colOff>15240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175260</xdr:colOff>
                    <xdr:row>45</xdr:row>
                    <xdr:rowOff>0</xdr:rowOff>
                  </from>
                  <to>
                    <xdr:col>10</xdr:col>
                    <xdr:colOff>487680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152400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175260</xdr:colOff>
                    <xdr:row>44</xdr:row>
                    <xdr:rowOff>0</xdr:rowOff>
                  </from>
                  <to>
                    <xdr:col>10</xdr:col>
                    <xdr:colOff>487680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464185</xdr:colOff>
                    <xdr:row>45</xdr:row>
                    <xdr:rowOff>0</xdr:rowOff>
                  </from>
                  <to>
                    <xdr:col>8</xdr:col>
                    <xdr:colOff>152400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464185</xdr:colOff>
                    <xdr:row>44</xdr:row>
                    <xdr:rowOff>0</xdr:rowOff>
                  </from>
                  <to>
                    <xdr:col>8</xdr:col>
                    <xdr:colOff>152400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464185</xdr:colOff>
                    <xdr:row>45</xdr:row>
                    <xdr:rowOff>0</xdr:rowOff>
                  </from>
                  <to>
                    <xdr:col>4</xdr:col>
                    <xdr:colOff>152400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464185</xdr:colOff>
                    <xdr:row>44</xdr:row>
                    <xdr:rowOff>0</xdr:rowOff>
                  </from>
                  <to>
                    <xdr:col>4</xdr:col>
                    <xdr:colOff>152400</xdr:colOff>
                    <xdr:row>45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160020</xdr:colOff>
                    <xdr:row>11</xdr:row>
                    <xdr:rowOff>114300</xdr:rowOff>
                  </from>
                  <to>
                    <xdr:col>10</xdr:col>
                    <xdr:colOff>480060</xdr:colOff>
                    <xdr:row>13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144145</xdr:colOff>
                    <xdr:row>12</xdr:row>
                    <xdr:rowOff>0</xdr:rowOff>
                  </from>
                  <to>
                    <xdr:col>9</xdr:col>
                    <xdr:colOff>457200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464185</xdr:colOff>
                    <xdr:row>11</xdr:row>
                    <xdr:rowOff>0</xdr:rowOff>
                  </from>
                  <to>
                    <xdr:col>8</xdr:col>
                    <xdr:colOff>152400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464185</xdr:colOff>
                    <xdr:row>10</xdr:row>
                    <xdr:rowOff>0</xdr:rowOff>
                  </from>
                  <to>
                    <xdr:col>8</xdr:col>
                    <xdr:colOff>152400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464185</xdr:colOff>
                    <xdr:row>45</xdr:row>
                    <xdr:rowOff>0</xdr:rowOff>
                  </from>
                  <to>
                    <xdr:col>8</xdr:col>
                    <xdr:colOff>152400</xdr:colOff>
                    <xdr:row>46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160020</xdr:colOff>
                    <xdr:row>33</xdr:row>
                    <xdr:rowOff>0</xdr:rowOff>
                  </from>
                  <to>
                    <xdr:col>2</xdr:col>
                    <xdr:colOff>480060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160020</xdr:colOff>
                    <xdr:row>33</xdr:row>
                    <xdr:rowOff>0</xdr:rowOff>
                  </from>
                  <to>
                    <xdr:col>3</xdr:col>
                    <xdr:colOff>480060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16" workbookViewId="0">
      <selection activeCell="M28" sqref="M28"/>
    </sheetView>
  </sheetViews>
  <sheetFormatPr defaultColWidth="10" defaultRowHeight="16.5" customHeight="1"/>
  <cols>
    <col min="1" max="3" width="10" style="221"/>
    <col min="4" max="4" width="16" style="221" customWidth="1"/>
    <col min="5" max="6" width="10" style="221"/>
    <col min="7" max="7" width="10.5" style="221" customWidth="1"/>
    <col min="8" max="16384" width="10" style="221"/>
  </cols>
  <sheetData>
    <row r="1" ht="22.5" customHeight="1" spans="1:11">
      <c r="A1" s="222" t="s">
        <v>144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</row>
    <row r="2" ht="17.25" customHeight="1" spans="1:11">
      <c r="A2" s="223" t="s">
        <v>54</v>
      </c>
      <c r="B2" s="224"/>
      <c r="C2" s="224"/>
      <c r="D2" s="225" t="s">
        <v>55</v>
      </c>
      <c r="E2" s="225"/>
      <c r="F2" s="224" t="s">
        <v>56</v>
      </c>
      <c r="G2" s="224"/>
      <c r="H2" s="226" t="s">
        <v>57</v>
      </c>
      <c r="I2" s="315" t="str">
        <f>[1]首期!$I$2</f>
        <v>丹东柏林</v>
      </c>
      <c r="J2" s="315"/>
      <c r="K2" s="316"/>
    </row>
    <row r="3" customHeight="1" spans="1:11">
      <c r="A3" s="227" t="s">
        <v>59</v>
      </c>
      <c r="B3" s="228"/>
      <c r="C3" s="229"/>
      <c r="D3" s="230" t="s">
        <v>60</v>
      </c>
      <c r="E3" s="231"/>
      <c r="F3" s="231"/>
      <c r="G3" s="232"/>
      <c r="H3" s="230" t="s">
        <v>61</v>
      </c>
      <c r="I3" s="231"/>
      <c r="J3" s="231"/>
      <c r="K3" s="232"/>
    </row>
    <row r="4" customHeight="1" spans="1:11">
      <c r="A4" s="233" t="s">
        <v>62</v>
      </c>
      <c r="B4" s="234" t="s">
        <v>63</v>
      </c>
      <c r="C4" s="235"/>
      <c r="D4" s="233" t="s">
        <v>64</v>
      </c>
      <c r="E4" s="236"/>
      <c r="F4" s="237">
        <v>44757</v>
      </c>
      <c r="G4" s="238"/>
      <c r="H4" s="233" t="s">
        <v>65</v>
      </c>
      <c r="I4" s="236"/>
      <c r="J4" s="234" t="s">
        <v>66</v>
      </c>
      <c r="K4" s="235" t="s">
        <v>67</v>
      </c>
    </row>
    <row r="5" customHeight="1" spans="1:11">
      <c r="A5" s="239" t="s">
        <v>68</v>
      </c>
      <c r="B5" s="234" t="s">
        <v>69</v>
      </c>
      <c r="C5" s="235"/>
      <c r="D5" s="233" t="s">
        <v>70</v>
      </c>
      <c r="E5" s="236"/>
      <c r="F5" s="237">
        <v>44714</v>
      </c>
      <c r="G5" s="238"/>
      <c r="H5" s="233" t="s">
        <v>71</v>
      </c>
      <c r="I5" s="236"/>
      <c r="J5" s="234" t="s">
        <v>66</v>
      </c>
      <c r="K5" s="235" t="s">
        <v>67</v>
      </c>
    </row>
    <row r="6" customHeight="1" spans="1:11">
      <c r="A6" s="233" t="s">
        <v>72</v>
      </c>
      <c r="B6" s="240">
        <v>2</v>
      </c>
      <c r="C6" s="241">
        <v>6</v>
      </c>
      <c r="D6" s="239" t="s">
        <v>73</v>
      </c>
      <c r="E6" s="242"/>
      <c r="F6" s="237">
        <v>44727</v>
      </c>
      <c r="G6" s="238"/>
      <c r="H6" s="233" t="s">
        <v>74</v>
      </c>
      <c r="I6" s="236"/>
      <c r="J6" s="234" t="s">
        <v>66</v>
      </c>
      <c r="K6" s="235" t="s">
        <v>67</v>
      </c>
    </row>
    <row r="7" customHeight="1" spans="1:11">
      <c r="A7" s="233" t="s">
        <v>75</v>
      </c>
      <c r="B7" s="243">
        <v>1480</v>
      </c>
      <c r="C7" s="244"/>
      <c r="D7" s="239" t="s">
        <v>76</v>
      </c>
      <c r="E7" s="245"/>
      <c r="F7" s="237">
        <v>44729</v>
      </c>
      <c r="G7" s="238"/>
      <c r="H7" s="233" t="s">
        <v>77</v>
      </c>
      <c r="I7" s="236"/>
      <c r="J7" s="234" t="s">
        <v>66</v>
      </c>
      <c r="K7" s="235" t="s">
        <v>67</v>
      </c>
    </row>
    <row r="8" customHeight="1" spans="1:11">
      <c r="A8" s="246"/>
      <c r="B8" s="247"/>
      <c r="C8" s="248"/>
      <c r="D8" s="249" t="s">
        <v>78</v>
      </c>
      <c r="E8" s="250"/>
      <c r="F8" s="251">
        <v>44740</v>
      </c>
      <c r="G8" s="252"/>
      <c r="H8" s="249" t="s">
        <v>79</v>
      </c>
      <c r="I8" s="250"/>
      <c r="J8" s="277" t="s">
        <v>66</v>
      </c>
      <c r="K8" s="317" t="s">
        <v>67</v>
      </c>
    </row>
    <row r="9" customHeight="1" spans="1:11">
      <c r="A9" s="253" t="s">
        <v>145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customHeight="1" spans="1:11">
      <c r="A10" s="254" t="s">
        <v>82</v>
      </c>
      <c r="B10" s="255" t="s">
        <v>83</v>
      </c>
      <c r="C10" s="256" t="s">
        <v>84</v>
      </c>
      <c r="D10" s="257"/>
      <c r="E10" s="258" t="s">
        <v>87</v>
      </c>
      <c r="F10" s="255" t="s">
        <v>83</v>
      </c>
      <c r="G10" s="256" t="s">
        <v>84</v>
      </c>
      <c r="H10" s="255"/>
      <c r="I10" s="258" t="s">
        <v>85</v>
      </c>
      <c r="J10" s="255" t="s">
        <v>83</v>
      </c>
      <c r="K10" s="318" t="s">
        <v>84</v>
      </c>
    </row>
    <row r="11" customHeight="1" spans="1:11">
      <c r="A11" s="239" t="s">
        <v>88</v>
      </c>
      <c r="B11" s="259" t="s">
        <v>83</v>
      </c>
      <c r="C11" s="234" t="s">
        <v>84</v>
      </c>
      <c r="D11" s="245"/>
      <c r="E11" s="242" t="s">
        <v>90</v>
      </c>
      <c r="F11" s="259" t="s">
        <v>83</v>
      </c>
      <c r="G11" s="234" t="s">
        <v>84</v>
      </c>
      <c r="H11" s="259"/>
      <c r="I11" s="242" t="s">
        <v>95</v>
      </c>
      <c r="J11" s="259" t="s">
        <v>83</v>
      </c>
      <c r="K11" s="235" t="s">
        <v>84</v>
      </c>
    </row>
    <row r="12" customHeight="1" spans="1:11">
      <c r="A12" s="249" t="s">
        <v>125</v>
      </c>
      <c r="B12" s="250"/>
      <c r="C12" s="250"/>
      <c r="D12" s="250"/>
      <c r="E12" s="250"/>
      <c r="F12" s="250"/>
      <c r="G12" s="250"/>
      <c r="H12" s="250"/>
      <c r="I12" s="250"/>
      <c r="J12" s="250"/>
      <c r="K12" s="319"/>
    </row>
    <row r="13" customHeight="1" spans="1:11">
      <c r="A13" s="260" t="s">
        <v>146</v>
      </c>
      <c r="B13" s="261"/>
      <c r="C13" s="261"/>
      <c r="D13" s="261"/>
      <c r="E13" s="261"/>
      <c r="F13" s="261"/>
      <c r="G13" s="261"/>
      <c r="H13" s="261"/>
      <c r="I13" s="261"/>
      <c r="J13" s="261"/>
      <c r="K13" s="320"/>
    </row>
    <row r="14" customHeight="1" spans="1:11">
      <c r="A14" s="262" t="s">
        <v>147</v>
      </c>
      <c r="B14" s="263"/>
      <c r="C14" s="263"/>
      <c r="D14" s="263"/>
      <c r="E14" s="264"/>
      <c r="F14" s="265"/>
      <c r="G14" s="265"/>
      <c r="H14" s="265"/>
      <c r="I14" s="321"/>
      <c r="J14" s="321"/>
      <c r="K14" s="322"/>
    </row>
    <row r="15" customHeight="1" spans="1:11">
      <c r="A15" s="266" t="s">
        <v>148</v>
      </c>
      <c r="B15" s="267"/>
      <c r="C15" s="267"/>
      <c r="D15" s="267"/>
      <c r="E15" s="268"/>
      <c r="F15" s="268"/>
      <c r="G15" s="268"/>
      <c r="H15" s="269"/>
      <c r="I15" s="323"/>
      <c r="J15" s="324"/>
      <c r="K15" s="325"/>
    </row>
    <row r="16" customHeight="1" spans="1:11">
      <c r="A16" s="270"/>
      <c r="B16" s="271"/>
      <c r="C16" s="271"/>
      <c r="D16" s="271"/>
      <c r="E16" s="271"/>
      <c r="F16" s="271"/>
      <c r="G16" s="271"/>
      <c r="H16" s="271"/>
      <c r="I16" s="326"/>
      <c r="J16" s="326"/>
      <c r="K16" s="327"/>
    </row>
    <row r="17" customHeight="1" spans="1:11">
      <c r="A17" s="272" t="s">
        <v>149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</row>
    <row r="18" customHeight="1" spans="1:11">
      <c r="A18" s="273"/>
      <c r="B18" s="265"/>
      <c r="C18" s="265"/>
      <c r="D18" s="265"/>
      <c r="E18" s="265"/>
      <c r="F18" s="265"/>
      <c r="G18" s="265"/>
      <c r="H18" s="265"/>
      <c r="I18" s="321"/>
      <c r="J18" s="321"/>
      <c r="K18" s="322"/>
    </row>
    <row r="19" customHeight="1" spans="1:11">
      <c r="A19" s="274"/>
      <c r="B19" s="268"/>
      <c r="C19" s="268"/>
      <c r="D19" s="269"/>
      <c r="E19" s="275"/>
      <c r="F19" s="268"/>
      <c r="G19" s="268"/>
      <c r="H19" s="269"/>
      <c r="I19" s="323"/>
      <c r="J19" s="324"/>
      <c r="K19" s="325"/>
    </row>
    <row r="20" customHeight="1" spans="1:11">
      <c r="A20" s="276"/>
      <c r="B20" s="277"/>
      <c r="C20" s="277"/>
      <c r="D20" s="277"/>
      <c r="E20" s="277"/>
      <c r="F20" s="277"/>
      <c r="G20" s="277"/>
      <c r="H20" s="277"/>
      <c r="I20" s="277"/>
      <c r="J20" s="277"/>
      <c r="K20" s="317"/>
    </row>
    <row r="21" customHeight="1" spans="1:11">
      <c r="A21" s="278" t="s">
        <v>122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279" t="s">
        <v>123</v>
      </c>
      <c r="B22" s="280"/>
      <c r="C22" s="280"/>
      <c r="D22" s="280"/>
      <c r="E22" s="280"/>
      <c r="F22" s="280"/>
      <c r="G22" s="280"/>
      <c r="H22" s="280"/>
      <c r="I22" s="280"/>
      <c r="J22" s="280"/>
      <c r="K22" s="328"/>
    </row>
    <row r="23" customHeight="1" spans="1:11">
      <c r="A23" s="281" t="s">
        <v>124</v>
      </c>
      <c r="B23" s="282"/>
      <c r="C23" s="234" t="s">
        <v>66</v>
      </c>
      <c r="D23" s="234" t="s">
        <v>67</v>
      </c>
      <c r="E23" s="283"/>
      <c r="F23" s="283"/>
      <c r="G23" s="283"/>
      <c r="H23" s="283"/>
      <c r="I23" s="283"/>
      <c r="J23" s="283"/>
      <c r="K23" s="329"/>
    </row>
    <row r="24" customHeight="1" spans="1:11">
      <c r="A24" s="284" t="s">
        <v>150</v>
      </c>
      <c r="B24" s="285"/>
      <c r="C24" s="285"/>
      <c r="D24" s="285"/>
      <c r="E24" s="285"/>
      <c r="F24" s="285"/>
      <c r="G24" s="285"/>
      <c r="H24" s="285"/>
      <c r="I24" s="285"/>
      <c r="J24" s="285"/>
      <c r="K24" s="330"/>
    </row>
    <row r="25" customHeight="1" spans="1:11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331"/>
    </row>
    <row r="26" customHeight="1" spans="1:11">
      <c r="A26" s="253" t="s">
        <v>131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customHeight="1" spans="1:11">
      <c r="A27" s="227" t="s">
        <v>132</v>
      </c>
      <c r="B27" s="256" t="s">
        <v>93</v>
      </c>
      <c r="C27" s="256" t="s">
        <v>94</v>
      </c>
      <c r="D27" s="256" t="s">
        <v>86</v>
      </c>
      <c r="E27" s="228" t="s">
        <v>133</v>
      </c>
      <c r="F27" s="256" t="s">
        <v>93</v>
      </c>
      <c r="G27" s="256" t="s">
        <v>94</v>
      </c>
      <c r="H27" s="256" t="s">
        <v>86</v>
      </c>
      <c r="I27" s="228" t="s">
        <v>134</v>
      </c>
      <c r="J27" s="256" t="s">
        <v>93</v>
      </c>
      <c r="K27" s="318" t="s">
        <v>94</v>
      </c>
    </row>
    <row r="28" customHeight="1" spans="1:11">
      <c r="A28" s="288" t="s">
        <v>85</v>
      </c>
      <c r="B28" s="234" t="s">
        <v>93</v>
      </c>
      <c r="C28" s="234" t="s">
        <v>94</v>
      </c>
      <c r="D28" s="234" t="s">
        <v>86</v>
      </c>
      <c r="E28" s="289" t="s">
        <v>92</v>
      </c>
      <c r="F28" s="234" t="s">
        <v>93</v>
      </c>
      <c r="G28" s="234" t="s">
        <v>94</v>
      </c>
      <c r="H28" s="234" t="s">
        <v>86</v>
      </c>
      <c r="I28" s="289" t="s">
        <v>103</v>
      </c>
      <c r="J28" s="234" t="s">
        <v>93</v>
      </c>
      <c r="K28" s="235" t="s">
        <v>94</v>
      </c>
    </row>
    <row r="29" customHeight="1" spans="1:11">
      <c r="A29" s="233" t="s">
        <v>96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32"/>
    </row>
    <row r="30" customHeight="1" spans="1:11">
      <c r="A30" s="291"/>
      <c r="B30" s="292"/>
      <c r="C30" s="292"/>
      <c r="D30" s="292"/>
      <c r="E30" s="292"/>
      <c r="F30" s="292"/>
      <c r="G30" s="292"/>
      <c r="H30" s="292"/>
      <c r="I30" s="292"/>
      <c r="J30" s="292"/>
      <c r="K30" s="333"/>
    </row>
    <row r="31" customHeight="1" spans="1:11">
      <c r="A31" s="293" t="s">
        <v>151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ht="17.25" customHeight="1" spans="1:11">
      <c r="A32" s="294" t="s">
        <v>127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34"/>
    </row>
    <row r="33" ht="17.25" customHeight="1" spans="1:11">
      <c r="A33" s="296" t="s">
        <v>152</v>
      </c>
      <c r="B33" s="297"/>
      <c r="C33" s="297"/>
      <c r="D33" s="297"/>
      <c r="E33" s="297"/>
      <c r="F33" s="297"/>
      <c r="G33" s="297"/>
      <c r="H33" s="297"/>
      <c r="I33" s="297"/>
      <c r="J33" s="297"/>
      <c r="K33" s="335"/>
    </row>
    <row r="34" ht="17.25" customHeight="1" spans="1:11">
      <c r="A34" s="296" t="s">
        <v>153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35"/>
    </row>
    <row r="35" ht="17.25" customHeight="1" spans="1:11">
      <c r="A35" s="296" t="s">
        <v>154</v>
      </c>
      <c r="B35" s="297"/>
      <c r="C35" s="297"/>
      <c r="D35" s="297"/>
      <c r="E35" s="297"/>
      <c r="F35" s="297"/>
      <c r="G35" s="297"/>
      <c r="H35" s="297"/>
      <c r="I35" s="297"/>
      <c r="J35" s="297"/>
      <c r="K35" s="335"/>
    </row>
    <row r="36" ht="17.25" customHeight="1" spans="1:11">
      <c r="A36" s="296" t="s">
        <v>155</v>
      </c>
      <c r="B36" s="297"/>
      <c r="C36" s="297"/>
      <c r="D36" s="297"/>
      <c r="E36" s="297"/>
      <c r="F36" s="297"/>
      <c r="G36" s="297"/>
      <c r="H36" s="297"/>
      <c r="I36" s="297"/>
      <c r="J36" s="297"/>
      <c r="K36" s="335"/>
    </row>
    <row r="37" ht="17.25" customHeight="1" spans="1:11">
      <c r="A37" s="296" t="s">
        <v>156</v>
      </c>
      <c r="B37" s="297"/>
      <c r="C37" s="297"/>
      <c r="D37" s="297"/>
      <c r="E37" s="297"/>
      <c r="F37" s="297"/>
      <c r="G37" s="297"/>
      <c r="H37" s="297"/>
      <c r="I37" s="297"/>
      <c r="J37" s="297"/>
      <c r="K37" s="335"/>
    </row>
    <row r="38" ht="17.25" customHeight="1" spans="1:11">
      <c r="A38" s="296" t="s">
        <v>157</v>
      </c>
      <c r="B38" s="297"/>
      <c r="C38" s="297"/>
      <c r="D38" s="297"/>
      <c r="E38" s="297"/>
      <c r="F38" s="297"/>
      <c r="G38" s="297"/>
      <c r="H38" s="297"/>
      <c r="I38" s="297"/>
      <c r="J38" s="297"/>
      <c r="K38" s="335"/>
    </row>
    <row r="39" ht="17.25" customHeight="1" spans="1:11">
      <c r="A39" s="296" t="s">
        <v>158</v>
      </c>
      <c r="B39" s="297"/>
      <c r="C39" s="297"/>
      <c r="D39" s="297"/>
      <c r="E39" s="297"/>
      <c r="F39" s="297"/>
      <c r="G39" s="297"/>
      <c r="H39" s="297"/>
      <c r="I39" s="297"/>
      <c r="J39" s="297"/>
      <c r="K39" s="335"/>
    </row>
    <row r="40" ht="17.25" customHeight="1" spans="1:11">
      <c r="A40" s="296" t="s">
        <v>159</v>
      </c>
      <c r="B40" s="297"/>
      <c r="C40" s="297"/>
      <c r="D40" s="297"/>
      <c r="E40" s="297"/>
      <c r="F40" s="297"/>
      <c r="G40" s="297"/>
      <c r="H40" s="297"/>
      <c r="I40" s="297"/>
      <c r="J40" s="297"/>
      <c r="K40" s="335"/>
    </row>
    <row r="41" ht="17.25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36"/>
    </row>
    <row r="42" ht="17.25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36"/>
    </row>
    <row r="43" ht="17.25" customHeight="1" spans="1:11">
      <c r="A43" s="291" t="s">
        <v>160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33"/>
    </row>
    <row r="44" customHeight="1" spans="1:11">
      <c r="A44" s="293" t="s">
        <v>161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ht="18" customHeight="1" spans="1:11">
      <c r="A45" s="300"/>
      <c r="B45" s="301"/>
      <c r="C45" s="301"/>
      <c r="D45" s="301"/>
      <c r="E45" s="301"/>
      <c r="F45" s="301"/>
      <c r="G45" s="301"/>
      <c r="H45" s="301"/>
      <c r="I45" s="301"/>
      <c r="J45" s="301"/>
      <c r="K45" s="337"/>
    </row>
    <row r="46" ht="18" customHeight="1" spans="1:11">
      <c r="A46" s="300"/>
      <c r="B46" s="301"/>
      <c r="C46" s="301"/>
      <c r="D46" s="301"/>
      <c r="E46" s="301"/>
      <c r="F46" s="301"/>
      <c r="G46" s="301"/>
      <c r="H46" s="301"/>
      <c r="I46" s="301"/>
      <c r="J46" s="301"/>
      <c r="K46" s="337"/>
    </row>
    <row r="47" ht="18" customHeight="1" spans="1:11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331"/>
    </row>
    <row r="48" ht="21" customHeight="1" spans="1:11">
      <c r="A48" s="302" t="s">
        <v>136</v>
      </c>
      <c r="B48" s="303" t="s">
        <v>137</v>
      </c>
      <c r="C48" s="303"/>
      <c r="D48" s="304" t="s">
        <v>138</v>
      </c>
      <c r="E48" s="305"/>
      <c r="F48" s="304" t="s">
        <v>139</v>
      </c>
      <c r="G48" s="306">
        <v>44724</v>
      </c>
      <c r="H48" s="307" t="s">
        <v>140</v>
      </c>
      <c r="I48" s="307"/>
      <c r="J48" s="338" t="s">
        <v>141</v>
      </c>
      <c r="K48" s="339"/>
    </row>
    <row r="49" customHeight="1" spans="1:11">
      <c r="A49" s="308" t="s">
        <v>142</v>
      </c>
      <c r="B49" s="309"/>
      <c r="C49" s="309"/>
      <c r="D49" s="309"/>
      <c r="E49" s="309"/>
      <c r="F49" s="309"/>
      <c r="G49" s="309"/>
      <c r="H49" s="309"/>
      <c r="I49" s="309"/>
      <c r="J49" s="309"/>
      <c r="K49" s="340"/>
    </row>
    <row r="50" customHeight="1" spans="1:1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41"/>
    </row>
    <row r="51" customHeight="1" spans="1:11">
      <c r="A51" s="312"/>
      <c r="B51" s="313"/>
      <c r="C51" s="313"/>
      <c r="D51" s="313"/>
      <c r="E51" s="313"/>
      <c r="F51" s="313"/>
      <c r="G51" s="313"/>
      <c r="H51" s="313"/>
      <c r="I51" s="313"/>
      <c r="J51" s="313"/>
      <c r="K51" s="342"/>
    </row>
    <row r="52" ht="21" customHeight="1" spans="1:11">
      <c r="A52" s="302" t="s">
        <v>136</v>
      </c>
      <c r="B52" s="303" t="s">
        <v>137</v>
      </c>
      <c r="C52" s="303"/>
      <c r="D52" s="304" t="s">
        <v>138</v>
      </c>
      <c r="E52" s="305"/>
      <c r="F52" s="304" t="s">
        <v>139</v>
      </c>
      <c r="G52" s="314"/>
      <c r="H52" s="307" t="s">
        <v>140</v>
      </c>
      <c r="I52" s="307"/>
      <c r="J52" s="338"/>
      <c r="K52" s="339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93700787401575" right="0.393700787401575" top="0.984251968503937" bottom="0.984251968503937" header="0.511811023622047" footer="0.511811023622047"/>
  <pageSetup paperSize="9" scale="75" orientation="portrait" horizontalDpi="3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243840</xdr:colOff>
                    <xdr:row>47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name="Check Box 2" r:id="rId4">
              <controlPr defaultSize="0">
                <anchor moveWithCells="1">
                  <from>
                    <xdr:col>6</xdr:col>
                    <xdr:colOff>152400</xdr:colOff>
                    <xdr:row>9</xdr:row>
                    <xdr:rowOff>114300</xdr:rowOff>
                  </from>
                  <to>
                    <xdr:col>6</xdr:col>
                    <xdr:colOff>464185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name="Check Box 3" r:id="rId5">
              <controlPr defaultSize="0">
                <anchor moveWithCells="1">
                  <from>
                    <xdr:col>2</xdr:col>
                    <xdr:colOff>160020</xdr:colOff>
                    <xdr:row>8</xdr:row>
                    <xdr:rowOff>144145</xdr:rowOff>
                  </from>
                  <to>
                    <xdr:col>2</xdr:col>
                    <xdr:colOff>480060</xdr:colOff>
                    <xdr:row>9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312420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3" name="Check Box 5" r:id="rId7">
              <controlPr defaultSize="0">
                <anchor moveWithCells="1">
                  <from>
                    <xdr:col>2</xdr:col>
                    <xdr:colOff>152400</xdr:colOff>
                    <xdr:row>9</xdr:row>
                    <xdr:rowOff>152400</xdr:rowOff>
                  </from>
                  <to>
                    <xdr:col>2</xdr:col>
                    <xdr:colOff>464185</xdr:colOff>
                    <xdr:row>10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name="Check Box 6" r:id="rId8">
              <controlPr defaultSize="0">
                <anchor moveWithCells="1">
                  <from>
                    <xdr:col>5</xdr:col>
                    <xdr:colOff>160020</xdr:colOff>
                    <xdr:row>9</xdr:row>
                    <xdr:rowOff>0</xdr:rowOff>
                  </from>
                  <to>
                    <xdr:col>5</xdr:col>
                    <xdr:colOff>480060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name="Check Box 7" r:id="rId9">
              <controlPr defaultSize="0">
                <anchor moveWithCells="1">
                  <from>
                    <xdr:col>6</xdr:col>
                    <xdr:colOff>144145</xdr:colOff>
                    <xdr:row>8</xdr:row>
                    <xdr:rowOff>121920</xdr:rowOff>
                  </from>
                  <to>
                    <xdr:col>6</xdr:col>
                    <xdr:colOff>457200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name="Check Box 8" r:id="rId10">
              <controlPr defaultSize="0">
                <anchor moveWithCells="1">
                  <from>
                    <xdr:col>5</xdr:col>
                    <xdr:colOff>175260</xdr:colOff>
                    <xdr:row>10</xdr:row>
                    <xdr:rowOff>0</xdr:rowOff>
                  </from>
                  <to>
                    <xdr:col>5</xdr:col>
                    <xdr:colOff>487680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name="Check Box 9" r:id="rId11">
              <controlPr defaultSize="0">
                <anchor moveWithCells="1">
                  <from>
                    <xdr:col>1</xdr:col>
                    <xdr:colOff>144145</xdr:colOff>
                    <xdr:row>8</xdr:row>
                    <xdr:rowOff>152400</xdr:rowOff>
                  </from>
                  <to>
                    <xdr:col>1</xdr:col>
                    <xdr:colOff>457200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name="Check Box 10" r:id="rId12">
              <controlPr defaultSize="0">
                <anchor moveWithCells="1">
                  <from>
                    <xdr:col>1</xdr:col>
                    <xdr:colOff>129540</xdr:colOff>
                    <xdr:row>10</xdr:row>
                    <xdr:rowOff>0</xdr:rowOff>
                  </from>
                  <to>
                    <xdr:col>1</xdr:col>
                    <xdr:colOff>449580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name="Check Box 11" r:id="rId13">
              <controlPr defaultSize="0">
                <anchor moveWithCells="1">
                  <from>
                    <xdr:col>9</xdr:col>
                    <xdr:colOff>129540</xdr:colOff>
                    <xdr:row>9</xdr:row>
                    <xdr:rowOff>0</xdr:rowOff>
                  </from>
                  <to>
                    <xdr:col>9</xdr:col>
                    <xdr:colOff>449580</xdr:colOff>
                    <xdr:row>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name="Check Box 12" r:id="rId14">
              <controlPr defaultSize="0">
                <anchor moveWithCells="1">
                  <from>
                    <xdr:col>10</xdr:col>
                    <xdr:colOff>129540</xdr:colOff>
                    <xdr:row>8</xdr:row>
                    <xdr:rowOff>114300</xdr:rowOff>
                  </from>
                  <to>
                    <xdr:col>10</xdr:col>
                    <xdr:colOff>449580</xdr:colOff>
                    <xdr:row>10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name="Check Box 13" r:id="rId15">
              <controlPr defaultSize="0">
                <anchor moveWithCells="1">
                  <from>
                    <xdr:col>9</xdr:col>
                    <xdr:colOff>144145</xdr:colOff>
                    <xdr:row>10</xdr:row>
                    <xdr:rowOff>0</xdr:rowOff>
                  </from>
                  <to>
                    <xdr:col>9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name="Check Box 14" r:id="rId16">
              <controlPr defaultSize="0">
                <anchor moveWithCells="1">
                  <from>
                    <xdr:col>10</xdr:col>
                    <xdr:colOff>129540</xdr:colOff>
                    <xdr:row>9</xdr:row>
                    <xdr:rowOff>114300</xdr:rowOff>
                  </from>
                  <to>
                    <xdr:col>10</xdr:col>
                    <xdr:colOff>449580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name="Check Box 15" r:id="rId17">
              <controlPr defaultSize="0">
                <anchor moveWithCells="1">
                  <from>
                    <xdr:col>9</xdr:col>
                    <xdr:colOff>144145</xdr:colOff>
                    <xdr:row>2</xdr:row>
                    <xdr:rowOff>129540</xdr:rowOff>
                  </from>
                  <to>
                    <xdr:col>9</xdr:col>
                    <xdr:colOff>457200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name="Check Box 16" r:id="rId18">
              <controlPr defaultSize="0">
                <anchor moveWithCells="1">
                  <from>
                    <xdr:col>10</xdr:col>
                    <xdr:colOff>144145</xdr:colOff>
                    <xdr:row>2</xdr:row>
                    <xdr:rowOff>114300</xdr:rowOff>
                  </from>
                  <to>
                    <xdr:col>10</xdr:col>
                    <xdr:colOff>457200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name="Check Box 17" r:id="rId19">
              <controlPr defaultSize="0">
                <anchor moveWithCells="1">
                  <from>
                    <xdr:col>9</xdr:col>
                    <xdr:colOff>152400</xdr:colOff>
                    <xdr:row>3</xdr:row>
                    <xdr:rowOff>129540</xdr:rowOff>
                  </from>
                  <to>
                    <xdr:col>9</xdr:col>
                    <xdr:colOff>464185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name="Check Box 18" r:id="rId20">
              <controlPr defaultSize="0">
                <anchor moveWithCells="1">
                  <from>
                    <xdr:col>10</xdr:col>
                    <xdr:colOff>152400</xdr:colOff>
                    <xdr:row>3</xdr:row>
                    <xdr:rowOff>129540</xdr:rowOff>
                  </from>
                  <to>
                    <xdr:col>10</xdr:col>
                    <xdr:colOff>464185</xdr:colOff>
                    <xdr:row>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name="Check Box 19" r:id="rId21">
              <controlPr defaultSize="0">
                <anchor moveWithCells="1">
                  <from>
                    <xdr:col>2</xdr:col>
                    <xdr:colOff>152400</xdr:colOff>
                    <xdr:row>21</xdr:row>
                    <xdr:rowOff>144145</xdr:rowOff>
                  </from>
                  <to>
                    <xdr:col>2</xdr:col>
                    <xdr:colOff>464185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name="Check Box 20" r:id="rId22">
              <controlPr defaultSize="0">
                <anchor moveWithCells="1">
                  <from>
                    <xdr:col>3</xdr:col>
                    <xdr:colOff>152400</xdr:colOff>
                    <xdr:row>21</xdr:row>
                    <xdr:rowOff>144145</xdr:rowOff>
                  </from>
                  <to>
                    <xdr:col>3</xdr:col>
                    <xdr:colOff>464185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9" name="Check Box 21" r:id="rId23">
              <controlPr defaultSize="0">
                <anchor moveWithCells="1">
                  <from>
                    <xdr:col>1</xdr:col>
                    <xdr:colOff>160020</xdr:colOff>
                    <xdr:row>26</xdr:row>
                    <xdr:rowOff>7620</xdr:rowOff>
                  </from>
                  <to>
                    <xdr:col>1</xdr:col>
                    <xdr:colOff>480060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0" name="Check Box 22" r:id="rId24">
              <controlPr defaultSize="0">
                <anchor moveWithCells="1">
                  <from>
                    <xdr:col>1</xdr:col>
                    <xdr:colOff>152400</xdr:colOff>
                    <xdr:row>27</xdr:row>
                    <xdr:rowOff>0</xdr:rowOff>
                  </from>
                  <to>
                    <xdr:col>1</xdr:col>
                    <xdr:colOff>464185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1" name="Check Box 23" r:id="rId25">
              <controlPr defaultSize="0">
                <anchor moveWithCells="1">
                  <from>
                    <xdr:col>2</xdr:col>
                    <xdr:colOff>144145</xdr:colOff>
                    <xdr:row>27</xdr:row>
                    <xdr:rowOff>0</xdr:rowOff>
                  </from>
                  <to>
                    <xdr:col>2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name="Check Box 24" r:id="rId26">
              <controlPr defaultSize="0">
                <anchor moveWithCells="1">
                  <from>
                    <xdr:col>2</xdr:col>
                    <xdr:colOff>144145</xdr:colOff>
                    <xdr:row>26</xdr:row>
                    <xdr:rowOff>7620</xdr:rowOff>
                  </from>
                  <to>
                    <xdr:col>2</xdr:col>
                    <xdr:colOff>457200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name="Check Box 25" r:id="rId27">
              <controlPr defaultSize="0">
                <anchor moveWithCells="1">
                  <from>
                    <xdr:col>5</xdr:col>
                    <xdr:colOff>160020</xdr:colOff>
                    <xdr:row>26</xdr:row>
                    <xdr:rowOff>152400</xdr:rowOff>
                  </from>
                  <to>
                    <xdr:col>5</xdr:col>
                    <xdr:colOff>480060</xdr:colOff>
                    <xdr:row>27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name="Check Box 26" r:id="rId28">
              <controlPr defaultSize="0">
                <anchor moveWithCells="1">
                  <from>
                    <xdr:col>5</xdr:col>
                    <xdr:colOff>160020</xdr:colOff>
                    <xdr:row>26</xdr:row>
                    <xdr:rowOff>0</xdr:rowOff>
                  </from>
                  <to>
                    <xdr:col>5</xdr:col>
                    <xdr:colOff>480060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name="Check Box 27" r:id="rId29">
              <controlPr defaultSize="0">
                <anchor moveWithCells="1">
                  <from>
                    <xdr:col>6</xdr:col>
                    <xdr:colOff>160020</xdr:colOff>
                    <xdr:row>27</xdr:row>
                    <xdr:rowOff>0</xdr:rowOff>
                  </from>
                  <to>
                    <xdr:col>6</xdr:col>
                    <xdr:colOff>480060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name="Check Box 28" r:id="rId30">
              <controlPr defaultSize="0">
                <anchor moveWithCells="1">
                  <from>
                    <xdr:col>6</xdr:col>
                    <xdr:colOff>152400</xdr:colOff>
                    <xdr:row>26</xdr:row>
                    <xdr:rowOff>0</xdr:rowOff>
                  </from>
                  <to>
                    <xdr:col>6</xdr:col>
                    <xdr:colOff>464185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name="Check Box 29" r:id="rId31">
              <controlPr defaultSize="0">
                <anchor moveWithCells="1">
                  <from>
                    <xdr:col>9</xdr:col>
                    <xdr:colOff>175260</xdr:colOff>
                    <xdr:row>27</xdr:row>
                    <xdr:rowOff>0</xdr:rowOff>
                  </from>
                  <to>
                    <xdr:col>9</xdr:col>
                    <xdr:colOff>487680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name="Check Box 30" r:id="rId32">
              <controlPr defaultSize="0">
                <anchor moveWithCells="1">
                  <from>
                    <xdr:col>10</xdr:col>
                    <xdr:colOff>160020</xdr:colOff>
                    <xdr:row>27</xdr:row>
                    <xdr:rowOff>7620</xdr:rowOff>
                  </from>
                  <to>
                    <xdr:col>10</xdr:col>
                    <xdr:colOff>480060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name="Check Box 31" r:id="rId33">
              <controlPr defaultSize="0">
                <anchor moveWithCells="1">
                  <from>
                    <xdr:col>9</xdr:col>
                    <xdr:colOff>160020</xdr:colOff>
                    <xdr:row>26</xdr:row>
                    <xdr:rowOff>0</xdr:rowOff>
                  </from>
                  <to>
                    <xdr:col>9</xdr:col>
                    <xdr:colOff>480060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name="Check Box 32" r:id="rId34">
              <controlPr defaultSize="0">
                <anchor moveWithCells="1">
                  <from>
                    <xdr:col>10</xdr:col>
                    <xdr:colOff>160020</xdr:colOff>
                    <xdr:row>26</xdr:row>
                    <xdr:rowOff>0</xdr:rowOff>
                  </from>
                  <to>
                    <xdr:col>10</xdr:col>
                    <xdr:colOff>480060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name="Check Box 33" r:id="rId35">
              <controlPr defaultSize="0">
                <anchor moveWithCells="1">
                  <from>
                    <xdr:col>7</xdr:col>
                    <xdr:colOff>480060</xdr:colOff>
                    <xdr:row>27</xdr:row>
                    <xdr:rowOff>0</xdr:rowOff>
                  </from>
                  <to>
                    <xdr:col>8</xdr:col>
                    <xdr:colOff>182880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name="Check Box 34" r:id="rId36">
              <controlPr defaultSize="0">
                <anchor moveWithCells="1">
                  <from>
                    <xdr:col>7</xdr:col>
                    <xdr:colOff>480060</xdr:colOff>
                    <xdr:row>26</xdr:row>
                    <xdr:rowOff>0</xdr:rowOff>
                  </from>
                  <to>
                    <xdr:col>8</xdr:col>
                    <xdr:colOff>182880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name="Check Box 35" r:id="rId37">
              <controlPr defaultSize="0">
                <anchor moveWithCells="1">
                  <from>
                    <xdr:col>3</xdr:col>
                    <xdr:colOff>480060</xdr:colOff>
                    <xdr:row>27</xdr:row>
                    <xdr:rowOff>0</xdr:rowOff>
                  </from>
                  <to>
                    <xdr:col>3</xdr:col>
                    <xdr:colOff>792480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name="Check Box 36" r:id="rId38">
              <controlPr defaultSize="0">
                <anchor moveWithCells="1">
                  <from>
                    <xdr:col>3</xdr:col>
                    <xdr:colOff>480060</xdr:colOff>
                    <xdr:row>26</xdr:row>
                    <xdr:rowOff>0</xdr:rowOff>
                  </from>
                  <to>
                    <xdr:col>3</xdr:col>
                    <xdr:colOff>792480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name="Check Box 37" r:id="rId39">
              <controlPr defaultSize="0">
                <anchor moveWithCells="1">
                  <from>
                    <xdr:col>7</xdr:col>
                    <xdr:colOff>480060</xdr:colOff>
                    <xdr:row>27</xdr:row>
                    <xdr:rowOff>0</xdr:rowOff>
                  </from>
                  <to>
                    <xdr:col>8</xdr:col>
                    <xdr:colOff>182880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name="Check Box 38" r:id="rId40">
              <controlPr defaultSize="0">
                <anchor moveWithCells="1">
                  <from>
                    <xdr:col>9</xdr:col>
                    <xdr:colOff>190500</xdr:colOff>
                    <xdr:row>6</xdr:row>
                    <xdr:rowOff>0</xdr:rowOff>
                  </from>
                  <to>
                    <xdr:col>9</xdr:col>
                    <xdr:colOff>510540</xdr:colOff>
                    <xdr:row>7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name="Check Box 39" r:id="rId41">
              <controlPr defaultSize="0">
                <anchor moveWithCells="1">
                  <from>
                    <xdr:col>9</xdr:col>
                    <xdr:colOff>190500</xdr:colOff>
                    <xdr:row>7</xdr:row>
                    <xdr:rowOff>0</xdr:rowOff>
                  </from>
                  <to>
                    <xdr:col>9</xdr:col>
                    <xdr:colOff>510540</xdr:colOff>
                    <xdr:row>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name="Check Box 40" r:id="rId42">
              <controlPr defaultSize="0">
                <anchor moveWithCells="1">
                  <from>
                    <xdr:col>9</xdr:col>
                    <xdr:colOff>190500</xdr:colOff>
                    <xdr:row>5</xdr:row>
                    <xdr:rowOff>0</xdr:rowOff>
                  </from>
                  <to>
                    <xdr:col>9</xdr:col>
                    <xdr:colOff>510540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name="Check Box 41" r:id="rId43">
              <controlPr defaultSize="0">
                <anchor moveWithCells="1">
                  <from>
                    <xdr:col>9</xdr:col>
                    <xdr:colOff>182880</xdr:colOff>
                    <xdr:row>3</xdr:row>
                    <xdr:rowOff>129540</xdr:rowOff>
                  </from>
                  <to>
                    <xdr:col>9</xdr:col>
                    <xdr:colOff>495300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name="Check Box 42" r:id="rId44">
              <controlPr defaultSize="0">
                <anchor moveWithCells="1">
                  <from>
                    <xdr:col>9</xdr:col>
                    <xdr:colOff>175260</xdr:colOff>
                    <xdr:row>2</xdr:row>
                    <xdr:rowOff>144145</xdr:rowOff>
                  </from>
                  <to>
                    <xdr:col>9</xdr:col>
                    <xdr:colOff>487680</xdr:colOff>
                    <xdr:row>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name="Check Box 43" r:id="rId45">
              <controlPr defaultSize="0">
                <anchor moveWithCells="1">
                  <from>
                    <xdr:col>10</xdr:col>
                    <xdr:colOff>152400</xdr:colOff>
                    <xdr:row>2</xdr:row>
                    <xdr:rowOff>114300</xdr:rowOff>
                  </from>
                  <to>
                    <xdr:col>10</xdr:col>
                    <xdr:colOff>464185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name="Check Box 44" r:id="rId46">
              <controlPr defaultSize="0">
                <anchor moveWithCells="1">
                  <from>
                    <xdr:col>10</xdr:col>
                    <xdr:colOff>160020</xdr:colOff>
                    <xdr:row>3</xdr:row>
                    <xdr:rowOff>121920</xdr:rowOff>
                  </from>
                  <to>
                    <xdr:col>10</xdr:col>
                    <xdr:colOff>480060</xdr:colOff>
                    <xdr:row>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name="Check Box 45" r:id="rId47">
              <controlPr defaultSize="0">
                <anchor moveWithCells="1">
                  <from>
                    <xdr:col>10</xdr:col>
                    <xdr:colOff>175260</xdr:colOff>
                    <xdr:row>5</xdr:row>
                    <xdr:rowOff>0</xdr:rowOff>
                  </from>
                  <to>
                    <xdr:col>10</xdr:col>
                    <xdr:colOff>487680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name="Check Box 46" r:id="rId48">
              <controlPr defaultSize="0">
                <anchor moveWithCells="1">
                  <from>
                    <xdr:col>10</xdr:col>
                    <xdr:colOff>175260</xdr:colOff>
                    <xdr:row>6</xdr:row>
                    <xdr:rowOff>0</xdr:rowOff>
                  </from>
                  <to>
                    <xdr:col>10</xdr:col>
                    <xdr:colOff>487680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name="Check Box 47" r:id="rId49">
              <controlPr defaultSize="0">
                <anchor moveWithCells="1">
                  <from>
                    <xdr:col>10</xdr:col>
                    <xdr:colOff>175260</xdr:colOff>
                    <xdr:row>7</xdr:row>
                    <xdr:rowOff>0</xdr:rowOff>
                  </from>
                  <to>
                    <xdr:col>10</xdr:col>
                    <xdr:colOff>487680</xdr:colOff>
                    <xdr:row>7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25" zoomScaleNormal="125" workbookViewId="0">
      <selection activeCell="L8" sqref="L8"/>
    </sheetView>
  </sheetViews>
  <sheetFormatPr defaultColWidth="10.125" defaultRowHeight="15.6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1.2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6.55" spans="1:11">
      <c r="A1" s="129" t="s">
        <v>162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>
      <c r="A2" s="130" t="s">
        <v>54</v>
      </c>
      <c r="B2" s="131"/>
      <c r="C2" s="131"/>
      <c r="D2" s="132" t="s">
        <v>62</v>
      </c>
      <c r="E2" s="133" t="s">
        <v>163</v>
      </c>
      <c r="F2" s="134" t="s">
        <v>164</v>
      </c>
      <c r="G2" s="135" t="s">
        <v>69</v>
      </c>
      <c r="H2" s="135"/>
      <c r="I2" s="198" t="s">
        <v>57</v>
      </c>
      <c r="J2" s="135" t="str">
        <f>[2]首期!$I$2</f>
        <v>丹东柏林</v>
      </c>
      <c r="K2" s="199"/>
    </row>
    <row r="3" spans="1:11">
      <c r="A3" s="136" t="s">
        <v>75</v>
      </c>
      <c r="B3" s="137">
        <v>1480</v>
      </c>
      <c r="C3" s="137"/>
      <c r="D3" s="138" t="s">
        <v>165</v>
      </c>
      <c r="E3" s="139">
        <v>44757</v>
      </c>
      <c r="F3" s="140"/>
      <c r="G3" s="140"/>
      <c r="H3" s="141" t="s">
        <v>166</v>
      </c>
      <c r="I3" s="141"/>
      <c r="J3" s="141"/>
      <c r="K3" s="200"/>
    </row>
    <row r="4" spans="1:11">
      <c r="A4" s="142" t="s">
        <v>72</v>
      </c>
      <c r="B4" s="143">
        <v>2</v>
      </c>
      <c r="C4" s="143">
        <v>6</v>
      </c>
      <c r="D4" s="144" t="s">
        <v>167</v>
      </c>
      <c r="E4" s="140" t="s">
        <v>168</v>
      </c>
      <c r="F4" s="140"/>
      <c r="G4" s="140"/>
      <c r="H4" s="144" t="s">
        <v>169</v>
      </c>
      <c r="I4" s="144"/>
      <c r="J4" s="156" t="s">
        <v>66</v>
      </c>
      <c r="K4" s="201" t="s">
        <v>67</v>
      </c>
    </row>
    <row r="5" spans="1:11">
      <c r="A5" s="142" t="s">
        <v>170</v>
      </c>
      <c r="B5" s="137">
        <v>1</v>
      </c>
      <c r="C5" s="137"/>
      <c r="D5" s="138" t="s">
        <v>171</v>
      </c>
      <c r="E5" s="138"/>
      <c r="F5" s="138" t="s">
        <v>172</v>
      </c>
      <c r="G5" s="138"/>
      <c r="H5" s="144" t="s">
        <v>173</v>
      </c>
      <c r="I5" s="144"/>
      <c r="J5" s="156" t="s">
        <v>66</v>
      </c>
      <c r="K5" s="201" t="s">
        <v>67</v>
      </c>
    </row>
    <row r="6" spans="1:11">
      <c r="A6" s="145" t="s">
        <v>174</v>
      </c>
      <c r="B6" s="146" t="s">
        <v>175</v>
      </c>
      <c r="C6" s="146"/>
      <c r="D6" s="147" t="s">
        <v>176</v>
      </c>
      <c r="E6" s="148"/>
      <c r="F6" s="148">
        <v>1331</v>
      </c>
      <c r="G6" s="148"/>
      <c r="H6" s="149" t="s">
        <v>177</v>
      </c>
      <c r="I6" s="149"/>
      <c r="J6" s="148" t="s">
        <v>66</v>
      </c>
      <c r="K6" s="202" t="s">
        <v>67</v>
      </c>
    </row>
    <row r="7" ht="16.35" spans="1:11">
      <c r="A7" s="150"/>
      <c r="B7" s="151"/>
      <c r="C7" s="151"/>
      <c r="D7" s="150"/>
      <c r="E7" s="151"/>
      <c r="F7" s="152"/>
      <c r="G7" s="150"/>
      <c r="H7" s="152"/>
      <c r="I7" s="151"/>
      <c r="J7" s="151"/>
      <c r="K7" s="151"/>
    </row>
    <row r="8" spans="1:11">
      <c r="A8" s="153" t="s">
        <v>178</v>
      </c>
      <c r="B8" s="134" t="s">
        <v>179</v>
      </c>
      <c r="C8" s="134" t="s">
        <v>180</v>
      </c>
      <c r="D8" s="134" t="s">
        <v>181</v>
      </c>
      <c r="E8" s="134" t="s">
        <v>182</v>
      </c>
      <c r="F8" s="134" t="s">
        <v>183</v>
      </c>
      <c r="G8" s="154"/>
      <c r="H8" s="155"/>
      <c r="I8" s="155"/>
      <c r="J8" s="155"/>
      <c r="K8" s="203"/>
    </row>
    <row r="9" spans="1:11">
      <c r="A9" s="142" t="s">
        <v>184</v>
      </c>
      <c r="B9" s="144"/>
      <c r="C9" s="156" t="s">
        <v>66</v>
      </c>
      <c r="D9" s="156" t="s">
        <v>67</v>
      </c>
      <c r="E9" s="138" t="s">
        <v>185</v>
      </c>
      <c r="F9" s="157" t="s">
        <v>186</v>
      </c>
      <c r="G9" s="158"/>
      <c r="H9" s="159"/>
      <c r="I9" s="159"/>
      <c r="J9" s="159"/>
      <c r="K9" s="204"/>
    </row>
    <row r="10" spans="1:11">
      <c r="A10" s="142" t="s">
        <v>187</v>
      </c>
      <c r="B10" s="144"/>
      <c r="C10" s="156" t="s">
        <v>66</v>
      </c>
      <c r="D10" s="156" t="s">
        <v>67</v>
      </c>
      <c r="E10" s="138" t="s">
        <v>188</v>
      </c>
      <c r="F10" s="157" t="s">
        <v>189</v>
      </c>
      <c r="G10" s="158" t="s">
        <v>190</v>
      </c>
      <c r="H10" s="159"/>
      <c r="I10" s="159"/>
      <c r="J10" s="159"/>
      <c r="K10" s="204"/>
    </row>
    <row r="11" spans="1:11">
      <c r="A11" s="160" t="s">
        <v>145</v>
      </c>
      <c r="B11" s="161"/>
      <c r="C11" s="161"/>
      <c r="D11" s="161"/>
      <c r="E11" s="161"/>
      <c r="F11" s="161"/>
      <c r="G11" s="161"/>
      <c r="H11" s="161"/>
      <c r="I11" s="161"/>
      <c r="J11" s="161"/>
      <c r="K11" s="205"/>
    </row>
    <row r="12" spans="1:11">
      <c r="A12" s="136" t="s">
        <v>87</v>
      </c>
      <c r="B12" s="156" t="s">
        <v>83</v>
      </c>
      <c r="C12" s="156" t="s">
        <v>84</v>
      </c>
      <c r="D12" s="157"/>
      <c r="E12" s="138" t="s">
        <v>85</v>
      </c>
      <c r="F12" s="156" t="s">
        <v>83</v>
      </c>
      <c r="G12" s="156" t="s">
        <v>84</v>
      </c>
      <c r="H12" s="156"/>
      <c r="I12" s="138" t="s">
        <v>191</v>
      </c>
      <c r="J12" s="156" t="s">
        <v>83</v>
      </c>
      <c r="K12" s="201" t="s">
        <v>84</v>
      </c>
    </row>
    <row r="13" spans="1:11">
      <c r="A13" s="136" t="s">
        <v>90</v>
      </c>
      <c r="B13" s="156" t="s">
        <v>83</v>
      </c>
      <c r="C13" s="156" t="s">
        <v>84</v>
      </c>
      <c r="D13" s="157"/>
      <c r="E13" s="138" t="s">
        <v>95</v>
      </c>
      <c r="F13" s="156" t="s">
        <v>83</v>
      </c>
      <c r="G13" s="156" t="s">
        <v>84</v>
      </c>
      <c r="H13" s="156"/>
      <c r="I13" s="138" t="s">
        <v>192</v>
      </c>
      <c r="J13" s="156" t="s">
        <v>83</v>
      </c>
      <c r="K13" s="201" t="s">
        <v>84</v>
      </c>
    </row>
    <row r="14" ht="16.35" spans="1:11">
      <c r="A14" s="145" t="s">
        <v>193</v>
      </c>
      <c r="B14" s="148" t="s">
        <v>83</v>
      </c>
      <c r="C14" s="148" t="s">
        <v>84</v>
      </c>
      <c r="D14" s="162"/>
      <c r="E14" s="147" t="s">
        <v>194</v>
      </c>
      <c r="F14" s="148" t="s">
        <v>83</v>
      </c>
      <c r="G14" s="148" t="s">
        <v>84</v>
      </c>
      <c r="H14" s="148"/>
      <c r="I14" s="147" t="s">
        <v>195</v>
      </c>
      <c r="J14" s="148" t="s">
        <v>83</v>
      </c>
      <c r="K14" s="202" t="s">
        <v>84</v>
      </c>
    </row>
    <row r="15" ht="16.35" spans="1:11">
      <c r="A15" s="150"/>
      <c r="B15" s="163"/>
      <c r="C15" s="163"/>
      <c r="D15" s="151"/>
      <c r="E15" s="150"/>
      <c r="F15" s="163"/>
      <c r="G15" s="163"/>
      <c r="H15" s="163"/>
      <c r="I15" s="150"/>
      <c r="J15" s="163"/>
      <c r="K15" s="163"/>
    </row>
    <row r="16" s="126" customFormat="1" spans="1:11">
      <c r="A16" s="164" t="s">
        <v>196</v>
      </c>
      <c r="B16" s="165"/>
      <c r="C16" s="165"/>
      <c r="D16" s="165"/>
      <c r="E16" s="165"/>
      <c r="F16" s="165"/>
      <c r="G16" s="165"/>
      <c r="H16" s="165"/>
      <c r="I16" s="165"/>
      <c r="J16" s="165"/>
      <c r="K16" s="206"/>
    </row>
    <row r="17" spans="1:11">
      <c r="A17" s="166" t="s">
        <v>197</v>
      </c>
      <c r="B17" s="167"/>
      <c r="C17" s="167"/>
      <c r="D17" s="167"/>
      <c r="E17" s="167"/>
      <c r="F17" s="167"/>
      <c r="G17" s="167"/>
      <c r="H17" s="167"/>
      <c r="I17" s="167"/>
      <c r="J17" s="167"/>
      <c r="K17" s="207"/>
    </row>
    <row r="18" spans="1:11">
      <c r="A18" s="168"/>
      <c r="B18" s="167"/>
      <c r="C18" s="169" t="s">
        <v>109</v>
      </c>
      <c r="D18" s="169" t="s">
        <v>110</v>
      </c>
      <c r="E18" s="169" t="s">
        <v>111</v>
      </c>
      <c r="F18" s="169" t="s">
        <v>112</v>
      </c>
      <c r="G18" s="169" t="s">
        <v>113</v>
      </c>
      <c r="H18" s="169" t="s">
        <v>114</v>
      </c>
      <c r="I18" s="167"/>
      <c r="J18" s="150"/>
      <c r="K18" s="208"/>
    </row>
    <row r="19" spans="1:11">
      <c r="A19" s="170" t="s">
        <v>117</v>
      </c>
      <c r="B19" s="171"/>
      <c r="C19" s="172">
        <v>23</v>
      </c>
      <c r="D19" s="172">
        <v>132</v>
      </c>
      <c r="E19" s="172">
        <v>266</v>
      </c>
      <c r="F19" s="172">
        <v>244</v>
      </c>
      <c r="G19" s="172">
        <v>185</v>
      </c>
      <c r="H19" s="172">
        <v>119</v>
      </c>
      <c r="I19" s="172"/>
      <c r="J19" s="209"/>
      <c r="K19" s="210"/>
    </row>
    <row r="20" spans="1:11">
      <c r="A20" s="173" t="s">
        <v>119</v>
      </c>
      <c r="B20" s="174"/>
      <c r="C20" s="175">
        <v>4</v>
      </c>
      <c r="D20" s="175">
        <v>50</v>
      </c>
      <c r="E20" s="175">
        <v>92</v>
      </c>
      <c r="F20" s="175">
        <v>92</v>
      </c>
      <c r="G20" s="175">
        <v>74</v>
      </c>
      <c r="H20" s="175">
        <v>50</v>
      </c>
      <c r="I20" s="175"/>
      <c r="J20" s="138"/>
      <c r="K20" s="211"/>
    </row>
    <row r="21" spans="1:11">
      <c r="A21" s="176"/>
      <c r="B21" s="138"/>
      <c r="C21" s="144"/>
      <c r="D21" s="144"/>
      <c r="E21" s="144"/>
      <c r="F21" s="144"/>
      <c r="G21" s="144"/>
      <c r="H21" s="138"/>
      <c r="I21" s="138"/>
      <c r="J21" s="138"/>
      <c r="K21" s="211"/>
    </row>
    <row r="22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12"/>
    </row>
    <row r="23" spans="1:11">
      <c r="A23" s="142" t="s">
        <v>124</v>
      </c>
      <c r="B23" s="144"/>
      <c r="C23" s="156" t="s">
        <v>66</v>
      </c>
      <c r="D23" s="156" t="s">
        <v>67</v>
      </c>
      <c r="E23" s="141"/>
      <c r="F23" s="141"/>
      <c r="G23" s="141"/>
      <c r="H23" s="141"/>
      <c r="I23" s="141"/>
      <c r="J23" s="141"/>
      <c r="K23" s="200"/>
    </row>
    <row r="24" ht="16.35" spans="1:11">
      <c r="A24" s="179" t="s">
        <v>198</v>
      </c>
      <c r="B24" s="180"/>
      <c r="C24" s="180"/>
      <c r="D24" s="180"/>
      <c r="E24" s="180"/>
      <c r="F24" s="180"/>
      <c r="G24" s="180"/>
      <c r="H24" s="180"/>
      <c r="I24" s="180"/>
      <c r="J24" s="180"/>
      <c r="K24" s="213"/>
    </row>
    <row r="25" ht="16.35" spans="1:11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</row>
    <row r="26" spans="1:11">
      <c r="A26" s="182" t="s">
        <v>199</v>
      </c>
      <c r="B26" s="183"/>
      <c r="C26" s="183"/>
      <c r="D26" s="183"/>
      <c r="E26" s="183"/>
      <c r="F26" s="183"/>
      <c r="G26" s="183"/>
      <c r="H26" s="183"/>
      <c r="I26" s="183"/>
      <c r="J26" s="183"/>
      <c r="K26" s="214"/>
    </row>
    <row r="27" spans="1:11">
      <c r="A27" s="184" t="s">
        <v>200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5"/>
    </row>
    <row r="28" spans="1:11">
      <c r="A28" s="184" t="s">
        <v>201</v>
      </c>
      <c r="B28" s="185"/>
      <c r="C28" s="185"/>
      <c r="D28" s="185"/>
      <c r="E28" s="185"/>
      <c r="F28" s="185"/>
      <c r="G28" s="185"/>
      <c r="H28" s="185"/>
      <c r="I28" s="185"/>
      <c r="J28" s="185"/>
      <c r="K28" s="215"/>
    </row>
    <row r="29" spans="1:11">
      <c r="A29" s="184"/>
      <c r="B29" s="185"/>
      <c r="C29" s="185"/>
      <c r="D29" s="185"/>
      <c r="E29" s="185"/>
      <c r="F29" s="185"/>
      <c r="G29" s="185"/>
      <c r="H29" s="185"/>
      <c r="I29" s="185"/>
      <c r="J29" s="185"/>
      <c r="K29" s="215"/>
    </row>
    <row r="30" ht="23.1" customHeight="1" spans="1:11">
      <c r="A30" s="186"/>
      <c r="B30" s="187"/>
      <c r="C30" s="187"/>
      <c r="D30" s="187"/>
      <c r="E30" s="187"/>
      <c r="F30" s="187"/>
      <c r="G30" s="187"/>
      <c r="H30" s="187"/>
      <c r="I30" s="187"/>
      <c r="J30" s="187"/>
      <c r="K30" s="216"/>
    </row>
    <row r="31" ht="23.1" customHeight="1" spans="1:11">
      <c r="A31" s="188"/>
      <c r="B31" s="187"/>
      <c r="C31" s="187"/>
      <c r="D31" s="187"/>
      <c r="E31" s="187"/>
      <c r="F31" s="187"/>
      <c r="G31" s="187"/>
      <c r="H31" s="187"/>
      <c r="I31" s="187"/>
      <c r="J31" s="187"/>
      <c r="K31" s="216"/>
    </row>
    <row r="32" ht="23.1" customHeight="1" spans="1:11">
      <c r="A32" s="189"/>
      <c r="B32" s="190"/>
      <c r="C32" s="190"/>
      <c r="D32" s="190"/>
      <c r="E32" s="190"/>
      <c r="F32" s="190"/>
      <c r="G32" s="190"/>
      <c r="H32" s="190"/>
      <c r="I32" s="190"/>
      <c r="J32" s="190"/>
      <c r="K32" s="217"/>
    </row>
    <row r="33" ht="23.1" customHeight="1" spans="1:11">
      <c r="A33" s="191" t="s">
        <v>202</v>
      </c>
      <c r="B33" s="192"/>
      <c r="C33" s="192"/>
      <c r="D33" s="192"/>
      <c r="E33" s="192"/>
      <c r="F33" s="192"/>
      <c r="G33" s="192"/>
      <c r="H33" s="192"/>
      <c r="I33" s="192"/>
      <c r="J33" s="192"/>
      <c r="K33" s="218"/>
    </row>
    <row r="34" ht="18.75" customHeight="1" spans="1:11">
      <c r="A34" s="142" t="s">
        <v>203</v>
      </c>
      <c r="B34" s="144"/>
      <c r="C34" s="144"/>
      <c r="D34" s="141" t="s">
        <v>204</v>
      </c>
      <c r="E34" s="141"/>
      <c r="F34" s="193" t="s">
        <v>205</v>
      </c>
      <c r="G34" s="194"/>
      <c r="H34" s="144" t="s">
        <v>206</v>
      </c>
      <c r="I34" s="144"/>
      <c r="J34" s="144" t="s">
        <v>207</v>
      </c>
      <c r="K34" s="219"/>
    </row>
    <row r="35" s="127" customFormat="1" ht="18.75" customHeight="1" spans="1:11">
      <c r="A35" s="142" t="s">
        <v>125</v>
      </c>
      <c r="B35" s="144" t="s">
        <v>208</v>
      </c>
      <c r="C35" s="144"/>
      <c r="D35" s="144"/>
      <c r="E35" s="144"/>
      <c r="F35" s="144"/>
      <c r="G35" s="144"/>
      <c r="H35" s="144"/>
      <c r="I35" s="144"/>
      <c r="J35" s="144"/>
      <c r="K35" s="219"/>
    </row>
    <row r="36" ht="18.75" customHeight="1" spans="1:13">
      <c r="A36" s="142" t="s">
        <v>209</v>
      </c>
      <c r="B36" s="144"/>
      <c r="C36" s="144"/>
      <c r="D36" s="144"/>
      <c r="E36" s="144"/>
      <c r="F36" s="144"/>
      <c r="G36" s="144"/>
      <c r="H36" s="144"/>
      <c r="I36" s="144"/>
      <c r="J36" s="144"/>
      <c r="K36" s="219"/>
      <c r="M36" s="127"/>
    </row>
    <row r="37" ht="30.95" customHeight="1" spans="1:11">
      <c r="A37" s="142"/>
      <c r="B37" s="144"/>
      <c r="C37" s="144"/>
      <c r="D37" s="144"/>
      <c r="E37" s="144"/>
      <c r="F37" s="144"/>
      <c r="G37" s="144"/>
      <c r="H37" s="144"/>
      <c r="I37" s="144"/>
      <c r="J37" s="144"/>
      <c r="K37" s="219"/>
    </row>
    <row r="38" ht="18.75" customHeight="1" spans="1:11">
      <c r="A38" s="145" t="s">
        <v>136</v>
      </c>
      <c r="B38" s="195" t="s">
        <v>210</v>
      </c>
      <c r="C38" s="195"/>
      <c r="D38" s="147" t="s">
        <v>211</v>
      </c>
      <c r="E38" s="162"/>
      <c r="F38" s="147" t="s">
        <v>139</v>
      </c>
      <c r="G38" s="196">
        <v>44732</v>
      </c>
      <c r="H38" s="197" t="s">
        <v>140</v>
      </c>
      <c r="I38" s="197"/>
      <c r="J38" s="195" t="s">
        <v>141</v>
      </c>
      <c r="K38" s="220"/>
    </row>
    <row r="39" ht="32.1" customHeight="1"/>
    <row r="40" ht="16.5" customHeight="1"/>
    <row r="41" ht="16.5" customHeight="1"/>
    <row r="42" ht="16.5" customHeight="1"/>
  </sheetData>
  <mergeCells count="4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354330708661417" right="0.354330708661417" top="0.984251968503937" bottom="0.984251968503937" header="0.511811023622047" footer="0.511811023622047"/>
  <pageSetup paperSize="9" scale="80" orientation="portrait" horizontalDpi="300" verticalDpi="3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name="Check Box 1" r:id="rId3">
              <controlPr defaultSize="0">
                <anchor moveWithCells="1">
                  <from>
                    <xdr:col>2</xdr:col>
                    <xdr:colOff>297180</xdr:colOff>
                    <xdr:row>10</xdr:row>
                    <xdr:rowOff>152400</xdr:rowOff>
                  </from>
                  <to>
                    <xdr:col>3</xdr:col>
                    <xdr:colOff>365760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name="Check Box 2" r:id="rId4">
              <controlPr defaultSize="0">
                <anchor moveWithCells="1">
                  <from>
                    <xdr:col>1</xdr:col>
                    <xdr:colOff>426720</xdr:colOff>
                    <xdr:row>33</xdr:row>
                    <xdr:rowOff>0</xdr:rowOff>
                  </from>
                  <to>
                    <xdr:col>2</xdr:col>
                    <xdr:colOff>60960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name="Check Box 3" r:id="rId5">
              <controlPr defaultSize="0">
                <anchor moveWithCells="1">
                  <from>
                    <xdr:col>1</xdr:col>
                    <xdr:colOff>266700</xdr:colOff>
                    <xdr:row>6</xdr:row>
                    <xdr:rowOff>38100</xdr:rowOff>
                  </from>
                  <to>
                    <xdr:col>1</xdr:col>
                    <xdr:colOff>578485</xdr:colOff>
                    <xdr:row>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name="Check Box 4" r:id="rId6">
              <controlPr defaultSize="0">
                <anchor moveWithCells="1">
                  <from>
                    <xdr:col>6</xdr:col>
                    <xdr:colOff>38100</xdr:colOff>
                    <xdr:row>33</xdr:row>
                    <xdr:rowOff>0</xdr:rowOff>
                  </from>
                  <to>
                    <xdr:col>6</xdr:col>
                    <xdr:colOff>358140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name="Check Box 5" r:id="rId7">
              <controlPr defaultSize="0">
                <anchor moveWithCells="1">
                  <from>
                    <xdr:col>8</xdr:col>
                    <xdr:colOff>67945</xdr:colOff>
                    <xdr:row>33</xdr:row>
                    <xdr:rowOff>0</xdr:rowOff>
                  </from>
                  <to>
                    <xdr:col>8</xdr:col>
                    <xdr:colOff>388620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name="Check Box 6" r:id="rId8">
              <controlPr defaultSize="0">
                <anchor moveWithCells="1">
                  <from>
                    <xdr:col>10</xdr:col>
                    <xdr:colOff>53340</xdr:colOff>
                    <xdr:row>33</xdr:row>
                    <xdr:rowOff>7620</xdr:rowOff>
                  </from>
                  <to>
                    <xdr:col>10</xdr:col>
                    <xdr:colOff>365760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9" name="Check Box 7" r:id="rId9">
              <controlPr defaultSize="0">
                <anchor moveWithCells="1">
                  <from>
                    <xdr:col>2</xdr:col>
                    <xdr:colOff>304800</xdr:colOff>
                    <xdr:row>13</xdr:row>
                    <xdr:rowOff>0</xdr:rowOff>
                  </from>
                  <to>
                    <xdr:col>3</xdr:col>
                    <xdr:colOff>373380</xdr:colOff>
                    <xdr:row>13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name="Check Box 8" r:id="rId10">
              <controlPr defaultSize="0">
                <anchor moveWithCells="1">
                  <from>
                    <xdr:col>5</xdr:col>
                    <xdr:colOff>297180</xdr:colOff>
                    <xdr:row>10</xdr:row>
                    <xdr:rowOff>152400</xdr:rowOff>
                  </from>
                  <to>
                    <xdr:col>5</xdr:col>
                    <xdr:colOff>617220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name="Check Box 9" r:id="rId11">
              <controlPr defaultSize="0">
                <anchor moveWithCells="1">
                  <from>
                    <xdr:col>6</xdr:col>
                    <xdr:colOff>335280</xdr:colOff>
                    <xdr:row>10</xdr:row>
                    <xdr:rowOff>53340</xdr:rowOff>
                  </from>
                  <to>
                    <xdr:col>7</xdr:col>
                    <xdr:colOff>266700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name="Check Box 10" r:id="rId12">
              <controlPr defaultSize="0">
                <anchor moveWithCells="1">
                  <from>
                    <xdr:col>6</xdr:col>
                    <xdr:colOff>335280</xdr:colOff>
                    <xdr:row>11</xdr:row>
                    <xdr:rowOff>53340</xdr:rowOff>
                  </from>
                  <to>
                    <xdr:col>7</xdr:col>
                    <xdr:colOff>266700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name="Check Box 11" r:id="rId13">
              <controlPr defaultSize="0">
                <anchor moveWithCells="1">
                  <from>
                    <xdr:col>5</xdr:col>
                    <xdr:colOff>297180</xdr:colOff>
                    <xdr:row>12</xdr:row>
                    <xdr:rowOff>152400</xdr:rowOff>
                  </from>
                  <to>
                    <xdr:col>5</xdr:col>
                    <xdr:colOff>617220</xdr:colOff>
                    <xdr:row>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name="Check Box 12" r:id="rId14">
              <controlPr defaultSize="0">
                <anchor moveWithCells="1">
                  <from>
                    <xdr:col>6</xdr:col>
                    <xdr:colOff>335280</xdr:colOff>
                    <xdr:row>12</xdr:row>
                    <xdr:rowOff>67945</xdr:rowOff>
                  </from>
                  <to>
                    <xdr:col>7</xdr:col>
                    <xdr:colOff>266700</xdr:colOff>
                    <xdr:row>13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name="Check Box 13" r:id="rId15">
              <controlPr defaultSize="0">
                <anchor moveWithCells="1">
                  <from>
                    <xdr:col>10</xdr:col>
                    <xdr:colOff>335280</xdr:colOff>
                    <xdr:row>10</xdr:row>
                    <xdr:rowOff>38100</xdr:rowOff>
                  </from>
                  <to>
                    <xdr:col>10</xdr:col>
                    <xdr:colOff>617220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name="Check Box 14" r:id="rId16">
              <controlPr defaultSize="0">
                <anchor moveWithCells="1">
                  <from>
                    <xdr:col>10</xdr:col>
                    <xdr:colOff>335280</xdr:colOff>
                    <xdr:row>11</xdr:row>
                    <xdr:rowOff>53340</xdr:rowOff>
                  </from>
                  <to>
                    <xdr:col>10</xdr:col>
                    <xdr:colOff>617220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name="Check Box 15" r:id="rId17">
              <controlPr locked="0" defaultSize="0">
                <anchor moveWithCells="1">
                  <from>
                    <xdr:col>9</xdr:col>
                    <xdr:colOff>297180</xdr:colOff>
                    <xdr:row>12</xdr:row>
                    <xdr:rowOff>152400</xdr:rowOff>
                  </from>
                  <to>
                    <xdr:col>9</xdr:col>
                    <xdr:colOff>617220</xdr:colOff>
                    <xdr:row>13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8" name="Check Box 16" r:id="rId18">
              <controlPr defaultSize="0">
                <anchor moveWithCells="1">
                  <from>
                    <xdr:col>10</xdr:col>
                    <xdr:colOff>335280</xdr:colOff>
                    <xdr:row>12</xdr:row>
                    <xdr:rowOff>22860</xdr:rowOff>
                  </from>
                  <to>
                    <xdr:col>10</xdr:col>
                    <xdr:colOff>617220</xdr:colOff>
                    <xdr:row>14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9" name="Check Box 17" r:id="rId19">
              <controlPr defaultSize="0">
                <anchor moveWithCells="1">
                  <from>
                    <xdr:col>9</xdr:col>
                    <xdr:colOff>182880</xdr:colOff>
                    <xdr:row>5</xdr:row>
                    <xdr:rowOff>7620</xdr:rowOff>
                  </from>
                  <to>
                    <xdr:col>9</xdr:col>
                    <xdr:colOff>495300</xdr:colOff>
                    <xdr:row>6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name="Check Box 18" r:id="rId20">
              <controlPr defaultSize="0">
                <anchor moveWithCells="1">
                  <from>
                    <xdr:col>10</xdr:col>
                    <xdr:colOff>182880</xdr:colOff>
                    <xdr:row>3</xdr:row>
                    <xdr:rowOff>7620</xdr:rowOff>
                  </from>
                  <to>
                    <xdr:col>10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name="Check Box 19" r:id="rId21">
              <controlPr defaultSize="0">
                <anchor moveWithCells="1">
                  <from>
                    <xdr:col>10</xdr:col>
                    <xdr:colOff>182880</xdr:colOff>
                    <xdr:row>4</xdr:row>
                    <xdr:rowOff>7620</xdr:rowOff>
                  </from>
                  <to>
                    <xdr:col>10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2" name="Check Box 20" r:id="rId22">
              <controlPr defaultSize="0">
                <anchor moveWithCells="1">
                  <from>
                    <xdr:col>2</xdr:col>
                    <xdr:colOff>297180</xdr:colOff>
                    <xdr:row>8</xdr:row>
                    <xdr:rowOff>0</xdr:rowOff>
                  </from>
                  <to>
                    <xdr:col>3</xdr:col>
                    <xdr:colOff>365760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3" name="Check Box 21" r:id="rId23">
              <controlPr defaultSize="0">
                <anchor moveWithCells="1">
                  <from>
                    <xdr:col>3</xdr:col>
                    <xdr:colOff>266700</xdr:colOff>
                    <xdr:row>8</xdr:row>
                    <xdr:rowOff>7620</xdr:rowOff>
                  </from>
                  <to>
                    <xdr:col>4</xdr:col>
                    <xdr:colOff>160020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4" name="Check Box 22" r:id="rId24">
              <controlPr defaultSize="0">
                <anchor moveWithCells="1">
                  <from>
                    <xdr:col>3</xdr:col>
                    <xdr:colOff>266700</xdr:colOff>
                    <xdr:row>9</xdr:row>
                    <xdr:rowOff>7620</xdr:rowOff>
                  </from>
                  <to>
                    <xdr:col>4</xdr:col>
                    <xdr:colOff>160020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5" name="Check Box 23" r:id="rId25">
              <controlPr defaultSize="0">
                <anchor moveWithCells="1">
                  <from>
                    <xdr:col>4</xdr:col>
                    <xdr:colOff>312420</xdr:colOff>
                    <xdr:row>7</xdr:row>
                    <xdr:rowOff>0</xdr:rowOff>
                  </from>
                  <to>
                    <xdr:col>5</xdr:col>
                    <xdr:colOff>243840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name="Check Box 24" r:id="rId26">
              <controlPr defaultSize="0">
                <anchor moveWithCells="1">
                  <from>
                    <xdr:col>3</xdr:col>
                    <xdr:colOff>342900</xdr:colOff>
                    <xdr:row>7</xdr:row>
                    <xdr:rowOff>0</xdr:rowOff>
                  </from>
                  <to>
                    <xdr:col>4</xdr:col>
                    <xdr:colOff>297180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name="Check Box 25" r:id="rId27">
              <controlPr defaultSize="0">
                <anchor moveWithCells="1">
                  <from>
                    <xdr:col>5</xdr:col>
                    <xdr:colOff>388620</xdr:colOff>
                    <xdr:row>7</xdr:row>
                    <xdr:rowOff>0</xdr:rowOff>
                  </from>
                  <to>
                    <xdr:col>6</xdr:col>
                    <xdr:colOff>30480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8" name="Check Box 26" r:id="rId28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129540</xdr:rowOff>
                  </from>
                  <to>
                    <xdr:col>3</xdr:col>
                    <xdr:colOff>510540</xdr:colOff>
                    <xdr:row>22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name="Check Box 27" r:id="rId29">
              <controlPr locked="0" defaultSize="0">
                <anchor moveWithCells="1">
                  <from>
                    <xdr:col>9</xdr:col>
                    <xdr:colOff>297180</xdr:colOff>
                    <xdr:row>11</xdr:row>
                    <xdr:rowOff>0</xdr:rowOff>
                  </from>
                  <to>
                    <xdr:col>9</xdr:col>
                    <xdr:colOff>617220</xdr:colOff>
                    <xdr:row>11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name="Check Box 28" r:id="rId30">
              <controlPr locked="0" defaultSize="0">
                <anchor moveWithCells="1">
                  <from>
                    <xdr:col>9</xdr:col>
                    <xdr:colOff>297180</xdr:colOff>
                    <xdr:row>12</xdr:row>
                    <xdr:rowOff>0</xdr:rowOff>
                  </from>
                  <to>
                    <xdr:col>9</xdr:col>
                    <xdr:colOff>617220</xdr:colOff>
                    <xdr:row>12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1" name="Check Box 29" r:id="rId31">
              <controlPr defaultSize="0">
                <anchor moveWithCells="1">
                  <from>
                    <xdr:col>10</xdr:col>
                    <xdr:colOff>182880</xdr:colOff>
                    <xdr:row>5</xdr:row>
                    <xdr:rowOff>7620</xdr:rowOff>
                  </from>
                  <to>
                    <xdr:col>10</xdr:col>
                    <xdr:colOff>495300</xdr:colOff>
                    <xdr:row>6</xdr:row>
                    <xdr:rowOff>62865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2" name="Check Box 30" r:id="rId32">
              <controlPr defaultSize="0">
                <anchor moveWithCells="1">
                  <from>
                    <xdr:col>9</xdr:col>
                    <xdr:colOff>182880</xdr:colOff>
                    <xdr:row>4</xdr:row>
                    <xdr:rowOff>7620</xdr:rowOff>
                  </from>
                  <to>
                    <xdr:col>9</xdr:col>
                    <xdr:colOff>495300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3" name="Check Box 31" r:id="rId33">
              <controlPr defaultSize="0">
                <anchor moveWithCells="1">
                  <from>
                    <xdr:col>9</xdr:col>
                    <xdr:colOff>182880</xdr:colOff>
                    <xdr:row>3</xdr:row>
                    <xdr:rowOff>7620</xdr:rowOff>
                  </from>
                  <to>
                    <xdr:col>9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4" name="Check Box 32" r:id="rId34">
              <controlPr defaultSize="0">
                <anchor moveWithCells="1">
                  <from>
                    <xdr:col>1</xdr:col>
                    <xdr:colOff>335280</xdr:colOff>
                    <xdr:row>11</xdr:row>
                    <xdr:rowOff>53340</xdr:rowOff>
                  </from>
                  <to>
                    <xdr:col>2</xdr:col>
                    <xdr:colOff>60960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5" name="Check Box 33" r:id="rId35">
              <controlPr defaultSize="0">
                <anchor moveWithCells="1">
                  <from>
                    <xdr:col>2</xdr:col>
                    <xdr:colOff>144145</xdr:colOff>
                    <xdr:row>20</xdr:row>
                    <xdr:rowOff>129540</xdr:rowOff>
                  </from>
                  <to>
                    <xdr:col>3</xdr:col>
                    <xdr:colOff>403860</xdr:colOff>
                    <xdr:row>24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6" name="Check Box 34" r:id="rId36">
              <controlPr defaultSize="0">
                <anchor moveWithCells="1">
                  <from>
                    <xdr:col>2</xdr:col>
                    <xdr:colOff>297180</xdr:colOff>
                    <xdr:row>11</xdr:row>
                    <xdr:rowOff>121920</xdr:rowOff>
                  </from>
                  <to>
                    <xdr:col>3</xdr:col>
                    <xdr:colOff>365760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7" name="Check Box 35" r:id="rId37">
              <controlPr defaultSize="0">
                <anchor moveWithCells="1">
                  <from>
                    <xdr:col>1</xdr:col>
                    <xdr:colOff>273685</xdr:colOff>
                    <xdr:row>12</xdr:row>
                    <xdr:rowOff>144145</xdr:rowOff>
                  </from>
                  <to>
                    <xdr:col>2</xdr:col>
                    <xdr:colOff>99060</xdr:colOff>
                    <xdr:row>13</xdr:row>
                    <xdr:rowOff>144145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8" name="Check Box 36" r:id="rId38">
              <controlPr defaultSize="0">
                <anchor moveWithCells="1">
                  <from>
                    <xdr:col>1</xdr:col>
                    <xdr:colOff>312420</xdr:colOff>
                    <xdr:row>10</xdr:row>
                    <xdr:rowOff>144145</xdr:rowOff>
                  </from>
                  <to>
                    <xdr:col>2</xdr:col>
                    <xdr:colOff>144145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9" name="Check Box 37" r:id="rId39">
              <controlPr defaultSize="0">
                <anchor moveWithCells="1">
                  <from>
                    <xdr:col>5</xdr:col>
                    <xdr:colOff>273685</xdr:colOff>
                    <xdr:row>11</xdr:row>
                    <xdr:rowOff>129540</xdr:rowOff>
                  </from>
                  <to>
                    <xdr:col>6</xdr:col>
                    <xdr:colOff>213360</xdr:colOff>
                    <xdr:row>13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0" name="Check Box 38" r:id="rId40">
              <controlPr defaultSize="0">
                <anchor moveWithCells="1">
                  <from>
                    <xdr:col>2</xdr:col>
                    <xdr:colOff>342900</xdr:colOff>
                    <xdr:row>7</xdr:row>
                    <xdr:rowOff>0</xdr:rowOff>
                  </from>
                  <to>
                    <xdr:col>3</xdr:col>
                    <xdr:colOff>320040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1" name="Check Box 39" r:id="rId41">
              <controlPr defaultSize="0">
                <anchor moveWithCells="1">
                  <from>
                    <xdr:col>2</xdr:col>
                    <xdr:colOff>297180</xdr:colOff>
                    <xdr:row>9</xdr:row>
                    <xdr:rowOff>0</xdr:rowOff>
                  </from>
                  <to>
                    <xdr:col>3</xdr:col>
                    <xdr:colOff>365760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90" zoomScaleNormal="90" topLeftCell="A10" workbookViewId="0">
      <selection activeCell="D28" sqref="D28"/>
    </sheetView>
  </sheetViews>
  <sheetFormatPr defaultColWidth="9" defaultRowHeight="26.1" customHeight="1"/>
  <cols>
    <col min="1" max="1" width="28.25" style="92" customWidth="1"/>
    <col min="2" max="8" width="9.375" style="92" customWidth="1"/>
    <col min="9" max="9" width="1.375" style="92" customWidth="1"/>
    <col min="10" max="16" width="9" style="92" customWidth="1"/>
    <col min="17" max="16384" width="9" style="92"/>
  </cols>
  <sheetData>
    <row r="1" ht="30" customHeight="1" spans="1:16">
      <c r="A1" s="93" t="s">
        <v>212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ht="29.1" customHeight="1" spans="1:16">
      <c r="A2" s="95" t="s">
        <v>62</v>
      </c>
      <c r="B2" s="96" t="s">
        <v>213</v>
      </c>
      <c r="C2" s="96"/>
      <c r="D2" s="97" t="s">
        <v>68</v>
      </c>
      <c r="E2" s="96" t="s">
        <v>69</v>
      </c>
      <c r="F2" s="96"/>
      <c r="G2" s="96"/>
      <c r="H2" s="96"/>
      <c r="I2" s="108"/>
      <c r="J2" s="109" t="s">
        <v>57</v>
      </c>
      <c r="K2" s="96" t="str">
        <f>首期!$I$2</f>
        <v>丹东柏林</v>
      </c>
      <c r="L2" s="96"/>
      <c r="M2" s="96"/>
      <c r="N2" s="96"/>
      <c r="O2" s="110"/>
      <c r="P2" s="111"/>
    </row>
    <row r="3" customHeight="1" spans="1:16">
      <c r="A3" s="98" t="s">
        <v>214</v>
      </c>
      <c r="B3" s="99" t="s">
        <v>215</v>
      </c>
      <c r="C3" s="99"/>
      <c r="D3" s="99"/>
      <c r="E3" s="99"/>
      <c r="F3" s="99"/>
      <c r="G3" s="99"/>
      <c r="H3" s="99"/>
      <c r="I3" s="112"/>
      <c r="J3" s="113" t="s">
        <v>216</v>
      </c>
      <c r="K3" s="113"/>
      <c r="L3" s="113"/>
      <c r="M3" s="113"/>
      <c r="N3" s="113"/>
      <c r="O3" s="114"/>
      <c r="P3" s="115"/>
    </row>
    <row r="4" customHeight="1" spans="1:16">
      <c r="A4" s="98"/>
      <c r="B4" s="100" t="s">
        <v>109</v>
      </c>
      <c r="C4" s="100" t="s">
        <v>110</v>
      </c>
      <c r="D4" s="101" t="s">
        <v>111</v>
      </c>
      <c r="E4" s="100" t="s">
        <v>112</v>
      </c>
      <c r="F4" s="100" t="s">
        <v>113</v>
      </c>
      <c r="G4" s="100" t="s">
        <v>114</v>
      </c>
      <c r="H4" s="100" t="s">
        <v>217</v>
      </c>
      <c r="I4" s="112"/>
      <c r="J4" s="116" t="s">
        <v>109</v>
      </c>
      <c r="K4" s="116" t="s">
        <v>110</v>
      </c>
      <c r="L4" s="117" t="s">
        <v>111</v>
      </c>
      <c r="M4" s="116" t="s">
        <v>112</v>
      </c>
      <c r="N4" s="116" t="s">
        <v>113</v>
      </c>
      <c r="O4" s="116" t="s">
        <v>114</v>
      </c>
      <c r="P4" s="118"/>
    </row>
    <row r="5" customHeight="1" spans="1:16">
      <c r="A5" s="98"/>
      <c r="B5" s="100" t="s">
        <v>218</v>
      </c>
      <c r="C5" s="100" t="s">
        <v>219</v>
      </c>
      <c r="D5" s="100" t="s">
        <v>220</v>
      </c>
      <c r="E5" s="100" t="s">
        <v>221</v>
      </c>
      <c r="F5" s="100" t="s">
        <v>222</v>
      </c>
      <c r="G5" s="100" t="s">
        <v>223</v>
      </c>
      <c r="H5" s="100" t="s">
        <v>224</v>
      </c>
      <c r="I5" s="112"/>
      <c r="J5" s="119"/>
      <c r="K5" s="119"/>
      <c r="L5" s="119"/>
      <c r="M5" s="119"/>
      <c r="N5" s="119"/>
      <c r="O5" s="119"/>
      <c r="P5" s="119"/>
    </row>
    <row r="6" ht="18.95" customHeight="1" spans="1:16">
      <c r="A6" s="102" t="s">
        <v>225</v>
      </c>
      <c r="B6" s="103">
        <f>C6-1.5</f>
        <v>67</v>
      </c>
      <c r="C6" s="103">
        <f>D6-1.5</f>
        <v>68.5</v>
      </c>
      <c r="D6" s="103" t="s">
        <v>226</v>
      </c>
      <c r="E6" s="103">
        <f>D6+1.5</f>
        <v>71.5</v>
      </c>
      <c r="F6" s="103">
        <f>E6+1.5</f>
        <v>73</v>
      </c>
      <c r="G6" s="103">
        <f>F6+1.5</f>
        <v>74.5</v>
      </c>
      <c r="H6" s="103">
        <f>G6+1.5</f>
        <v>76</v>
      </c>
      <c r="I6" s="112"/>
      <c r="J6" s="120"/>
      <c r="K6" s="120"/>
      <c r="L6" s="121"/>
      <c r="M6" s="121">
        <v>0</v>
      </c>
      <c r="N6" s="121"/>
      <c r="O6" s="120"/>
      <c r="P6" s="120"/>
    </row>
    <row r="7" ht="18.95" customHeight="1" spans="1:16">
      <c r="A7" s="104" t="s">
        <v>227</v>
      </c>
      <c r="B7" s="103">
        <f>C7-4</f>
        <v>74</v>
      </c>
      <c r="C7" s="103">
        <f>D7-4</f>
        <v>78</v>
      </c>
      <c r="D7" s="103" t="s">
        <v>228</v>
      </c>
      <c r="E7" s="103">
        <f>D7+4</f>
        <v>86</v>
      </c>
      <c r="F7" s="103">
        <f>E7+5</f>
        <v>91</v>
      </c>
      <c r="G7" s="103">
        <f>F7+6</f>
        <v>97</v>
      </c>
      <c r="H7" s="103">
        <f>G7+6</f>
        <v>103</v>
      </c>
      <c r="I7" s="112"/>
      <c r="J7" s="120"/>
      <c r="K7" s="120"/>
      <c r="L7" s="121"/>
      <c r="M7" s="121">
        <v>0</v>
      </c>
      <c r="N7" s="121"/>
      <c r="O7" s="120"/>
      <c r="P7" s="120"/>
    </row>
    <row r="8" ht="18.95" customHeight="1" spans="1:16">
      <c r="A8" s="104" t="s">
        <v>229</v>
      </c>
      <c r="B8" s="103">
        <f>C8-4</f>
        <v>96</v>
      </c>
      <c r="C8" s="103">
        <f>D8-4</f>
        <v>100</v>
      </c>
      <c r="D8" s="103">
        <v>104</v>
      </c>
      <c r="E8" s="103">
        <f>D8+4</f>
        <v>108</v>
      </c>
      <c r="F8" s="103">
        <f>E8+5</f>
        <v>113</v>
      </c>
      <c r="G8" s="103">
        <f>F8+6</f>
        <v>119</v>
      </c>
      <c r="H8" s="103">
        <f>G8+6</f>
        <v>125</v>
      </c>
      <c r="I8" s="112"/>
      <c r="J8" s="120"/>
      <c r="K8" s="120"/>
      <c r="L8" s="121"/>
      <c r="M8" s="122"/>
      <c r="N8" s="121"/>
      <c r="O8" s="120"/>
      <c r="P8" s="120"/>
    </row>
    <row r="9" ht="18.95" customHeight="1" spans="1:16">
      <c r="A9" s="102" t="s">
        <v>230</v>
      </c>
      <c r="B9" s="103">
        <f>C9-3.6</f>
        <v>98.8</v>
      </c>
      <c r="C9" s="103">
        <f>D9-3.6</f>
        <v>102.4</v>
      </c>
      <c r="D9" s="103">
        <v>106</v>
      </c>
      <c r="E9" s="103">
        <f>D9+4</f>
        <v>110</v>
      </c>
      <c r="F9" s="103">
        <f>E9+4</f>
        <v>114</v>
      </c>
      <c r="G9" s="103">
        <f>F9+4</f>
        <v>118</v>
      </c>
      <c r="H9" s="103">
        <f>G9+4</f>
        <v>122</v>
      </c>
      <c r="I9" s="112"/>
      <c r="J9" s="120"/>
      <c r="K9" s="120"/>
      <c r="L9" s="121"/>
      <c r="M9" s="122" t="s">
        <v>231</v>
      </c>
      <c r="N9" s="121"/>
      <c r="O9" s="120"/>
      <c r="P9" s="120"/>
    </row>
    <row r="10" ht="18.95" customHeight="1" spans="1:16">
      <c r="A10" s="102" t="s">
        <v>232</v>
      </c>
      <c r="B10" s="103">
        <f>C10-1.15</f>
        <v>30.7</v>
      </c>
      <c r="C10" s="103">
        <f>D10-1.15</f>
        <v>31.85</v>
      </c>
      <c r="D10" s="103" t="s">
        <v>233</v>
      </c>
      <c r="E10" s="103">
        <f>D10+1.3</f>
        <v>34.3</v>
      </c>
      <c r="F10" s="103">
        <f>E10+1.3</f>
        <v>35.6</v>
      </c>
      <c r="G10" s="103">
        <f>F10+1.3</f>
        <v>36.9</v>
      </c>
      <c r="H10" s="103">
        <f>G10+1.3</f>
        <v>38.2</v>
      </c>
      <c r="I10" s="112"/>
      <c r="J10" s="120"/>
      <c r="K10" s="120"/>
      <c r="L10" s="121"/>
      <c r="M10" s="122" t="s">
        <v>234</v>
      </c>
      <c r="N10" s="121"/>
      <c r="O10" s="120"/>
      <c r="P10" s="120"/>
    </row>
    <row r="11" ht="18.95" customHeight="1" spans="1:16">
      <c r="A11" s="102" t="s">
        <v>235</v>
      </c>
      <c r="B11" s="103">
        <f>C11-0.7</f>
        <v>22.6</v>
      </c>
      <c r="C11" s="103">
        <f>D11-0.7</f>
        <v>23.3</v>
      </c>
      <c r="D11" s="103" t="s">
        <v>236</v>
      </c>
      <c r="E11" s="103">
        <f>D11+0.7</f>
        <v>24.7</v>
      </c>
      <c r="F11" s="103">
        <f>E11+0.7</f>
        <v>25.4</v>
      </c>
      <c r="G11" s="103">
        <f>F11+0.9</f>
        <v>26.3</v>
      </c>
      <c r="H11" s="103">
        <f>G11+0.9</f>
        <v>27.2</v>
      </c>
      <c r="I11" s="112"/>
      <c r="J11" s="120"/>
      <c r="K11" s="120"/>
      <c r="L11" s="121"/>
      <c r="M11" s="122" t="s">
        <v>237</v>
      </c>
      <c r="N11" s="121"/>
      <c r="O11" s="120"/>
      <c r="P11" s="120"/>
    </row>
    <row r="12" ht="18.95" customHeight="1" spans="1:16">
      <c r="A12" s="102" t="s">
        <v>238</v>
      </c>
      <c r="B12" s="103"/>
      <c r="C12" s="103"/>
      <c r="D12" s="103" t="s">
        <v>239</v>
      </c>
      <c r="E12" s="103"/>
      <c r="F12" s="103"/>
      <c r="G12" s="103"/>
      <c r="H12" s="103"/>
      <c r="I12" s="112"/>
      <c r="J12" s="120"/>
      <c r="K12" s="120"/>
      <c r="L12" s="121"/>
      <c r="M12" s="121"/>
      <c r="N12" s="121"/>
      <c r="O12" s="120"/>
      <c r="P12" s="120"/>
    </row>
    <row r="13" ht="18.95" customHeight="1" spans="1:16">
      <c r="A13" s="102" t="s">
        <v>240</v>
      </c>
      <c r="B13" s="103">
        <f>C13-0.5</f>
        <v>17</v>
      </c>
      <c r="C13" s="103">
        <f>D13-0.5</f>
        <v>17.5</v>
      </c>
      <c r="D13" s="103" t="s">
        <v>241</v>
      </c>
      <c r="E13" s="103">
        <f>D13+0.5</f>
        <v>18.5</v>
      </c>
      <c r="F13" s="103">
        <f>E13+0.5</f>
        <v>19</v>
      </c>
      <c r="G13" s="103">
        <f>F13+0.7</f>
        <v>19.7</v>
      </c>
      <c r="H13" s="103">
        <f>G13+0.7</f>
        <v>20.4</v>
      </c>
      <c r="I13" s="112"/>
      <c r="J13" s="120"/>
      <c r="K13" s="120"/>
      <c r="L13" s="121"/>
      <c r="M13" s="122"/>
      <c r="N13" s="121"/>
      <c r="O13" s="120"/>
      <c r="P13" s="120"/>
    </row>
    <row r="14" ht="18.95" customHeight="1" spans="1:16">
      <c r="A14" s="102" t="s">
        <v>242</v>
      </c>
      <c r="B14" s="103">
        <f>C14-0.5</f>
        <v>13</v>
      </c>
      <c r="C14" s="103">
        <f>D14-0.5</f>
        <v>13.5</v>
      </c>
      <c r="D14" s="103" t="s">
        <v>243</v>
      </c>
      <c r="E14" s="103">
        <f>D14+0.5</f>
        <v>14.5</v>
      </c>
      <c r="F14" s="103">
        <f>E14+0.5</f>
        <v>15</v>
      </c>
      <c r="G14" s="103">
        <f>F14+0.7</f>
        <v>15.7</v>
      </c>
      <c r="H14" s="103">
        <f>G14+0.7</f>
        <v>16.4</v>
      </c>
      <c r="I14" s="112"/>
      <c r="J14" s="120"/>
      <c r="K14" s="120"/>
      <c r="L14" s="121"/>
      <c r="M14" s="121">
        <v>0</v>
      </c>
      <c r="N14" s="121"/>
      <c r="O14" s="120"/>
      <c r="P14" s="120"/>
    </row>
    <row r="15" ht="18.95" customHeight="1" spans="1:16">
      <c r="A15" s="102" t="s">
        <v>244</v>
      </c>
      <c r="B15" s="103">
        <f>C15-0.7</f>
        <v>27.2</v>
      </c>
      <c r="C15" s="103">
        <f>D15-0.6</f>
        <v>27.9</v>
      </c>
      <c r="D15" s="103" t="s">
        <v>245</v>
      </c>
      <c r="E15" s="103">
        <f>D15+0.6</f>
        <v>29.1</v>
      </c>
      <c r="F15" s="103">
        <f>E15+0.7</f>
        <v>29.8</v>
      </c>
      <c r="G15" s="103">
        <f>F15+0.6</f>
        <v>30.4</v>
      </c>
      <c r="H15" s="103">
        <f>G15+0.6</f>
        <v>31</v>
      </c>
      <c r="I15" s="112"/>
      <c r="J15" s="120"/>
      <c r="K15" s="120"/>
      <c r="L15" s="121"/>
      <c r="M15" s="121">
        <v>-0.2</v>
      </c>
      <c r="N15" s="121"/>
      <c r="O15" s="120"/>
      <c r="P15" s="120"/>
    </row>
    <row r="16" ht="18.95" customHeight="1" spans="1:16">
      <c r="A16" s="102" t="s">
        <v>246</v>
      </c>
      <c r="B16" s="103">
        <f>C16-0.9</f>
        <v>40.7</v>
      </c>
      <c r="C16" s="103">
        <f>D16-0.9</f>
        <v>41.6</v>
      </c>
      <c r="D16" s="103" t="s">
        <v>247</v>
      </c>
      <c r="E16" s="103">
        <f>D16+1.1</f>
        <v>43.6</v>
      </c>
      <c r="F16" s="103">
        <f>E16+1.1</f>
        <v>44.7</v>
      </c>
      <c r="G16" s="103">
        <f>F16+1.1</f>
        <v>45.8</v>
      </c>
      <c r="H16" s="103">
        <f>G16+1.1</f>
        <v>46.9</v>
      </c>
      <c r="I16" s="112"/>
      <c r="J16" s="120"/>
      <c r="K16" s="120"/>
      <c r="L16" s="121"/>
      <c r="M16" s="121">
        <v>-0.6</v>
      </c>
      <c r="N16" s="121"/>
      <c r="O16" s="120"/>
      <c r="P16" s="120"/>
    </row>
    <row r="17" ht="18.95" customHeight="1" spans="1:16">
      <c r="A17" s="102" t="s">
        <v>248</v>
      </c>
      <c r="B17" s="103">
        <f>B15+B16</f>
        <v>67.9</v>
      </c>
      <c r="C17" s="103">
        <f>C15+C16</f>
        <v>69.5</v>
      </c>
      <c r="D17" s="103">
        <v>0</v>
      </c>
      <c r="E17" s="103">
        <f>E15+E16</f>
        <v>72.7</v>
      </c>
      <c r="F17" s="103">
        <f>F15+F16</f>
        <v>74.5</v>
      </c>
      <c r="G17" s="103">
        <f>G15+G16</f>
        <v>76.2</v>
      </c>
      <c r="H17" s="103">
        <f>H15+H16</f>
        <v>77.9</v>
      </c>
      <c r="I17" s="112"/>
      <c r="J17" s="120"/>
      <c r="K17" s="120"/>
      <c r="L17" s="121"/>
      <c r="M17" s="121"/>
      <c r="N17" s="121"/>
      <c r="O17" s="120"/>
      <c r="P17" s="120"/>
    </row>
    <row r="18" ht="18.95" customHeight="1" spans="1:16">
      <c r="A18" s="102" t="s">
        <v>249</v>
      </c>
      <c r="B18" s="103">
        <f>C18-0</f>
        <v>14.5</v>
      </c>
      <c r="C18" s="103">
        <f>D18-0.5</f>
        <v>14.5</v>
      </c>
      <c r="D18" s="103">
        <v>15</v>
      </c>
      <c r="E18" s="103">
        <f t="shared" ref="E18:H23" si="0">D18</f>
        <v>15</v>
      </c>
      <c r="F18" s="103">
        <f>E18+1.5</f>
        <v>16.5</v>
      </c>
      <c r="G18" s="105">
        <f>F18+0</f>
        <v>16.5</v>
      </c>
      <c r="H18" s="103">
        <f>G18+0</f>
        <v>16.5</v>
      </c>
      <c r="I18" s="112"/>
      <c r="J18" s="120"/>
      <c r="K18" s="120"/>
      <c r="L18" s="121"/>
      <c r="M18" s="121">
        <v>0</v>
      </c>
      <c r="N18" s="121"/>
      <c r="O18" s="120"/>
      <c r="P18" s="120"/>
    </row>
    <row r="19" ht="18.95" customHeight="1" spans="1:16">
      <c r="A19" s="102" t="s">
        <v>250</v>
      </c>
      <c r="B19" s="103">
        <f>C19-0</f>
        <v>17.5</v>
      </c>
      <c r="C19" s="103">
        <f>D19-0.5</f>
        <v>17.5</v>
      </c>
      <c r="D19" s="103">
        <v>18</v>
      </c>
      <c r="E19" s="103">
        <f t="shared" si="0"/>
        <v>18</v>
      </c>
      <c r="F19" s="103">
        <f>E19+1.5</f>
        <v>19.5</v>
      </c>
      <c r="G19" s="103">
        <f>F19+0</f>
        <v>19.5</v>
      </c>
      <c r="H19" s="103">
        <f>G19+0</f>
        <v>19.5</v>
      </c>
      <c r="I19" s="112"/>
      <c r="J19" s="120"/>
      <c r="K19" s="120"/>
      <c r="L19" s="121"/>
      <c r="M19" s="121">
        <v>0</v>
      </c>
      <c r="N19" s="121"/>
      <c r="O19" s="120"/>
      <c r="P19" s="120"/>
    </row>
    <row r="20" ht="18.95" customHeight="1" spans="1:16">
      <c r="A20" s="102" t="s">
        <v>251</v>
      </c>
      <c r="B20" s="103">
        <v>4.5</v>
      </c>
      <c r="C20" s="103">
        <v>4.5</v>
      </c>
      <c r="D20" s="103">
        <v>4.5</v>
      </c>
      <c r="E20" s="103">
        <f t="shared" si="0"/>
        <v>4.5</v>
      </c>
      <c r="F20" s="103">
        <f t="shared" si="0"/>
        <v>4.5</v>
      </c>
      <c r="G20" s="103">
        <f t="shared" si="0"/>
        <v>4.5</v>
      </c>
      <c r="H20" s="103">
        <f t="shared" si="0"/>
        <v>4.5</v>
      </c>
      <c r="I20" s="112"/>
      <c r="J20" s="120"/>
      <c r="K20" s="120"/>
      <c r="L20" s="120"/>
      <c r="M20" s="120">
        <v>0</v>
      </c>
      <c r="N20" s="120"/>
      <c r="O20" s="120"/>
      <c r="P20" s="120"/>
    </row>
    <row r="21" ht="18.95" customHeight="1" spans="1:16">
      <c r="A21" s="102" t="s">
        <v>252</v>
      </c>
      <c r="B21" s="103">
        <v>19</v>
      </c>
      <c r="C21" s="103">
        <v>19</v>
      </c>
      <c r="D21" s="103" t="s">
        <v>253</v>
      </c>
      <c r="E21" s="103" t="str">
        <f t="shared" si="0"/>
        <v>21</v>
      </c>
      <c r="F21" s="103">
        <v>21</v>
      </c>
      <c r="G21" s="103">
        <v>21</v>
      </c>
      <c r="H21" s="103">
        <v>21</v>
      </c>
      <c r="I21" s="112"/>
      <c r="J21" s="120"/>
      <c r="K21" s="120"/>
      <c r="L21" s="120"/>
      <c r="M21" s="120">
        <v>0</v>
      </c>
      <c r="N21" s="120"/>
      <c r="O21" s="120"/>
      <c r="P21" s="120"/>
    </row>
    <row r="22" ht="18.95" customHeight="1" spans="1:16">
      <c r="A22" s="102" t="s">
        <v>254</v>
      </c>
      <c r="B22" s="103">
        <v>14</v>
      </c>
      <c r="C22" s="103">
        <v>14</v>
      </c>
      <c r="D22" s="103" t="s">
        <v>255</v>
      </c>
      <c r="E22" s="103" t="str">
        <f t="shared" si="0"/>
        <v>15</v>
      </c>
      <c r="F22" s="103">
        <v>16</v>
      </c>
      <c r="G22" s="103">
        <v>16</v>
      </c>
      <c r="H22" s="103">
        <v>16</v>
      </c>
      <c r="I22" s="112"/>
      <c r="J22" s="120"/>
      <c r="K22" s="120"/>
      <c r="L22" s="120"/>
      <c r="M22" s="120">
        <v>0</v>
      </c>
      <c r="N22" s="120"/>
      <c r="O22" s="120"/>
      <c r="P22" s="120"/>
    </row>
    <row r="23" ht="18.95" customHeight="1" spans="1:16">
      <c r="A23" s="102" t="s">
        <v>256</v>
      </c>
      <c r="B23" s="103">
        <v>14</v>
      </c>
      <c r="C23" s="103">
        <v>14</v>
      </c>
      <c r="D23" s="103">
        <v>15</v>
      </c>
      <c r="E23" s="103">
        <f t="shared" si="0"/>
        <v>15</v>
      </c>
      <c r="F23" s="103">
        <v>16</v>
      </c>
      <c r="G23" s="103">
        <v>16</v>
      </c>
      <c r="H23" s="103">
        <v>16</v>
      </c>
      <c r="I23" s="112"/>
      <c r="J23" s="120"/>
      <c r="K23" s="120"/>
      <c r="L23" s="120"/>
      <c r="M23" s="120">
        <v>0</v>
      </c>
      <c r="N23" s="120"/>
      <c r="O23" s="120"/>
      <c r="P23" s="120"/>
    </row>
    <row r="24" ht="18.95" customHeight="1" spans="1:16">
      <c r="A24" s="106"/>
      <c r="B24" s="106"/>
      <c r="C24" s="106"/>
      <c r="D24" s="106"/>
      <c r="E24" s="106"/>
      <c r="F24" s="106"/>
      <c r="G24" s="106"/>
      <c r="H24" s="106"/>
      <c r="I24" s="123"/>
      <c r="J24" s="124"/>
      <c r="K24" s="124"/>
      <c r="L24" s="124"/>
      <c r="M24" s="124"/>
      <c r="N24" s="124"/>
      <c r="O24" s="124"/>
      <c r="P24" s="124"/>
    </row>
    <row r="25" ht="26.25" customHeight="1" spans="1:1">
      <c r="A25" s="107" t="s">
        <v>125</v>
      </c>
    </row>
    <row r="26" customHeight="1" spans="1:15">
      <c r="A26" s="92" t="s">
        <v>257</v>
      </c>
      <c r="J26" s="107" t="s">
        <v>258</v>
      </c>
      <c r="K26" s="125"/>
      <c r="L26" s="107" t="s">
        <v>259</v>
      </c>
      <c r="M26" s="107"/>
      <c r="N26" s="107" t="s">
        <v>260</v>
      </c>
      <c r="O26" s="10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354330708661417" right="0.15748031496063" top="0.984251968503937" bottom="0.984251968503937" header="0.511811023622047" footer="0.511811023622047"/>
  <pageSetup paperSize="9" scale="75" orientation="landscape" horizontalDpi="300" verticalDpi="3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90" zoomScaleNormal="90" workbookViewId="0">
      <selection activeCell="C33" sqref="C33"/>
    </sheetView>
  </sheetViews>
  <sheetFormatPr defaultColWidth="9" defaultRowHeight="26.1" customHeight="1"/>
  <cols>
    <col min="1" max="1" width="28.25" style="92" customWidth="1"/>
    <col min="2" max="8" width="9.375" style="92" customWidth="1"/>
    <col min="9" max="9" width="1.375" style="92" customWidth="1"/>
    <col min="10" max="16" width="9" style="92" customWidth="1"/>
    <col min="17" max="16384" width="9" style="92"/>
  </cols>
  <sheetData>
    <row r="1" ht="30" customHeight="1" spans="1:16">
      <c r="A1" s="93" t="s">
        <v>212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ht="29.1" customHeight="1" spans="1:16">
      <c r="A2" s="95" t="s">
        <v>62</v>
      </c>
      <c r="B2" s="96" t="s">
        <v>213</v>
      </c>
      <c r="C2" s="96"/>
      <c r="D2" s="97" t="s">
        <v>68</v>
      </c>
      <c r="E2" s="96" t="s">
        <v>69</v>
      </c>
      <c r="F2" s="96"/>
      <c r="G2" s="96"/>
      <c r="H2" s="96"/>
      <c r="I2" s="108"/>
      <c r="J2" s="109" t="s">
        <v>57</v>
      </c>
      <c r="K2" s="96" t="str">
        <f>首期!$I$2</f>
        <v>丹东柏林</v>
      </c>
      <c r="L2" s="96"/>
      <c r="M2" s="96"/>
      <c r="N2" s="96"/>
      <c r="O2" s="110"/>
      <c r="P2" s="111"/>
    </row>
    <row r="3" customHeight="1" spans="1:16">
      <c r="A3" s="98" t="s">
        <v>214</v>
      </c>
      <c r="B3" s="99" t="s">
        <v>215</v>
      </c>
      <c r="C3" s="99"/>
      <c r="D3" s="99"/>
      <c r="E3" s="99"/>
      <c r="F3" s="99"/>
      <c r="G3" s="99"/>
      <c r="H3" s="99"/>
      <c r="I3" s="112"/>
      <c r="J3" s="113" t="s">
        <v>216</v>
      </c>
      <c r="K3" s="113"/>
      <c r="L3" s="113"/>
      <c r="M3" s="113"/>
      <c r="N3" s="113"/>
      <c r="O3" s="114"/>
      <c r="P3" s="115"/>
    </row>
    <row r="4" customHeight="1" spans="1:16">
      <c r="A4" s="98"/>
      <c r="B4" s="100" t="s">
        <v>109</v>
      </c>
      <c r="C4" s="100" t="s">
        <v>110</v>
      </c>
      <c r="D4" s="101" t="s">
        <v>111</v>
      </c>
      <c r="E4" s="100" t="s">
        <v>112</v>
      </c>
      <c r="F4" s="100" t="s">
        <v>113</v>
      </c>
      <c r="G4" s="100" t="s">
        <v>114</v>
      </c>
      <c r="H4" s="100" t="s">
        <v>217</v>
      </c>
      <c r="I4" s="112"/>
      <c r="J4" s="116" t="s">
        <v>109</v>
      </c>
      <c r="K4" s="116" t="s">
        <v>110</v>
      </c>
      <c r="L4" s="117" t="s">
        <v>111</v>
      </c>
      <c r="M4" s="116" t="s">
        <v>112</v>
      </c>
      <c r="N4" s="116" t="s">
        <v>113</v>
      </c>
      <c r="O4" s="116" t="s">
        <v>114</v>
      </c>
      <c r="P4" s="118"/>
    </row>
    <row r="5" customHeight="1" spans="1:16">
      <c r="A5" s="98"/>
      <c r="B5" s="100" t="s">
        <v>218</v>
      </c>
      <c r="C5" s="100" t="s">
        <v>219</v>
      </c>
      <c r="D5" s="100" t="s">
        <v>220</v>
      </c>
      <c r="E5" s="100" t="s">
        <v>221</v>
      </c>
      <c r="F5" s="100" t="s">
        <v>222</v>
      </c>
      <c r="G5" s="100" t="s">
        <v>223</v>
      </c>
      <c r="H5" s="100" t="s">
        <v>224</v>
      </c>
      <c r="I5" s="112"/>
      <c r="J5" s="119"/>
      <c r="K5" s="119"/>
      <c r="L5" s="119"/>
      <c r="M5" s="119"/>
      <c r="N5" s="119"/>
      <c r="O5" s="119"/>
      <c r="P5" s="119"/>
    </row>
    <row r="6" ht="18.95" customHeight="1" spans="1:16">
      <c r="A6" s="102" t="s">
        <v>225</v>
      </c>
      <c r="B6" s="103">
        <f>C6-1.5</f>
        <v>67</v>
      </c>
      <c r="C6" s="103">
        <f>D6-1.5</f>
        <v>68.5</v>
      </c>
      <c r="D6" s="103" t="s">
        <v>226</v>
      </c>
      <c r="E6" s="103">
        <f>D6+1.5</f>
        <v>71.5</v>
      </c>
      <c r="F6" s="103">
        <f>E6+1.5</f>
        <v>73</v>
      </c>
      <c r="G6" s="103">
        <f>F6+1.5</f>
        <v>74.5</v>
      </c>
      <c r="H6" s="103">
        <f>G6+1.5</f>
        <v>76</v>
      </c>
      <c r="I6" s="112"/>
      <c r="J6" s="120"/>
      <c r="K6" s="120"/>
      <c r="L6" s="121">
        <v>0</v>
      </c>
      <c r="M6" s="121">
        <v>0</v>
      </c>
      <c r="N6" s="121">
        <v>0</v>
      </c>
      <c r="O6" s="120"/>
      <c r="P6" s="120"/>
    </row>
    <row r="7" ht="18.95" customHeight="1" spans="1:16">
      <c r="A7" s="104" t="s">
        <v>227</v>
      </c>
      <c r="B7" s="103">
        <f>C7-4</f>
        <v>74</v>
      </c>
      <c r="C7" s="103">
        <f>D7-4</f>
        <v>78</v>
      </c>
      <c r="D7" s="103" t="s">
        <v>228</v>
      </c>
      <c r="E7" s="103">
        <f>D7+4</f>
        <v>86</v>
      </c>
      <c r="F7" s="103">
        <f>E7+5</f>
        <v>91</v>
      </c>
      <c r="G7" s="103">
        <f>F7+6</f>
        <v>97</v>
      </c>
      <c r="H7" s="103">
        <f>G7+6</f>
        <v>103</v>
      </c>
      <c r="I7" s="112"/>
      <c r="J7" s="120"/>
      <c r="K7" s="120"/>
      <c r="L7" s="121">
        <v>0</v>
      </c>
      <c r="M7" s="121">
        <v>0</v>
      </c>
      <c r="N7" s="121">
        <v>0</v>
      </c>
      <c r="O7" s="120"/>
      <c r="P7" s="120"/>
    </row>
    <row r="8" ht="18.95" customHeight="1" spans="1:16">
      <c r="A8" s="104" t="s">
        <v>229</v>
      </c>
      <c r="B8" s="103">
        <f>C8-4</f>
        <v>96</v>
      </c>
      <c r="C8" s="103">
        <f>D8-4</f>
        <v>100</v>
      </c>
      <c r="D8" s="103">
        <v>104</v>
      </c>
      <c r="E8" s="103">
        <f>D8+4</f>
        <v>108</v>
      </c>
      <c r="F8" s="103">
        <f>E8+5</f>
        <v>113</v>
      </c>
      <c r="G8" s="103">
        <f>F8+6</f>
        <v>119</v>
      </c>
      <c r="H8" s="103">
        <f>G8+6</f>
        <v>125</v>
      </c>
      <c r="I8" s="112"/>
      <c r="J8" s="120"/>
      <c r="K8" s="120"/>
      <c r="L8" s="121"/>
      <c r="M8" s="122"/>
      <c r="N8" s="121"/>
      <c r="O8" s="120"/>
      <c r="P8" s="120"/>
    </row>
    <row r="9" ht="18.95" customHeight="1" spans="1:16">
      <c r="A9" s="102" t="s">
        <v>230</v>
      </c>
      <c r="B9" s="103">
        <f>C9-3.6</f>
        <v>98.8</v>
      </c>
      <c r="C9" s="103">
        <f>D9-3.6</f>
        <v>102.4</v>
      </c>
      <c r="D9" s="103">
        <v>106</v>
      </c>
      <c r="E9" s="103">
        <f>D9+4</f>
        <v>110</v>
      </c>
      <c r="F9" s="103">
        <f>E9+4</f>
        <v>114</v>
      </c>
      <c r="G9" s="103">
        <f>F9+4</f>
        <v>118</v>
      </c>
      <c r="H9" s="103">
        <f>G9+4</f>
        <v>122</v>
      </c>
      <c r="I9" s="112"/>
      <c r="J9" s="120"/>
      <c r="K9" s="120"/>
      <c r="L9" s="121">
        <v>-0.5</v>
      </c>
      <c r="M9" s="121">
        <v>0</v>
      </c>
      <c r="N9" s="121">
        <v>0</v>
      </c>
      <c r="O9" s="120"/>
      <c r="P9" s="120"/>
    </row>
    <row r="10" ht="18.95" customHeight="1" spans="1:16">
      <c r="A10" s="102" t="s">
        <v>232</v>
      </c>
      <c r="B10" s="103">
        <f>C10-1.15</f>
        <v>30.7</v>
      </c>
      <c r="C10" s="103">
        <f>D10-1.15</f>
        <v>31.85</v>
      </c>
      <c r="D10" s="103" t="s">
        <v>233</v>
      </c>
      <c r="E10" s="103">
        <f>D10+1.3</f>
        <v>34.3</v>
      </c>
      <c r="F10" s="103">
        <f>E10+1.3</f>
        <v>35.6</v>
      </c>
      <c r="G10" s="103">
        <f>F10+1.3</f>
        <v>36.9</v>
      </c>
      <c r="H10" s="103">
        <f>G10+1.3</f>
        <v>38.2</v>
      </c>
      <c r="I10" s="112"/>
      <c r="J10" s="120"/>
      <c r="K10" s="120"/>
      <c r="L10" s="121">
        <v>-0.4</v>
      </c>
      <c r="M10" s="122" t="s">
        <v>261</v>
      </c>
      <c r="N10" s="121">
        <v>0</v>
      </c>
      <c r="O10" s="120"/>
      <c r="P10" s="120"/>
    </row>
    <row r="11" ht="18.95" customHeight="1" spans="1:16">
      <c r="A11" s="102" t="s">
        <v>235</v>
      </c>
      <c r="B11" s="103">
        <f>C11-0.7</f>
        <v>22.6</v>
      </c>
      <c r="C11" s="103">
        <f>D11-0.7</f>
        <v>23.3</v>
      </c>
      <c r="D11" s="103" t="s">
        <v>236</v>
      </c>
      <c r="E11" s="103">
        <f>D11+0.7</f>
        <v>24.7</v>
      </c>
      <c r="F11" s="103">
        <f>E11+0.7</f>
        <v>25.4</v>
      </c>
      <c r="G11" s="103">
        <f>F11+0.9</f>
        <v>26.3</v>
      </c>
      <c r="H11" s="103">
        <f>G11+0.9</f>
        <v>27.2</v>
      </c>
      <c r="I11" s="112"/>
      <c r="J11" s="120"/>
      <c r="K11" s="120"/>
      <c r="L11" s="121">
        <v>-0.5</v>
      </c>
      <c r="M11" s="122" t="s">
        <v>239</v>
      </c>
      <c r="N11" s="121">
        <v>0</v>
      </c>
      <c r="O11" s="120"/>
      <c r="P11" s="120"/>
    </row>
    <row r="12" ht="18.95" customHeight="1" spans="1:16">
      <c r="A12" s="102" t="s">
        <v>238</v>
      </c>
      <c r="B12" s="103"/>
      <c r="C12" s="103"/>
      <c r="D12" s="103" t="s">
        <v>239</v>
      </c>
      <c r="E12" s="103"/>
      <c r="F12" s="103"/>
      <c r="G12" s="103"/>
      <c r="H12" s="103"/>
      <c r="I12" s="112"/>
      <c r="J12" s="120"/>
      <c r="K12" s="120"/>
      <c r="L12" s="121"/>
      <c r="M12" s="121"/>
      <c r="N12" s="121"/>
      <c r="O12" s="120"/>
      <c r="P12" s="120"/>
    </row>
    <row r="13" ht="18.95" customHeight="1" spans="1:16">
      <c r="A13" s="102" t="s">
        <v>240</v>
      </c>
      <c r="B13" s="103">
        <f>C13-0.5</f>
        <v>17</v>
      </c>
      <c r="C13" s="103">
        <f>D13-0.5</f>
        <v>17.5</v>
      </c>
      <c r="D13" s="103" t="s">
        <v>241</v>
      </c>
      <c r="E13" s="103">
        <f>D13+0.5</f>
        <v>18.5</v>
      </c>
      <c r="F13" s="103">
        <f>E13+0.5</f>
        <v>19</v>
      </c>
      <c r="G13" s="103">
        <f>F13+0.7</f>
        <v>19.7</v>
      </c>
      <c r="H13" s="103">
        <f>G13+0.7</f>
        <v>20.4</v>
      </c>
      <c r="I13" s="112"/>
      <c r="J13" s="120"/>
      <c r="K13" s="120"/>
      <c r="L13" s="121"/>
      <c r="M13" s="122"/>
      <c r="N13" s="121"/>
      <c r="O13" s="120"/>
      <c r="P13" s="120"/>
    </row>
    <row r="14" ht="18.95" customHeight="1" spans="1:16">
      <c r="A14" s="102" t="s">
        <v>242</v>
      </c>
      <c r="B14" s="103">
        <f>C14-0.5</f>
        <v>13</v>
      </c>
      <c r="C14" s="103">
        <f>D14-0.5</f>
        <v>13.5</v>
      </c>
      <c r="D14" s="103" t="s">
        <v>243</v>
      </c>
      <c r="E14" s="103">
        <f>D14+0.5</f>
        <v>14.5</v>
      </c>
      <c r="F14" s="103">
        <f>E14+0.5</f>
        <v>15</v>
      </c>
      <c r="G14" s="103">
        <f>F14+0.7</f>
        <v>15.7</v>
      </c>
      <c r="H14" s="103">
        <f>G14+0.7</f>
        <v>16.4</v>
      </c>
      <c r="I14" s="112"/>
      <c r="J14" s="120"/>
      <c r="K14" s="120"/>
      <c r="L14" s="121">
        <v>0</v>
      </c>
      <c r="M14" s="121">
        <v>0</v>
      </c>
      <c r="N14" s="121">
        <v>0</v>
      </c>
      <c r="O14" s="120"/>
      <c r="P14" s="120"/>
    </row>
    <row r="15" ht="18.95" customHeight="1" spans="1:16">
      <c r="A15" s="102" t="s">
        <v>244</v>
      </c>
      <c r="B15" s="103">
        <f>C15-0.7</f>
        <v>27.2</v>
      </c>
      <c r="C15" s="103">
        <f>D15-0.6</f>
        <v>27.9</v>
      </c>
      <c r="D15" s="103" t="s">
        <v>245</v>
      </c>
      <c r="E15" s="103">
        <f>D15+0.6</f>
        <v>29.1</v>
      </c>
      <c r="F15" s="103">
        <f>E15+0.7</f>
        <v>29.8</v>
      </c>
      <c r="G15" s="103">
        <f>F15+0.6</f>
        <v>30.4</v>
      </c>
      <c r="H15" s="103">
        <f>G15+0.6</f>
        <v>31</v>
      </c>
      <c r="I15" s="112"/>
      <c r="J15" s="120"/>
      <c r="K15" s="120"/>
      <c r="L15" s="121">
        <v>0</v>
      </c>
      <c r="M15" s="121">
        <v>0</v>
      </c>
      <c r="N15" s="122" t="s">
        <v>262</v>
      </c>
      <c r="O15" s="120"/>
      <c r="P15" s="120"/>
    </row>
    <row r="16" ht="18.95" customHeight="1" spans="1:16">
      <c r="A16" s="102" t="s">
        <v>246</v>
      </c>
      <c r="B16" s="103">
        <f>C16-0.9</f>
        <v>40.7</v>
      </c>
      <c r="C16" s="103">
        <f>D16-0.9</f>
        <v>41.6</v>
      </c>
      <c r="D16" s="103" t="s">
        <v>247</v>
      </c>
      <c r="E16" s="103">
        <f>D16+1.1</f>
        <v>43.6</v>
      </c>
      <c r="F16" s="103">
        <f>E16+1.1</f>
        <v>44.7</v>
      </c>
      <c r="G16" s="103">
        <f>F16+1.1</f>
        <v>45.8</v>
      </c>
      <c r="H16" s="103">
        <f>G16+1.1</f>
        <v>46.9</v>
      </c>
      <c r="I16" s="112"/>
      <c r="J16" s="120"/>
      <c r="K16" s="120"/>
      <c r="L16" s="121">
        <v>-0.5</v>
      </c>
      <c r="M16" s="121">
        <v>-0.4</v>
      </c>
      <c r="N16" s="121">
        <v>-0.7</v>
      </c>
      <c r="O16" s="120"/>
      <c r="P16" s="120"/>
    </row>
    <row r="17" ht="18.95" customHeight="1" spans="1:16">
      <c r="A17" s="102" t="s">
        <v>248</v>
      </c>
      <c r="B17" s="103">
        <f>B15+B16</f>
        <v>67.9</v>
      </c>
      <c r="C17" s="103">
        <f>C15+C16</f>
        <v>69.5</v>
      </c>
      <c r="D17" s="103">
        <v>0</v>
      </c>
      <c r="E17" s="103">
        <f>E15+E16</f>
        <v>72.7</v>
      </c>
      <c r="F17" s="103">
        <f>F15+F16</f>
        <v>74.5</v>
      </c>
      <c r="G17" s="103">
        <f>G15+G16</f>
        <v>76.2</v>
      </c>
      <c r="H17" s="103">
        <f>H15+H16</f>
        <v>77.9</v>
      </c>
      <c r="I17" s="112"/>
      <c r="J17" s="120"/>
      <c r="K17" s="120"/>
      <c r="L17" s="121">
        <v>0</v>
      </c>
      <c r="M17" s="121">
        <v>0</v>
      </c>
      <c r="N17" s="121">
        <v>0</v>
      </c>
      <c r="O17" s="120"/>
      <c r="P17" s="120"/>
    </row>
    <row r="18" ht="18.95" customHeight="1" spans="1:16">
      <c r="A18" s="102" t="s">
        <v>249</v>
      </c>
      <c r="B18" s="103">
        <f>C18-0</f>
        <v>14.5</v>
      </c>
      <c r="C18" s="103">
        <f>D18-0.5</f>
        <v>14.5</v>
      </c>
      <c r="D18" s="103">
        <v>15</v>
      </c>
      <c r="E18" s="103">
        <f t="shared" ref="E18:H23" si="0">D18</f>
        <v>15</v>
      </c>
      <c r="F18" s="103">
        <f>E18+1.5</f>
        <v>16.5</v>
      </c>
      <c r="G18" s="105">
        <f>F18+0</f>
        <v>16.5</v>
      </c>
      <c r="H18" s="103">
        <f>G18+0</f>
        <v>16.5</v>
      </c>
      <c r="I18" s="112"/>
      <c r="J18" s="120"/>
      <c r="K18" s="120"/>
      <c r="L18" s="121">
        <v>0</v>
      </c>
      <c r="M18" s="121">
        <v>0</v>
      </c>
      <c r="N18" s="121">
        <v>0</v>
      </c>
      <c r="O18" s="120"/>
      <c r="P18" s="120"/>
    </row>
    <row r="19" ht="18.95" customHeight="1" spans="1:16">
      <c r="A19" s="102" t="s">
        <v>250</v>
      </c>
      <c r="B19" s="103">
        <f>C19-0</f>
        <v>17.5</v>
      </c>
      <c r="C19" s="103">
        <f>D19-0.5</f>
        <v>17.5</v>
      </c>
      <c r="D19" s="103">
        <v>18</v>
      </c>
      <c r="E19" s="103">
        <f t="shared" si="0"/>
        <v>18</v>
      </c>
      <c r="F19" s="103">
        <f>E19+1.5</f>
        <v>19.5</v>
      </c>
      <c r="G19" s="103">
        <f>F19+0</f>
        <v>19.5</v>
      </c>
      <c r="H19" s="103">
        <f>G19+0</f>
        <v>19.5</v>
      </c>
      <c r="I19" s="112"/>
      <c r="J19" s="120"/>
      <c r="K19" s="120"/>
      <c r="L19" s="121">
        <v>0</v>
      </c>
      <c r="M19" s="121">
        <v>0</v>
      </c>
      <c r="N19" s="121">
        <v>0</v>
      </c>
      <c r="O19" s="120"/>
      <c r="P19" s="120"/>
    </row>
    <row r="20" ht="18.95" customHeight="1" spans="1:16">
      <c r="A20" s="102" t="s">
        <v>251</v>
      </c>
      <c r="B20" s="103">
        <v>4.5</v>
      </c>
      <c r="C20" s="103">
        <v>4.5</v>
      </c>
      <c r="D20" s="103">
        <v>4.5</v>
      </c>
      <c r="E20" s="103">
        <f t="shared" si="0"/>
        <v>4.5</v>
      </c>
      <c r="F20" s="103">
        <f t="shared" si="0"/>
        <v>4.5</v>
      </c>
      <c r="G20" s="103">
        <f t="shared" si="0"/>
        <v>4.5</v>
      </c>
      <c r="H20" s="103">
        <f t="shared" si="0"/>
        <v>4.5</v>
      </c>
      <c r="I20" s="112"/>
      <c r="J20" s="120"/>
      <c r="K20" s="120"/>
      <c r="L20" s="120">
        <v>0</v>
      </c>
      <c r="M20" s="120">
        <v>0</v>
      </c>
      <c r="N20" s="120">
        <v>0</v>
      </c>
      <c r="O20" s="120"/>
      <c r="P20" s="120"/>
    </row>
    <row r="21" ht="18.95" customHeight="1" spans="1:16">
      <c r="A21" s="102" t="s">
        <v>252</v>
      </c>
      <c r="B21" s="103">
        <v>19</v>
      </c>
      <c r="C21" s="103">
        <v>19</v>
      </c>
      <c r="D21" s="103" t="s">
        <v>253</v>
      </c>
      <c r="E21" s="103" t="str">
        <f t="shared" si="0"/>
        <v>21</v>
      </c>
      <c r="F21" s="103">
        <v>21</v>
      </c>
      <c r="G21" s="103">
        <v>21</v>
      </c>
      <c r="H21" s="103">
        <v>21</v>
      </c>
      <c r="I21" s="112"/>
      <c r="J21" s="120"/>
      <c r="K21" s="120"/>
      <c r="L21" s="120">
        <v>0</v>
      </c>
      <c r="M21" s="120">
        <v>0</v>
      </c>
      <c r="N21" s="120">
        <v>0</v>
      </c>
      <c r="O21" s="120"/>
      <c r="P21" s="120"/>
    </row>
    <row r="22" ht="18.95" customHeight="1" spans="1:16">
      <c r="A22" s="102" t="s">
        <v>254</v>
      </c>
      <c r="B22" s="103">
        <v>14</v>
      </c>
      <c r="C22" s="103">
        <v>14</v>
      </c>
      <c r="D22" s="103" t="s">
        <v>255</v>
      </c>
      <c r="E22" s="103" t="str">
        <f t="shared" si="0"/>
        <v>15</v>
      </c>
      <c r="F22" s="103">
        <v>16</v>
      </c>
      <c r="G22" s="103">
        <v>16</v>
      </c>
      <c r="H22" s="103">
        <v>16</v>
      </c>
      <c r="I22" s="112"/>
      <c r="J22" s="120"/>
      <c r="K22" s="120"/>
      <c r="L22" s="120">
        <v>0</v>
      </c>
      <c r="M22" s="120">
        <v>0</v>
      </c>
      <c r="N22" s="120">
        <v>0</v>
      </c>
      <c r="O22" s="120"/>
      <c r="P22" s="120"/>
    </row>
    <row r="23" ht="18.95" customHeight="1" spans="1:16">
      <c r="A23" s="102" t="s">
        <v>256</v>
      </c>
      <c r="B23" s="103">
        <v>14</v>
      </c>
      <c r="C23" s="103">
        <v>14</v>
      </c>
      <c r="D23" s="103">
        <v>15</v>
      </c>
      <c r="E23" s="103">
        <f t="shared" si="0"/>
        <v>15</v>
      </c>
      <c r="F23" s="103">
        <v>16</v>
      </c>
      <c r="G23" s="103">
        <v>16</v>
      </c>
      <c r="H23" s="103">
        <v>16</v>
      </c>
      <c r="I23" s="112"/>
      <c r="J23" s="120"/>
      <c r="K23" s="120"/>
      <c r="L23" s="120">
        <v>0</v>
      </c>
      <c r="M23" s="120">
        <v>0</v>
      </c>
      <c r="N23" s="120">
        <v>0</v>
      </c>
      <c r="O23" s="120"/>
      <c r="P23" s="120"/>
    </row>
    <row r="24" ht="18.95" customHeight="1" spans="1:16">
      <c r="A24" s="106"/>
      <c r="B24" s="106"/>
      <c r="C24" s="106"/>
      <c r="D24" s="106"/>
      <c r="E24" s="106"/>
      <c r="F24" s="106"/>
      <c r="G24" s="106"/>
      <c r="H24" s="106"/>
      <c r="I24" s="123"/>
      <c r="J24" s="124"/>
      <c r="K24" s="124"/>
      <c r="L24" s="124"/>
      <c r="M24" s="124"/>
      <c r="N24" s="124"/>
      <c r="O24" s="124"/>
      <c r="P24" s="124"/>
    </row>
    <row r="25" ht="26.25" customHeight="1" spans="1:1">
      <c r="A25" s="107" t="s">
        <v>125</v>
      </c>
    </row>
    <row r="26" customHeight="1" spans="1:15">
      <c r="A26" s="92" t="s">
        <v>263</v>
      </c>
      <c r="J26" s="107" t="s">
        <v>258</v>
      </c>
      <c r="K26" s="125"/>
      <c r="L26" s="107" t="s">
        <v>259</v>
      </c>
      <c r="M26" s="107"/>
      <c r="N26" s="107" t="s">
        <v>260</v>
      </c>
      <c r="O26" s="10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354330708661417" right="0.15748031496063" top="0.984251968503937" bottom="0.984251968503937" header="0.511811023622047" footer="0.511811023622047"/>
  <pageSetup paperSize="9" scale="70" orientation="landscape" horizontalDpi="300" verticalDpi="300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zoomScale="90" zoomScaleNormal="90" topLeftCell="A7" workbookViewId="0">
      <selection activeCell="P27" sqref="P27"/>
    </sheetView>
  </sheetViews>
  <sheetFormatPr defaultColWidth="9" defaultRowHeight="26.1" customHeight="1"/>
  <cols>
    <col min="1" max="1" width="28.25" style="92" customWidth="1"/>
    <col min="2" max="8" width="9.375" style="92" customWidth="1"/>
    <col min="9" max="9" width="1.375" style="92" customWidth="1"/>
    <col min="10" max="16" width="9" style="92" customWidth="1"/>
    <col min="17" max="16384" width="9" style="92"/>
  </cols>
  <sheetData>
    <row r="1" ht="30" customHeight="1" spans="1:16">
      <c r="A1" s="93" t="s">
        <v>212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ht="29.1" customHeight="1" spans="1:16">
      <c r="A2" s="95" t="s">
        <v>62</v>
      </c>
      <c r="B2" s="96" t="s">
        <v>213</v>
      </c>
      <c r="C2" s="96"/>
      <c r="D2" s="97" t="s">
        <v>68</v>
      </c>
      <c r="E2" s="96" t="s">
        <v>69</v>
      </c>
      <c r="F2" s="96"/>
      <c r="G2" s="96"/>
      <c r="H2" s="96"/>
      <c r="I2" s="108"/>
      <c r="J2" s="109" t="s">
        <v>57</v>
      </c>
      <c r="K2" s="96" t="str">
        <f>首期!$I$2</f>
        <v>丹东柏林</v>
      </c>
      <c r="L2" s="96"/>
      <c r="M2" s="96"/>
      <c r="N2" s="96"/>
      <c r="O2" s="110"/>
      <c r="P2" s="111"/>
    </row>
    <row r="3" customHeight="1" spans="1:16">
      <c r="A3" s="98" t="s">
        <v>214</v>
      </c>
      <c r="B3" s="99" t="s">
        <v>215</v>
      </c>
      <c r="C3" s="99"/>
      <c r="D3" s="99"/>
      <c r="E3" s="99"/>
      <c r="F3" s="99"/>
      <c r="G3" s="99"/>
      <c r="H3" s="99"/>
      <c r="I3" s="112"/>
      <c r="J3" s="113" t="s">
        <v>216</v>
      </c>
      <c r="K3" s="113"/>
      <c r="L3" s="113"/>
      <c r="M3" s="113"/>
      <c r="N3" s="113"/>
      <c r="O3" s="114"/>
      <c r="P3" s="115"/>
    </row>
    <row r="4" customHeight="1" spans="1:16">
      <c r="A4" s="98"/>
      <c r="B4" s="100" t="s">
        <v>109</v>
      </c>
      <c r="C4" s="100" t="s">
        <v>110</v>
      </c>
      <c r="D4" s="101" t="s">
        <v>111</v>
      </c>
      <c r="E4" s="100" t="s">
        <v>112</v>
      </c>
      <c r="F4" s="100" t="s">
        <v>113</v>
      </c>
      <c r="G4" s="100" t="s">
        <v>114</v>
      </c>
      <c r="H4" s="100" t="s">
        <v>217</v>
      </c>
      <c r="I4" s="112"/>
      <c r="J4" s="116" t="s">
        <v>109</v>
      </c>
      <c r="K4" s="116" t="s">
        <v>110</v>
      </c>
      <c r="L4" s="117" t="s">
        <v>111</v>
      </c>
      <c r="M4" s="116" t="s">
        <v>112</v>
      </c>
      <c r="N4" s="116" t="s">
        <v>113</v>
      </c>
      <c r="O4" s="116" t="s">
        <v>114</v>
      </c>
      <c r="P4" s="118"/>
    </row>
    <row r="5" customHeight="1" spans="1:16">
      <c r="A5" s="98"/>
      <c r="B5" s="100" t="s">
        <v>218</v>
      </c>
      <c r="C5" s="100" t="s">
        <v>219</v>
      </c>
      <c r="D5" s="100" t="s">
        <v>220</v>
      </c>
      <c r="E5" s="100" t="s">
        <v>221</v>
      </c>
      <c r="F5" s="100" t="s">
        <v>222</v>
      </c>
      <c r="G5" s="100" t="s">
        <v>223</v>
      </c>
      <c r="H5" s="100" t="s">
        <v>224</v>
      </c>
      <c r="I5" s="112"/>
      <c r="J5" s="119"/>
      <c r="K5" s="119"/>
      <c r="L5" s="119"/>
      <c r="M5" s="119"/>
      <c r="N5" s="119"/>
      <c r="O5" s="119"/>
      <c r="P5" s="119"/>
    </row>
    <row r="6" ht="18.95" customHeight="1" spans="1:16">
      <c r="A6" s="102" t="s">
        <v>225</v>
      </c>
      <c r="B6" s="103">
        <f>C6-1.5</f>
        <v>67</v>
      </c>
      <c r="C6" s="103">
        <f>D6-1.5</f>
        <v>68.5</v>
      </c>
      <c r="D6" s="103" t="s">
        <v>226</v>
      </c>
      <c r="E6" s="103">
        <f>D6+1.5</f>
        <v>71.5</v>
      </c>
      <c r="F6" s="103">
        <f>E6+1.5</f>
        <v>73</v>
      </c>
      <c r="G6" s="103">
        <f>F6+1.5</f>
        <v>74.5</v>
      </c>
      <c r="H6" s="103">
        <f>G6+1.5</f>
        <v>76</v>
      </c>
      <c r="I6" s="112"/>
      <c r="J6" s="120">
        <v>-0.5</v>
      </c>
      <c r="K6" s="120">
        <v>-0.5</v>
      </c>
      <c r="L6" s="121">
        <v>-0.5</v>
      </c>
      <c r="M6" s="121">
        <v>0</v>
      </c>
      <c r="N6" s="121">
        <v>0</v>
      </c>
      <c r="O6" s="120">
        <v>0</v>
      </c>
      <c r="P6" s="120"/>
    </row>
    <row r="7" ht="18.95" customHeight="1" spans="1:16">
      <c r="A7" s="104" t="s">
        <v>227</v>
      </c>
      <c r="B7" s="103">
        <f>C7-4</f>
        <v>74</v>
      </c>
      <c r="C7" s="103">
        <f>D7-4</f>
        <v>78</v>
      </c>
      <c r="D7" s="103" t="s">
        <v>228</v>
      </c>
      <c r="E7" s="103">
        <f>D7+4</f>
        <v>86</v>
      </c>
      <c r="F7" s="103">
        <f>E7+5</f>
        <v>91</v>
      </c>
      <c r="G7" s="103">
        <f>F7+6</f>
        <v>97</v>
      </c>
      <c r="H7" s="103">
        <f>G7+6</f>
        <v>103</v>
      </c>
      <c r="I7" s="112"/>
      <c r="J7" s="120">
        <v>0</v>
      </c>
      <c r="K7" s="122" t="s">
        <v>264</v>
      </c>
      <c r="L7" s="122" t="s">
        <v>265</v>
      </c>
      <c r="M7" s="121">
        <v>0</v>
      </c>
      <c r="N7" s="121">
        <v>0</v>
      </c>
      <c r="O7" s="120">
        <v>-0.6</v>
      </c>
      <c r="P7" s="120"/>
    </row>
    <row r="8" ht="18.95" customHeight="1" spans="1:16">
      <c r="A8" s="104" t="s">
        <v>229</v>
      </c>
      <c r="B8" s="103">
        <f>C8-4</f>
        <v>96</v>
      </c>
      <c r="C8" s="103">
        <f>D8-4</f>
        <v>100</v>
      </c>
      <c r="D8" s="103">
        <v>104</v>
      </c>
      <c r="E8" s="103">
        <f>D8+4</f>
        <v>108</v>
      </c>
      <c r="F8" s="103">
        <f>E8+5</f>
        <v>113</v>
      </c>
      <c r="G8" s="103">
        <f>F8+6</f>
        <v>119</v>
      </c>
      <c r="H8" s="103">
        <f>G8+6</f>
        <v>125</v>
      </c>
      <c r="I8" s="112"/>
      <c r="J8" s="120"/>
      <c r="K8" s="120"/>
      <c r="L8" s="121"/>
      <c r="M8" s="122"/>
      <c r="N8" s="121"/>
      <c r="O8" s="120"/>
      <c r="P8" s="120"/>
    </row>
    <row r="9" ht="18.95" customHeight="1" spans="1:16">
      <c r="A9" s="102" t="s">
        <v>230</v>
      </c>
      <c r="B9" s="103">
        <f>C9-3.6</f>
        <v>98.8</v>
      </c>
      <c r="C9" s="103">
        <f>D9-3.6</f>
        <v>102.4</v>
      </c>
      <c r="D9" s="103">
        <v>106</v>
      </c>
      <c r="E9" s="103">
        <f>D9+4</f>
        <v>110</v>
      </c>
      <c r="F9" s="103">
        <f>E9+4</f>
        <v>114</v>
      </c>
      <c r="G9" s="103">
        <f>F9+4</f>
        <v>118</v>
      </c>
      <c r="H9" s="103">
        <f>G9+4</f>
        <v>122</v>
      </c>
      <c r="I9" s="112"/>
      <c r="J9" s="120">
        <v>0</v>
      </c>
      <c r="K9" s="120">
        <v>-0.6</v>
      </c>
      <c r="L9" s="121">
        <v>-1</v>
      </c>
      <c r="M9" s="121">
        <v>0</v>
      </c>
      <c r="N9" s="121">
        <v>0</v>
      </c>
      <c r="O9" s="122" t="s">
        <v>266</v>
      </c>
      <c r="P9" s="120"/>
    </row>
    <row r="10" ht="18.95" customHeight="1" spans="1:16">
      <c r="A10" s="102" t="s">
        <v>232</v>
      </c>
      <c r="B10" s="103">
        <f>C10-1.15</f>
        <v>30.7</v>
      </c>
      <c r="C10" s="103">
        <f>D10-1.15</f>
        <v>31.85</v>
      </c>
      <c r="D10" s="103" t="s">
        <v>233</v>
      </c>
      <c r="E10" s="103">
        <f>D10+1.3</f>
        <v>34.3</v>
      </c>
      <c r="F10" s="103">
        <f>E10+1.3</f>
        <v>35.6</v>
      </c>
      <c r="G10" s="103">
        <f>F10+1.3</f>
        <v>36.9</v>
      </c>
      <c r="H10" s="103">
        <f>G10+1.3</f>
        <v>38.2</v>
      </c>
      <c r="I10" s="112"/>
      <c r="J10" s="120">
        <v>-0.2</v>
      </c>
      <c r="K10" s="120">
        <v>-0.4</v>
      </c>
      <c r="L10" s="121">
        <v>-0.3</v>
      </c>
      <c r="M10" s="122" t="s">
        <v>234</v>
      </c>
      <c r="N10" s="121">
        <v>0</v>
      </c>
      <c r="O10" s="120">
        <v>-0.6</v>
      </c>
      <c r="P10" s="120"/>
    </row>
    <row r="11" ht="18.95" customHeight="1" spans="1:16">
      <c r="A11" s="102" t="s">
        <v>235</v>
      </c>
      <c r="B11" s="103">
        <f>C11-0.7</f>
        <v>22.6</v>
      </c>
      <c r="C11" s="103">
        <f>D11-0.7</f>
        <v>23.3</v>
      </c>
      <c r="D11" s="103" t="s">
        <v>236</v>
      </c>
      <c r="E11" s="103">
        <f>D11+0.7</f>
        <v>24.7</v>
      </c>
      <c r="F11" s="103">
        <f>E11+0.7</f>
        <v>25.4</v>
      </c>
      <c r="G11" s="103">
        <f>F11+0.9</f>
        <v>26.3</v>
      </c>
      <c r="H11" s="103">
        <f>G11+0.9</f>
        <v>27.2</v>
      </c>
      <c r="I11" s="112"/>
      <c r="J11" s="120">
        <v>-0.4</v>
      </c>
      <c r="K11" s="120">
        <v>-0.3</v>
      </c>
      <c r="L11" s="121">
        <v>-0.4</v>
      </c>
      <c r="M11" s="122" t="s">
        <v>239</v>
      </c>
      <c r="N11" s="121">
        <v>0</v>
      </c>
      <c r="O11" s="120">
        <v>-0.5</v>
      </c>
      <c r="P11" s="120"/>
    </row>
    <row r="12" ht="18.95" customHeight="1" spans="1:16">
      <c r="A12" s="102" t="s">
        <v>238</v>
      </c>
      <c r="B12" s="103"/>
      <c r="C12" s="103"/>
      <c r="D12" s="103" t="s">
        <v>239</v>
      </c>
      <c r="E12" s="103"/>
      <c r="F12" s="103"/>
      <c r="G12" s="103"/>
      <c r="H12" s="103"/>
      <c r="I12" s="112"/>
      <c r="J12" s="120"/>
      <c r="K12" s="120"/>
      <c r="L12" s="121"/>
      <c r="M12" s="121"/>
      <c r="N12" s="121"/>
      <c r="O12" s="120"/>
      <c r="P12" s="120"/>
    </row>
    <row r="13" ht="18.95" customHeight="1" spans="1:16">
      <c r="A13" s="102" t="s">
        <v>240</v>
      </c>
      <c r="B13" s="103">
        <f>C13-0.5</f>
        <v>17</v>
      </c>
      <c r="C13" s="103">
        <f>D13-0.5</f>
        <v>17.5</v>
      </c>
      <c r="D13" s="103" t="s">
        <v>241</v>
      </c>
      <c r="E13" s="103">
        <f>D13+0.5</f>
        <v>18.5</v>
      </c>
      <c r="F13" s="103">
        <f>E13+0.5</f>
        <v>19</v>
      </c>
      <c r="G13" s="103">
        <f>F13+0.7</f>
        <v>19.7</v>
      </c>
      <c r="H13" s="103">
        <f>G13+0.7</f>
        <v>20.4</v>
      </c>
      <c r="I13" s="112"/>
      <c r="J13" s="120">
        <v>0</v>
      </c>
      <c r="K13" s="120">
        <v>0</v>
      </c>
      <c r="L13" s="121">
        <v>0</v>
      </c>
      <c r="M13" s="122" t="s">
        <v>239</v>
      </c>
      <c r="N13" s="121">
        <v>0</v>
      </c>
      <c r="O13" s="120">
        <v>0</v>
      </c>
      <c r="P13" s="120"/>
    </row>
    <row r="14" ht="18.95" customHeight="1" spans="1:16">
      <c r="A14" s="102" t="s">
        <v>242</v>
      </c>
      <c r="B14" s="103">
        <f>C14-0.5</f>
        <v>13</v>
      </c>
      <c r="C14" s="103">
        <f>D14-0.5</f>
        <v>13.5</v>
      </c>
      <c r="D14" s="103" t="s">
        <v>243</v>
      </c>
      <c r="E14" s="103">
        <f>D14+0.5</f>
        <v>14.5</v>
      </c>
      <c r="F14" s="103">
        <f>E14+0.5</f>
        <v>15</v>
      </c>
      <c r="G14" s="103">
        <f>F14+0.7</f>
        <v>15.7</v>
      </c>
      <c r="H14" s="103">
        <f>G14+0.7</f>
        <v>16.4</v>
      </c>
      <c r="I14" s="112"/>
      <c r="J14" s="120">
        <v>0</v>
      </c>
      <c r="K14" s="120">
        <v>0</v>
      </c>
      <c r="L14" s="121">
        <v>0</v>
      </c>
      <c r="M14" s="121">
        <v>0</v>
      </c>
      <c r="N14" s="121">
        <v>0</v>
      </c>
      <c r="O14" s="120">
        <v>0</v>
      </c>
      <c r="P14" s="120"/>
    </row>
    <row r="15" ht="18.95" customHeight="1" spans="1:16">
      <c r="A15" s="102" t="s">
        <v>244</v>
      </c>
      <c r="B15" s="103">
        <f>C15-0.7</f>
        <v>27.2</v>
      </c>
      <c r="C15" s="103">
        <f>D15-0.6</f>
        <v>27.9</v>
      </c>
      <c r="D15" s="103" t="s">
        <v>245</v>
      </c>
      <c r="E15" s="103">
        <f>D15+0.6</f>
        <v>29.1</v>
      </c>
      <c r="F15" s="103">
        <f>E15+0.7</f>
        <v>29.8</v>
      </c>
      <c r="G15" s="103">
        <f>F15+0.6</f>
        <v>30.4</v>
      </c>
      <c r="H15" s="103">
        <f>G15+0.6</f>
        <v>31</v>
      </c>
      <c r="I15" s="112"/>
      <c r="J15" s="122" t="s">
        <v>262</v>
      </c>
      <c r="K15" s="120">
        <v>0</v>
      </c>
      <c r="L15" s="121">
        <v>0</v>
      </c>
      <c r="M15" s="121">
        <v>-0.2</v>
      </c>
      <c r="N15" s="122" t="s">
        <v>262</v>
      </c>
      <c r="O15" s="120">
        <v>0</v>
      </c>
      <c r="P15" s="120"/>
    </row>
    <row r="16" ht="18.95" customHeight="1" spans="1:16">
      <c r="A16" s="102" t="s">
        <v>246</v>
      </c>
      <c r="B16" s="103">
        <f>C16-0.9</f>
        <v>40.7</v>
      </c>
      <c r="C16" s="103">
        <f>D16-0.9</f>
        <v>41.6</v>
      </c>
      <c r="D16" s="103" t="s">
        <v>247</v>
      </c>
      <c r="E16" s="103">
        <f>D16+1.1</f>
        <v>43.6</v>
      </c>
      <c r="F16" s="103">
        <f>E16+1.1</f>
        <v>44.7</v>
      </c>
      <c r="G16" s="103">
        <f>F16+1.1</f>
        <v>45.8</v>
      </c>
      <c r="H16" s="103">
        <f>G16+1.1</f>
        <v>46.9</v>
      </c>
      <c r="I16" s="112"/>
      <c r="J16" s="122" t="s">
        <v>237</v>
      </c>
      <c r="K16" s="120">
        <v>-0.5</v>
      </c>
      <c r="L16" s="121">
        <v>-0.7</v>
      </c>
      <c r="M16" s="121">
        <v>-0.5</v>
      </c>
      <c r="N16" s="121">
        <v>-0.7</v>
      </c>
      <c r="O16" s="122" t="s">
        <v>267</v>
      </c>
      <c r="P16" s="120"/>
    </row>
    <row r="17" ht="18.95" customHeight="1" spans="1:16">
      <c r="A17" s="102" t="s">
        <v>248</v>
      </c>
      <c r="B17" s="103">
        <f>B15+B16</f>
        <v>67.9</v>
      </c>
      <c r="C17" s="103">
        <f>C15+C16</f>
        <v>69.5</v>
      </c>
      <c r="D17" s="103">
        <v>0</v>
      </c>
      <c r="E17" s="103">
        <f>E15+E16</f>
        <v>72.7</v>
      </c>
      <c r="F17" s="103">
        <f>F15+F16</f>
        <v>74.5</v>
      </c>
      <c r="G17" s="103">
        <f>G15+G16</f>
        <v>76.2</v>
      </c>
      <c r="H17" s="103">
        <f>H15+H16</f>
        <v>77.9</v>
      </c>
      <c r="I17" s="112"/>
      <c r="J17" s="120"/>
      <c r="K17" s="120"/>
      <c r="L17" s="121"/>
      <c r="M17" s="121"/>
      <c r="N17" s="121"/>
      <c r="O17" s="120"/>
      <c r="P17" s="120"/>
    </row>
    <row r="18" ht="18.95" customHeight="1" spans="1:16">
      <c r="A18" s="102" t="s">
        <v>249</v>
      </c>
      <c r="B18" s="103">
        <f>C18-0</f>
        <v>14.5</v>
      </c>
      <c r="C18" s="103">
        <f>D18-0.5</f>
        <v>14.5</v>
      </c>
      <c r="D18" s="103">
        <v>15</v>
      </c>
      <c r="E18" s="103">
        <f t="shared" ref="E18:H23" si="0">D18</f>
        <v>15</v>
      </c>
      <c r="F18" s="103">
        <f>E18+1.5</f>
        <v>16.5</v>
      </c>
      <c r="G18" s="105">
        <f>F18+0</f>
        <v>16.5</v>
      </c>
      <c r="H18" s="103">
        <f>G18+0</f>
        <v>16.5</v>
      </c>
      <c r="I18" s="112"/>
      <c r="J18" s="120">
        <v>0</v>
      </c>
      <c r="K18" s="121">
        <v>0</v>
      </c>
      <c r="L18" s="121">
        <v>0</v>
      </c>
      <c r="M18" s="121">
        <v>0</v>
      </c>
      <c r="N18" s="121">
        <v>0</v>
      </c>
      <c r="O18" s="121">
        <v>0</v>
      </c>
      <c r="P18" s="120"/>
    </row>
    <row r="19" ht="18.95" customHeight="1" spans="1:16">
      <c r="A19" s="102" t="s">
        <v>250</v>
      </c>
      <c r="B19" s="103">
        <f>C19-0</f>
        <v>17.5</v>
      </c>
      <c r="C19" s="103">
        <f>D19-0.5</f>
        <v>17.5</v>
      </c>
      <c r="D19" s="103">
        <v>18</v>
      </c>
      <c r="E19" s="103">
        <f t="shared" si="0"/>
        <v>18</v>
      </c>
      <c r="F19" s="103">
        <f>E19+1.5</f>
        <v>19.5</v>
      </c>
      <c r="G19" s="103">
        <f>F19+0</f>
        <v>19.5</v>
      </c>
      <c r="H19" s="103">
        <f>G19+0</f>
        <v>19.5</v>
      </c>
      <c r="I19" s="112"/>
      <c r="J19" s="120">
        <v>0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0"/>
    </row>
    <row r="20" ht="18.95" customHeight="1" spans="1:16">
      <c r="A20" s="102" t="s">
        <v>251</v>
      </c>
      <c r="B20" s="103">
        <v>4.5</v>
      </c>
      <c r="C20" s="103">
        <v>4.5</v>
      </c>
      <c r="D20" s="103">
        <v>4.5</v>
      </c>
      <c r="E20" s="103">
        <f t="shared" si="0"/>
        <v>4.5</v>
      </c>
      <c r="F20" s="103">
        <f t="shared" si="0"/>
        <v>4.5</v>
      </c>
      <c r="G20" s="103">
        <f t="shared" si="0"/>
        <v>4.5</v>
      </c>
      <c r="H20" s="103">
        <f t="shared" si="0"/>
        <v>4.5</v>
      </c>
      <c r="I20" s="112"/>
      <c r="J20" s="120">
        <v>0</v>
      </c>
      <c r="K20" s="120">
        <v>0</v>
      </c>
      <c r="L20" s="120">
        <v>0</v>
      </c>
      <c r="M20" s="120">
        <v>0</v>
      </c>
      <c r="N20" s="120">
        <v>0</v>
      </c>
      <c r="O20" s="120">
        <v>0</v>
      </c>
      <c r="P20" s="120"/>
    </row>
    <row r="21" ht="18.95" customHeight="1" spans="1:16">
      <c r="A21" s="102" t="s">
        <v>252</v>
      </c>
      <c r="B21" s="103">
        <v>19</v>
      </c>
      <c r="C21" s="103">
        <v>19</v>
      </c>
      <c r="D21" s="103" t="s">
        <v>253</v>
      </c>
      <c r="E21" s="103" t="str">
        <f t="shared" si="0"/>
        <v>21</v>
      </c>
      <c r="F21" s="103">
        <v>21</v>
      </c>
      <c r="G21" s="103">
        <v>21</v>
      </c>
      <c r="H21" s="103">
        <v>21</v>
      </c>
      <c r="I21" s="112"/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/>
    </row>
    <row r="22" ht="18.95" customHeight="1" spans="1:16">
      <c r="A22" s="102" t="s">
        <v>254</v>
      </c>
      <c r="B22" s="103">
        <v>14</v>
      </c>
      <c r="C22" s="103">
        <v>14</v>
      </c>
      <c r="D22" s="103" t="s">
        <v>255</v>
      </c>
      <c r="E22" s="103" t="str">
        <f t="shared" si="0"/>
        <v>15</v>
      </c>
      <c r="F22" s="103">
        <v>16</v>
      </c>
      <c r="G22" s="103">
        <v>16</v>
      </c>
      <c r="H22" s="103">
        <v>16</v>
      </c>
      <c r="I22" s="112"/>
      <c r="J22" s="120">
        <v>0</v>
      </c>
      <c r="K22" s="120">
        <v>0</v>
      </c>
      <c r="L22" s="120">
        <v>0</v>
      </c>
      <c r="M22" s="120">
        <v>0</v>
      </c>
      <c r="N22" s="120">
        <v>0</v>
      </c>
      <c r="O22" s="120">
        <v>0</v>
      </c>
      <c r="P22" s="120"/>
    </row>
    <row r="23" ht="18.95" customHeight="1" spans="1:16">
      <c r="A23" s="102" t="s">
        <v>256</v>
      </c>
      <c r="B23" s="103">
        <v>14</v>
      </c>
      <c r="C23" s="103">
        <v>14</v>
      </c>
      <c r="D23" s="103">
        <v>15</v>
      </c>
      <c r="E23" s="103">
        <f t="shared" si="0"/>
        <v>15</v>
      </c>
      <c r="F23" s="103">
        <v>16</v>
      </c>
      <c r="G23" s="103">
        <v>16</v>
      </c>
      <c r="H23" s="103">
        <v>16</v>
      </c>
      <c r="I23" s="112"/>
      <c r="J23" s="120">
        <v>0</v>
      </c>
      <c r="K23" s="120">
        <v>0</v>
      </c>
      <c r="L23" s="120">
        <v>0</v>
      </c>
      <c r="M23" s="120">
        <v>0</v>
      </c>
      <c r="N23" s="120">
        <v>0</v>
      </c>
      <c r="O23" s="120">
        <v>0</v>
      </c>
      <c r="P23" s="120"/>
    </row>
    <row r="24" ht="18.95" customHeight="1" spans="1:16">
      <c r="A24" s="106"/>
      <c r="B24" s="106"/>
      <c r="C24" s="106"/>
      <c r="D24" s="106"/>
      <c r="E24" s="106"/>
      <c r="F24" s="106"/>
      <c r="G24" s="106"/>
      <c r="H24" s="106"/>
      <c r="I24" s="123"/>
      <c r="J24" s="124"/>
      <c r="K24" s="124"/>
      <c r="L24" s="124"/>
      <c r="M24" s="124"/>
      <c r="N24" s="124"/>
      <c r="O24" s="124"/>
      <c r="P24" s="124"/>
    </row>
    <row r="25" ht="26.25" customHeight="1" spans="1:1">
      <c r="A25" s="107" t="s">
        <v>125</v>
      </c>
    </row>
    <row r="26" customHeight="1" spans="1:15">
      <c r="A26" s="92" t="s">
        <v>268</v>
      </c>
      <c r="J26" s="107" t="s">
        <v>258</v>
      </c>
      <c r="K26" s="125"/>
      <c r="L26" s="107" t="s">
        <v>259</v>
      </c>
      <c r="M26" s="107"/>
      <c r="N26" s="107" t="s">
        <v>260</v>
      </c>
      <c r="O26" s="107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354330708661417" right="0.15748031496063" top="0.984251968503937" bottom="0.984251968503937" header="0.511811023622047" footer="0.511811023622047"/>
  <pageSetup paperSize="9" scale="70" orientation="landscape" horizontalDpi="300" verticalDpi="3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G26" sqref="G26"/>
    </sheetView>
  </sheetViews>
  <sheetFormatPr defaultColWidth="9" defaultRowHeight="15.6"/>
  <cols>
    <col min="1" max="1" width="7" customWidth="1"/>
    <col min="2" max="2" width="12.125" customWidth="1"/>
    <col min="3" max="3" width="12.875" customWidth="1"/>
    <col min="4" max="4" width="9.125" customWidth="1"/>
    <col min="5" max="5" width="15" customWidth="1"/>
    <col min="6" max="6" width="11.375" customWidth="1"/>
    <col min="7" max="7" width="8" customWidth="1"/>
    <col min="8" max="8" width="11.5" customWidth="1"/>
    <col min="9" max="9" width="8.5" customWidth="1"/>
    <col min="10" max="10" width="8.875" customWidth="1"/>
    <col min="11" max="12" width="10" customWidth="1"/>
    <col min="13" max="13" width="7.25" customWidth="1"/>
    <col min="14" max="14" width="7.375" customWidth="1"/>
    <col min="15" max="15" width="13" customWidth="1"/>
  </cols>
  <sheetData>
    <row r="1" ht="28.2" spans="1:15">
      <c r="A1" s="3" t="s">
        <v>269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19" t="s">
        <v>270</v>
      </c>
      <c r="B2" s="20" t="s">
        <v>271</v>
      </c>
      <c r="C2" s="20" t="s">
        <v>272</v>
      </c>
      <c r="D2" s="20" t="s">
        <v>273</v>
      </c>
      <c r="E2" s="20" t="s">
        <v>274</v>
      </c>
      <c r="F2" s="20" t="s">
        <v>275</v>
      </c>
      <c r="G2" s="20" t="s">
        <v>276</v>
      </c>
      <c r="H2" s="20" t="s">
        <v>277</v>
      </c>
      <c r="I2" s="19" t="s">
        <v>278</v>
      </c>
      <c r="J2" s="19" t="s">
        <v>279</v>
      </c>
      <c r="K2" s="19" t="s">
        <v>280</v>
      </c>
      <c r="L2" s="19" t="s">
        <v>281</v>
      </c>
      <c r="M2" s="19" t="s">
        <v>282</v>
      </c>
      <c r="N2" s="20" t="s">
        <v>283</v>
      </c>
      <c r="O2" s="20" t="s">
        <v>284</v>
      </c>
    </row>
    <row r="3" s="1" customFormat="1" spans="1:15">
      <c r="A3" s="19"/>
      <c r="B3" s="22"/>
      <c r="C3" s="22"/>
      <c r="D3" s="22"/>
      <c r="E3" s="22"/>
      <c r="F3" s="22"/>
      <c r="G3" s="22"/>
      <c r="H3" s="22"/>
      <c r="I3" s="19" t="s">
        <v>285</v>
      </c>
      <c r="J3" s="19" t="s">
        <v>285</v>
      </c>
      <c r="K3" s="19" t="s">
        <v>285</v>
      </c>
      <c r="L3" s="19" t="s">
        <v>285</v>
      </c>
      <c r="M3" s="19" t="s">
        <v>285</v>
      </c>
      <c r="N3" s="22"/>
      <c r="O3" s="22"/>
    </row>
    <row r="4" ht="17.1" customHeight="1" spans="1:15">
      <c r="A4" s="24">
        <v>1</v>
      </c>
      <c r="B4" s="80" t="s">
        <v>286</v>
      </c>
      <c r="C4" s="67" t="s">
        <v>287</v>
      </c>
      <c r="D4" s="81" t="s">
        <v>119</v>
      </c>
      <c r="E4" s="82" t="s">
        <v>163</v>
      </c>
      <c r="F4" s="83" t="s">
        <v>288</v>
      </c>
      <c r="G4" s="24"/>
      <c r="H4" s="24"/>
      <c r="I4" s="67">
        <v>2</v>
      </c>
      <c r="J4" s="67"/>
      <c r="K4" s="24"/>
      <c r="L4" s="24" t="s">
        <v>289</v>
      </c>
      <c r="M4" s="24"/>
      <c r="N4" s="24"/>
      <c r="O4" s="24"/>
    </row>
    <row r="5" ht="17.1" customHeight="1" spans="1:15">
      <c r="A5" s="24">
        <v>2</v>
      </c>
      <c r="B5" s="80" t="s">
        <v>290</v>
      </c>
      <c r="C5" s="67"/>
      <c r="D5" s="81" t="s">
        <v>119</v>
      </c>
      <c r="E5" s="82"/>
      <c r="F5" s="83"/>
      <c r="G5" s="24"/>
      <c r="H5" s="24"/>
      <c r="I5" s="67"/>
      <c r="J5" s="67"/>
      <c r="K5" s="24"/>
      <c r="L5" s="24" t="s">
        <v>291</v>
      </c>
      <c r="M5" s="24"/>
      <c r="N5" s="24"/>
      <c r="O5" s="24"/>
    </row>
    <row r="6" ht="17.1" customHeight="1" spans="1:15">
      <c r="A6" s="24">
        <v>3</v>
      </c>
      <c r="B6" s="80" t="s">
        <v>292</v>
      </c>
      <c r="C6" s="67"/>
      <c r="D6" s="81" t="s">
        <v>119</v>
      </c>
      <c r="E6" s="82"/>
      <c r="F6" s="83"/>
      <c r="G6" s="24"/>
      <c r="H6" s="24"/>
      <c r="I6" s="67"/>
      <c r="J6" s="67"/>
      <c r="K6" s="24"/>
      <c r="L6" s="24" t="s">
        <v>293</v>
      </c>
      <c r="M6" s="24"/>
      <c r="N6" s="24"/>
      <c r="O6" s="24"/>
    </row>
    <row r="7" ht="17.1" customHeight="1" spans="1:15">
      <c r="A7" s="7">
        <v>4</v>
      </c>
      <c r="B7" s="80" t="s">
        <v>294</v>
      </c>
      <c r="C7" s="67" t="s">
        <v>287</v>
      </c>
      <c r="D7" s="57" t="s">
        <v>117</v>
      </c>
      <c r="E7" s="82" t="s">
        <v>163</v>
      </c>
      <c r="F7" s="83" t="s">
        <v>288</v>
      </c>
      <c r="G7" s="7"/>
      <c r="H7" s="7"/>
      <c r="I7" s="67">
        <v>1</v>
      </c>
      <c r="J7" s="67"/>
      <c r="K7" s="7">
        <v>4</v>
      </c>
      <c r="L7" s="24" t="s">
        <v>293</v>
      </c>
      <c r="M7" s="7"/>
      <c r="N7" s="7"/>
      <c r="O7" s="7"/>
    </row>
    <row r="8" ht="17.1" customHeight="1" spans="1:15">
      <c r="A8" s="7">
        <v>5</v>
      </c>
      <c r="B8" s="80" t="s">
        <v>295</v>
      </c>
      <c r="C8" s="67"/>
      <c r="D8" s="57" t="s">
        <v>117</v>
      </c>
      <c r="E8" s="82"/>
      <c r="F8" s="83"/>
      <c r="G8" s="7"/>
      <c r="H8" s="7"/>
      <c r="I8" s="67"/>
      <c r="J8" s="67"/>
      <c r="K8" s="7"/>
      <c r="L8" s="24" t="s">
        <v>296</v>
      </c>
      <c r="M8" s="7"/>
      <c r="N8" s="7"/>
      <c r="O8" s="7"/>
    </row>
    <row r="9" ht="17.1" customHeight="1" spans="1:15">
      <c r="A9" s="7">
        <v>6</v>
      </c>
      <c r="B9" s="80" t="s">
        <v>297</v>
      </c>
      <c r="C9" s="67"/>
      <c r="D9" s="57" t="s">
        <v>117</v>
      </c>
      <c r="E9" s="82"/>
      <c r="F9" s="83"/>
      <c r="G9" s="7"/>
      <c r="H9" s="7"/>
      <c r="I9" s="67"/>
      <c r="J9" s="67"/>
      <c r="K9" s="7"/>
      <c r="L9" s="24" t="s">
        <v>296</v>
      </c>
      <c r="M9" s="7"/>
      <c r="N9" s="7"/>
      <c r="O9" s="7"/>
    </row>
    <row r="10" ht="17.1" customHeight="1" spans="1:15">
      <c r="A10" s="7"/>
      <c r="B10" s="80"/>
      <c r="C10" s="84"/>
      <c r="D10" s="57"/>
      <c r="E10" s="85"/>
      <c r="F10" s="66"/>
      <c r="G10" s="7"/>
      <c r="H10" s="7"/>
      <c r="I10" s="67"/>
      <c r="J10" s="67"/>
      <c r="K10" s="7"/>
      <c r="L10" s="7"/>
      <c r="M10" s="7"/>
      <c r="N10" s="7"/>
      <c r="O10" s="7"/>
    </row>
    <row r="11" ht="17.1" customHeight="1" spans="1:15">
      <c r="A11" s="7"/>
      <c r="B11" s="80"/>
      <c r="C11" s="84"/>
      <c r="D11" s="57"/>
      <c r="E11" s="85"/>
      <c r="F11" s="66"/>
      <c r="G11" s="7"/>
      <c r="H11" s="7"/>
      <c r="I11" s="67"/>
      <c r="J11" s="67"/>
      <c r="K11" s="7"/>
      <c r="L11" s="7"/>
      <c r="M11" s="7"/>
      <c r="N11" s="7"/>
      <c r="O11" s="7"/>
    </row>
    <row r="12" ht="17.1" customHeight="1" spans="1:15">
      <c r="A12" s="86" t="s">
        <v>298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90"/>
    </row>
    <row r="13" ht="17.1" customHeight="1" spans="1:15">
      <c r="A13" s="88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91"/>
    </row>
    <row r="14" s="2" customFormat="1" ht="17.4" spans="1:15">
      <c r="A14" s="10" t="s">
        <v>299</v>
      </c>
      <c r="B14" s="11"/>
      <c r="C14" s="11"/>
      <c r="D14" s="12"/>
      <c r="E14" s="13"/>
      <c r="F14" s="14"/>
      <c r="G14" s="14"/>
      <c r="H14" s="14"/>
      <c r="I14" s="15"/>
      <c r="J14" s="10" t="s">
        <v>300</v>
      </c>
      <c r="K14" s="11"/>
      <c r="L14" s="11"/>
      <c r="M14" s="12"/>
      <c r="N14" s="11"/>
      <c r="O14" s="18"/>
    </row>
    <row r="15" ht="15" customHeight="1" spans="1:15">
      <c r="A15" s="16" t="s">
        <v>301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</sheetData>
  <mergeCells count="22">
    <mergeCell ref="A1:O1"/>
    <mergeCell ref="A12:O12"/>
    <mergeCell ref="A14:D14"/>
    <mergeCell ref="E14:I14"/>
    <mergeCell ref="J14:M14"/>
    <mergeCell ref="A15:O15"/>
    <mergeCell ref="A2:A3"/>
    <mergeCell ref="B2:B3"/>
    <mergeCell ref="C2:C3"/>
    <mergeCell ref="C4:C6"/>
    <mergeCell ref="C7:C9"/>
    <mergeCell ref="D2:D3"/>
    <mergeCell ref="E2:E3"/>
    <mergeCell ref="E4:E6"/>
    <mergeCell ref="E7:E9"/>
    <mergeCell ref="F2:F3"/>
    <mergeCell ref="F4:F6"/>
    <mergeCell ref="F7:F9"/>
    <mergeCell ref="G2:G3"/>
    <mergeCell ref="H2:H3"/>
    <mergeCell ref="N2:N3"/>
    <mergeCell ref="O2:O3"/>
  </mergeCells>
  <dataValidations count="1">
    <dataValidation type="list" allowBlank="1" showInputMessage="1" showErrorMessage="1" sqref="O1 O3:O11 O14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尾期验货尺寸表</vt:lpstr>
      <vt:lpstr>1.面料验布</vt:lpstr>
      <vt:lpstr>2.面料缩率</vt:lpstr>
      <vt:lpstr>3.面料互染</vt:lpstr>
      <vt:lpstr>5.特殊工艺测试</vt:lpstr>
      <vt:lpstr>6.织带类缩率测试</vt:lpstr>
      <vt:lpstr>4.面料静水压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2022-06-20T03:24:00Z</cp:lastPrinted>
  <dcterms:modified xsi:type="dcterms:W3CDTF">2022-06-20T08:22:39Z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2D1060343C8540E68704A7383AF80A74</vt:lpwstr>
  </property>
</Properties>
</file>