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2238\6-6尾期\"/>
    </mc:Choice>
  </mc:AlternateContent>
  <xr:revisionPtr revIDLastSave="0" documentId="13_ncr:1_{1B1F7C84-9294-40A0-9F13-F789D2F34A91}" xr6:coauthVersionLast="47" xr6:coauthVersionMax="47" xr10:uidLastSave="{00000000-0000-0000-0000-000000000000}"/>
  <bookViews>
    <workbookView xWindow="-120" yWindow="-120" windowWidth="20730" windowHeight="11160" tabRatio="727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6" l="1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F19" i="13"/>
  <c r="G19" i="13"/>
  <c r="E19" i="13"/>
  <c r="B19" i="13"/>
  <c r="C19" i="13"/>
  <c r="F18" i="13"/>
  <c r="G18" i="13"/>
  <c r="E18" i="13"/>
  <c r="B18" i="13"/>
  <c r="C18" i="13"/>
  <c r="F17" i="13"/>
  <c r="G17" i="13"/>
  <c r="E17" i="13"/>
  <c r="B17" i="13"/>
  <c r="C17" i="13"/>
  <c r="F16" i="13"/>
  <c r="G16" i="13"/>
  <c r="E16" i="13"/>
  <c r="B16" i="13"/>
  <c r="C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<sst xmlns="http://schemas.openxmlformats.org/spreadsheetml/2006/main" count="689" uniqueCount="349">
  <si>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</si>
  <si>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</si>
  <si>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</si>
  <si>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</si>
  <si>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</si>
  <si>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</si>
  <si>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</si>
  <si>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</si>
  <si>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</si>
  <si>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</si>
  <si>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</si>
  <si>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</si>
  <si>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</si>
  <si>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</si>
  <si>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</si>
  <si>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</si>
  <si>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</si>
  <si>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</si>
  <si>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</si>
  <si>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</si>
  <si>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</si>
  <si>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</si>
  <si>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</si>
  <si>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</si>
  <si>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</si>
  <si>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</si>
  <si>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</si>
  <si>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</si>
  <si>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</si>
  <si>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</si>
  <si>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</si>
  <si>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</si>
  <si>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</si>
  <si>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</si>
  <si>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</si>
  <si>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</si>
  <si>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</si>
  <si>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</si>
  <si>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</si>
  <si>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</si>
  <si>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</si>
  <si>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</si>
  <si>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</si>
  <si>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</si>
  <si>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</si>
  <si>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</si>
  <si>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</si>
  <si>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</si>
  <si>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</si>
  <si>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</si>
  <si>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</si>
  <si>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</si>
  <si>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</si>
  <si>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</si>
  <si>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</si>
  <si>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</si>
  <si>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</si>
  <si>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</si>
  <si>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</si>
  <si>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</si>
  <si>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TAMMAK92238</t>
  </si>
  <si>
    <t>合同交期</t>
  </si>
  <si>
    <t>6-5/7-31</t>
  </si>
  <si>
    <t>产前确认样</t>
  </si>
  <si>
    <t>有</t>
  </si>
  <si>
    <t>无</t>
  </si>
  <si>
    <t>品名</t>
  </si>
  <si>
    <t>女式徒步长裤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</si>
  <si>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</si>
  <si>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</si>
  <si>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</si>
  <si>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</si>
  <si>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</si>
  <si>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</si>
  <si>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</si>
  <si>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</si>
  <si>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</si>
  <si>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</si>
  <si>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</si>
  <si>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</si>
  <si>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</si>
  <si>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</si>
  <si>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</si>
  <si>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</si>
  <si>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</si>
  <si>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</si>
  <si>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</si>
  <si>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</si>
  <si>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</si>
  <si>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</si>
  <si>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</si>
  <si>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</si>
  <si>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</si>
  <si>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</si>
  <si>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</si>
  <si>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</si>
  <si>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</si>
  <si>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</si>
  <si>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</si>
  <si>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</si>
  <si>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</si>
  <si>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</si>
  <si>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</si>
  <si>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</si>
  <si>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</si>
  <si>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</si>
  <si>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</si>
  <si>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</si>
  <si>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</si>
  <si>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</si>
  <si>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</si>
  <si>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</si>
  <si>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</si>
  <si>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</si>
  <si>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</si>
  <si>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</si>
  <si>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</si>
  <si>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</si>
  <si>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</si>
  <si>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</si>
  <si>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</si>
  <si>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</si>
  <si>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</si>
  <si>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</si>
  <si>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</si>
  <si>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1.脚口有斜扭现象。</t>
  </si>
  <si>
    <t>2.烫标注意位置。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</si>
  <si>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</si>
  <si>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</si>
  <si>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</si>
  <si>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</si>
  <si>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</si>
  <si>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</si>
  <si>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</si>
  <si>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</si>
  <si>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</si>
  <si>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</si>
  <si>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</si>
  <si>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</si>
  <si>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</si>
  <si>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</si>
  <si>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</si>
  <si>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</si>
  <si>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</si>
  <si>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</si>
  <si>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</si>
  <si>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</si>
  <si>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黑色XS</t>
  </si>
  <si>
    <t>黑色S</t>
  </si>
  <si>
    <t>黑色M</t>
  </si>
  <si>
    <t>黑色L</t>
  </si>
  <si>
    <t>黑色XL</t>
  </si>
  <si>
    <t>黑色XXL</t>
  </si>
  <si>
    <t>150/70B</t>
  </si>
  <si>
    <t>155/74B</t>
  </si>
  <si>
    <t>160/78B</t>
  </si>
  <si>
    <t>165/82B</t>
  </si>
  <si>
    <t>170/86B</t>
  </si>
  <si>
    <t>175/90B</t>
  </si>
  <si>
    <t>裤外侧长</t>
  </si>
  <si>
    <t>+2</t>
  </si>
  <si>
    <t>+0.5</t>
  </si>
  <si>
    <t>内裆长</t>
  </si>
  <si>
    <t>腰围 平量</t>
  </si>
  <si>
    <t>-1.5</t>
  </si>
  <si>
    <t>腰围 拉量</t>
  </si>
  <si>
    <t>臀围</t>
  </si>
  <si>
    <t>-0.5</t>
  </si>
  <si>
    <t>腿围/2</t>
  </si>
  <si>
    <t>√</t>
  </si>
  <si>
    <t>膝围/2</t>
  </si>
  <si>
    <t>脚口/2</t>
  </si>
  <si>
    <t>前裆长 含腰</t>
  </si>
  <si>
    <t>-0.3</t>
  </si>
  <si>
    <t>后裆长 含腰</t>
  </si>
  <si>
    <t>前门襟长（不含腰）</t>
  </si>
  <si>
    <t>前门襟拉链长</t>
  </si>
  <si>
    <t>前插袋</t>
  </si>
  <si>
    <t>前插袋拉链长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</si>
  <si>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</si>
  <si>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</si>
  <si>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</si>
  <si>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</si>
  <si>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</si>
  <si>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+1.1</t>
  </si>
  <si>
    <t>+1.2</t>
  </si>
  <si>
    <t>-2</t>
  </si>
  <si>
    <t>QC出货报告书</t>
  </si>
  <si>
    <t>产品名称</t>
  </si>
  <si>
    <t>探越（天津）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</si>
  <si>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</si>
  <si>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</si>
  <si>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</si>
  <si>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</si>
  <si>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</si>
  <si>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</si>
  <si>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</si>
  <si>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</si>
  <si>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</si>
  <si>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</si>
  <si>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</si>
  <si>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</si>
  <si>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</si>
  <si>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</si>
  <si>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</si>
  <si>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</si>
  <si>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</si>
  <si>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</si>
  <si>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</si>
  <si>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</si>
  <si>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</si>
  <si>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</si>
  <si>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</si>
  <si>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</si>
  <si>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</si>
  <si>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</si>
  <si>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</si>
  <si>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</si>
  <si>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</si>
  <si>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</si>
  <si>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</si>
  <si>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</si>
  <si>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</si>
  <si>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</si>
  <si>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齐色齐码各一箱.</t>
  </si>
  <si>
    <t>情况说明：</t>
  </si>
  <si>
    <t xml:space="preserve">【问题点描述】  </t>
  </si>
  <si>
    <t>1.裤腿尺寸个别有长的，</t>
  </si>
  <si>
    <t>2.兜下端有不平现象。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</si>
  <si>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</si>
  <si>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</si>
  <si>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</si>
  <si>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</si>
  <si>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</si>
  <si>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</si>
  <si>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</si>
  <si>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</si>
  <si>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</si>
  <si>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-1-0.5</t>
  </si>
  <si>
    <t>-1+1</t>
  </si>
  <si>
    <t>√√</t>
  </si>
  <si>
    <t>√-1.5</t>
  </si>
  <si>
    <t>-2-0.5</t>
  </si>
  <si>
    <t>-1.5-0.6</t>
  </si>
  <si>
    <t>+0.5-0.5</t>
  </si>
  <si>
    <t>-06+1</t>
  </si>
  <si>
    <t>-0.5-1</t>
  </si>
  <si>
    <t>-0.5-1.5</t>
  </si>
  <si>
    <t>√-0.5</t>
  </si>
  <si>
    <t>√-0.4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</si>
  <si>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</si>
  <si>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</si>
  <si>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</si>
  <si>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</si>
  <si>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</si>
  <si>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</si>
  <si>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</si>
  <si>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</si>
  <si>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</si>
  <si>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</si>
  <si>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</si>
  <si>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</si>
  <si>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</si>
  <si>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</si>
  <si>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</si>
  <si>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</si>
  <si>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</si>
  <si>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</si>
  <si>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</t>
  </si>
  <si>
    <t>石狮经纬</t>
  </si>
  <si>
    <t>YES</t>
  </si>
  <si>
    <t>制表时间：2022-4-6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</si>
  <si>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</si>
  <si>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</si>
  <si>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</si>
  <si>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</si>
  <si>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</si>
  <si>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</si>
  <si>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</si>
  <si>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</si>
  <si>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</si>
  <si>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</si>
  <si>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</si>
  <si>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</si>
  <si>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</si>
  <si>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</si>
  <si>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</si>
  <si>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</si>
  <si>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</si>
  <si>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</si>
  <si>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</si>
  <si>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</si>
  <si>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</si>
  <si>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</si>
  <si>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</si>
  <si>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</si>
  <si>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</si>
  <si>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</si>
  <si>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</si>
  <si>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</si>
  <si>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</si>
  <si>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</si>
  <si>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</si>
  <si>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</si>
  <si>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制表时间：2022-4-12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</si>
  <si>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</si>
  <si>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</si>
  <si>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</si>
  <si>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</si>
  <si>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</si>
  <si>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</si>
  <si>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</si>
  <si>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</si>
  <si>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</si>
  <si>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</si>
  <si>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</si>
  <si>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</si>
  <si>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</si>
  <si>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</si>
  <si>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</si>
  <si>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</si>
  <si>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</si>
  <si>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</si>
  <si>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 xml:space="preserve">TOREAD字体转移标（TPU哑光） </t>
  </si>
  <si>
    <t>洗测2次</t>
  </si>
  <si>
    <t>后片</t>
  </si>
  <si>
    <t xml:space="preserve">视野LOGO胶膜转移标 </t>
  </si>
  <si>
    <t>洗测3次</t>
  </si>
  <si>
    <t>洗测4次</t>
  </si>
  <si>
    <t>洗测5次</t>
  </si>
  <si>
    <t>制表时间：2022-4-11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</si>
  <si>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</si>
  <si>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</si>
  <si>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</si>
  <si>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</si>
  <si>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</si>
  <si>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</si>
  <si>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松紧带 </t>
  </si>
  <si>
    <t>15FW白色/737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</si>
  <si>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</si>
  <si>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期货订单</t>
    <phoneticPr fontId="45" type="noConversion"/>
  </si>
  <si>
    <t>天津</t>
    <phoneticPr fontId="45" type="noConversion"/>
  </si>
  <si>
    <t>天津探越</t>
    <phoneticPr fontId="45" type="noConversion"/>
  </si>
  <si>
    <t>-06-1</t>
    <phoneticPr fontId="45" type="noConversion"/>
  </si>
  <si>
    <t>√-0.5</t>
    <phoneticPr fontId="45" type="noConversion"/>
  </si>
  <si>
    <t>-0.5-0.5</t>
    <phoneticPr fontId="45" type="noConversion"/>
  </si>
  <si>
    <t>√-1</t>
    <phoneticPr fontId="45" type="noConversion"/>
  </si>
  <si>
    <t>√+0.5</t>
    <phoneticPr fontId="45" type="noConversion"/>
  </si>
  <si>
    <t>-0.5+0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</si>
</sst>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top"/>
    </xf>
    <xf numFmtId="0" fontId="41" fillId="0" borderId="0">
      <alignment vertical="center"/>
    </xf>
    <xf numFmtId="0" fontId="23" fillId="0" borderId="0">
      <alignment vertical="center"/>
    </xf>
  </cellStyleXfs>
  <cellXfs count="3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 wrapText="1"/>
    </xf>
    <xf numFmtId="0" fontId="9" fillId="0" borderId="9" xfId="6" applyFont="1" applyBorder="1" applyAlignment="1">
      <alignment horizontal="center" vertical="center" wrapText="1"/>
    </xf>
    <xf numFmtId="0" fontId="11" fillId="4" borderId="0" xfId="3" applyFont="1" applyFill="1"/>
    <xf numFmtId="0" fontId="12" fillId="4" borderId="14" xfId="2" applyFont="1" applyFill="1" applyBorder="1" applyAlignment="1">
      <alignment horizontal="left" vertical="center"/>
    </xf>
    <xf numFmtId="0" fontId="12" fillId="4" borderId="15" xfId="2" applyFont="1" applyFill="1" applyBorder="1" applyAlignment="1">
      <alignment vertical="center"/>
    </xf>
    <xf numFmtId="176" fontId="13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176" fontId="18" fillId="4" borderId="2" xfId="0" applyNumberFormat="1" applyFont="1" applyFill="1" applyBorder="1" applyAlignment="1">
      <alignment horizontal="center"/>
    </xf>
    <xf numFmtId="176" fontId="19" fillId="4" borderId="2" xfId="0" applyNumberFormat="1" applyFont="1" applyFill="1" applyBorder="1" applyAlignment="1">
      <alignment horizontal="center"/>
    </xf>
    <xf numFmtId="176" fontId="20" fillId="4" borderId="2" xfId="0" applyNumberFormat="1" applyFont="1" applyFill="1" applyBorder="1" applyAlignment="1">
      <alignment horizontal="center"/>
    </xf>
    <xf numFmtId="176" fontId="21" fillId="4" borderId="2" xfId="0" applyNumberFormat="1" applyFont="1" applyFill="1" applyBorder="1" applyAlignment="1">
      <alignment horizontal="center"/>
    </xf>
    <xf numFmtId="0" fontId="12" fillId="4" borderId="15" xfId="2" applyFont="1" applyFill="1" applyBorder="1" applyAlignment="1">
      <alignment horizontal="left" vertical="center"/>
    </xf>
    <xf numFmtId="49" fontId="22" fillId="0" borderId="2" xfId="8" applyNumberFormat="1" applyFont="1" applyFill="1" applyBorder="1" applyAlignment="1">
      <alignment horizontal="center"/>
    </xf>
    <xf numFmtId="49" fontId="12" fillId="4" borderId="2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0" fontId="23" fillId="0" borderId="0" xfId="2" applyFill="1" applyBorder="1" applyAlignment="1">
      <alignment horizontal="left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ill="1" applyAlignment="1">
      <alignment horizontal="left" vertical="center"/>
    </xf>
    <xf numFmtId="0" fontId="25" fillId="0" borderId="20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center" vertical="center"/>
    </xf>
    <xf numFmtId="0" fontId="26" fillId="0" borderId="21" xfId="2" applyFont="1" applyFill="1" applyBorder="1" applyAlignment="1">
      <alignment vertical="center"/>
    </xf>
    <xf numFmtId="0" fontId="25" fillId="0" borderId="21" xfId="2" applyFont="1" applyFill="1" applyBorder="1" applyAlignment="1">
      <alignment vertical="center"/>
    </xf>
    <xf numFmtId="0" fontId="25" fillId="0" borderId="22" xfId="2" applyFont="1" applyFill="1" applyBorder="1" applyAlignment="1">
      <alignment vertical="center"/>
    </xf>
    <xf numFmtId="0" fontId="25" fillId="0" borderId="23" xfId="2" applyFont="1" applyFill="1" applyBorder="1" applyAlignment="1">
      <alignment vertical="center"/>
    </xf>
    <xf numFmtId="0" fontId="25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right" vertical="center"/>
    </xf>
    <xf numFmtId="0" fontId="25" fillId="0" borderId="23" xfId="2" applyFont="1" applyFill="1" applyBorder="1" applyAlignment="1">
      <alignment horizontal="left" vertical="center"/>
    </xf>
    <xf numFmtId="0" fontId="25" fillId="0" borderId="24" xfId="2" applyFont="1" applyFill="1" applyBorder="1" applyAlignment="1">
      <alignment vertical="center"/>
    </xf>
    <xf numFmtId="0" fontId="25" fillId="0" borderId="25" xfId="2" applyFont="1" applyFill="1" applyBorder="1" applyAlignment="1">
      <alignment vertical="center"/>
    </xf>
    <xf numFmtId="0" fontId="26" fillId="0" borderId="25" xfId="2" applyFont="1" applyFill="1" applyBorder="1" applyAlignment="1">
      <alignment vertical="center"/>
    </xf>
    <xf numFmtId="0" fontId="26" fillId="0" borderId="25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0" fontId="26" fillId="0" borderId="0" xfId="2" applyFont="1" applyFill="1" applyAlignment="1">
      <alignment horizontal="left" vertical="center"/>
    </xf>
    <xf numFmtId="0" fontId="25" fillId="0" borderId="20" xfId="2" applyFont="1" applyFill="1" applyBorder="1" applyAlignment="1">
      <alignment vertical="center"/>
    </xf>
    <xf numFmtId="0" fontId="26" fillId="0" borderId="23" xfId="2" applyFont="1" applyFill="1" applyBorder="1" applyAlignment="1">
      <alignment horizontal="left" vertical="center"/>
    </xf>
    <xf numFmtId="0" fontId="26" fillId="0" borderId="23" xfId="2" applyFont="1" applyFill="1" applyBorder="1" applyAlignment="1">
      <alignment vertical="center"/>
    </xf>
    <xf numFmtId="0" fontId="26" fillId="0" borderId="0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left" vertical="center"/>
    </xf>
    <xf numFmtId="0" fontId="25" fillId="0" borderId="24" xfId="2" applyFont="1" applyFill="1" applyBorder="1" applyAlignment="1">
      <alignment horizontal="left" vertical="center"/>
    </xf>
    <xf numFmtId="58" fontId="26" fillId="0" borderId="25" xfId="2" applyNumberFormat="1" applyFont="1" applyFill="1" applyBorder="1" applyAlignment="1">
      <alignment vertical="center"/>
    </xf>
    <xf numFmtId="0" fontId="26" fillId="0" borderId="37" xfId="2" applyFont="1" applyFill="1" applyBorder="1" applyAlignment="1">
      <alignment horizontal="left" vertical="center"/>
    </xf>
    <xf numFmtId="0" fontId="26" fillId="0" borderId="38" xfId="2" applyFont="1" applyFill="1" applyBorder="1" applyAlignment="1">
      <alignment horizontal="left" vertical="center"/>
    </xf>
    <xf numFmtId="176" fontId="27" fillId="0" borderId="2" xfId="2" applyNumberFormat="1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 vertical="center"/>
    </xf>
    <xf numFmtId="0" fontId="12" fillId="4" borderId="42" xfId="4" applyFont="1" applyFill="1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37" xfId="2" applyFont="1" applyBorder="1" applyAlignment="1">
      <alignment vertical="center"/>
    </xf>
    <xf numFmtId="0" fontId="15" fillId="0" borderId="23" xfId="2" applyFont="1" applyBorder="1" applyAlignment="1">
      <alignment vertical="center"/>
    </xf>
    <xf numFmtId="0" fontId="15" fillId="0" borderId="22" xfId="2" applyFont="1" applyBorder="1" applyAlignment="1">
      <alignment horizontal="center" vertical="center"/>
    </xf>
    <xf numFmtId="0" fontId="23" fillId="0" borderId="23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28" fillId="0" borderId="24" xfId="2" applyFont="1" applyBorder="1" applyAlignment="1">
      <alignment vertical="center"/>
    </xf>
    <xf numFmtId="0" fontId="23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5" fillId="0" borderId="23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25" fillId="0" borderId="37" xfId="2" applyFont="1" applyBorder="1" applyAlignment="1">
      <alignment horizontal="left" vertical="center"/>
    </xf>
    <xf numFmtId="0" fontId="12" fillId="4" borderId="0" xfId="3" applyFont="1" applyFill="1"/>
    <xf numFmtId="0" fontId="0" fillId="4" borderId="0" xfId="4" applyFont="1" applyFill="1">
      <alignment vertical="center"/>
    </xf>
    <xf numFmtId="14" fontId="12" fillId="4" borderId="0" xfId="3" applyNumberFormat="1" applyFont="1" applyFill="1"/>
    <xf numFmtId="0" fontId="23" fillId="0" borderId="0" xfId="2" applyFont="1" applyBorder="1" applyAlignment="1">
      <alignment horizontal="left" vertical="center"/>
    </xf>
    <xf numFmtId="0" fontId="15" fillId="0" borderId="47" xfId="2" applyFont="1" applyBorder="1" applyAlignment="1">
      <alignment vertical="center"/>
    </xf>
    <xf numFmtId="0" fontId="23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23" fillId="0" borderId="48" xfId="2" applyFont="1" applyBorder="1" applyAlignment="1">
      <alignment vertical="center"/>
    </xf>
    <xf numFmtId="0" fontId="15" fillId="0" borderId="48" xfId="2" applyFont="1" applyBorder="1" applyAlignment="1">
      <alignment vertical="center"/>
    </xf>
    <xf numFmtId="0" fontId="15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23" fillId="0" borderId="48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30" fillId="0" borderId="53" xfId="2" applyFont="1" applyBorder="1" applyAlignment="1">
      <alignment horizontal="left" vertical="center" wrapText="1"/>
    </xf>
    <xf numFmtId="9" fontId="13" fillId="0" borderId="23" xfId="2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14" fillId="0" borderId="43" xfId="2" applyFont="1" applyBorder="1" applyAlignment="1">
      <alignment vertical="center"/>
    </xf>
    <xf numFmtId="0" fontId="14" fillId="0" borderId="44" xfId="2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58" fontId="23" fillId="0" borderId="44" xfId="2" applyNumberFormat="1" applyFont="1" applyBorder="1" applyAlignment="1">
      <alignment vertical="center"/>
    </xf>
    <xf numFmtId="0" fontId="23" fillId="0" borderId="57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32" fillId="0" borderId="37" xfId="2" applyFont="1" applyBorder="1" applyAlignment="1">
      <alignment horizontal="left" vertical="center" wrapText="1"/>
    </xf>
    <xf numFmtId="0" fontId="32" fillId="0" borderId="37" xfId="2" applyFont="1" applyBorder="1" applyAlignment="1">
      <alignment horizontal="left" vertical="center"/>
    </xf>
    <xf numFmtId="0" fontId="26" fillId="0" borderId="37" xfId="2" applyFont="1" applyBorder="1" applyAlignment="1">
      <alignment horizontal="left" vertical="center"/>
    </xf>
    <xf numFmtId="0" fontId="34" fillId="0" borderId="63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4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9" fillId="3" borderId="12" xfId="6" quotePrefix="1" applyFont="1" applyFill="1" applyBorder="1" applyAlignment="1">
      <alignment horizontal="center" vertical="center" wrapText="1"/>
    </xf>
    <xf numFmtId="0" fontId="9" fillId="3" borderId="13" xfId="7" quotePrefix="1" applyFont="1" applyFill="1" applyBorder="1" applyAlignment="1">
      <alignment horizontal="center" vertical="top" wrapText="1"/>
    </xf>
    <xf numFmtId="0" fontId="9" fillId="3" borderId="9" xfId="6" quotePrefix="1" applyFont="1" applyFill="1" applyBorder="1" applyAlignment="1">
      <alignment horizontal="center" vertical="center" wrapText="1"/>
    </xf>
    <xf numFmtId="0" fontId="9" fillId="3" borderId="10" xfId="7" quotePrefix="1" applyFont="1" applyFill="1" applyBorder="1" applyAlignment="1">
      <alignment horizontal="center" vertical="top" wrapText="1"/>
    </xf>
    <xf numFmtId="0" fontId="0" fillId="0" borderId="2" xfId="0" quotePrefix="1" applyBorder="1"/>
    <xf numFmtId="49" fontId="47" fillId="4" borderId="2" xfId="4" applyNumberFormat="1" applyFont="1" applyFill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14" fillId="0" borderId="31" xfId="2" applyFont="1" applyFill="1" applyBorder="1" applyAlignment="1">
      <alignment horizontal="left" vertical="center"/>
    </xf>
    <xf numFmtId="0" fontId="13" fillId="0" borderId="5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58" xfId="2" applyFont="1" applyFill="1" applyBorder="1" applyAlignment="1">
      <alignment horizontal="left" vertical="center"/>
    </xf>
    <xf numFmtId="0" fontId="27" fillId="0" borderId="45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3" fillId="0" borderId="55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13" fillId="0" borderId="5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25" fillId="0" borderId="47" xfId="2" applyFont="1" applyFill="1" applyBorder="1" applyAlignment="1">
      <alignment horizontal="left" vertical="center"/>
    </xf>
    <xf numFmtId="0" fontId="25" fillId="0" borderId="48" xfId="2" applyFont="1" applyFill="1" applyBorder="1" applyAlignment="1">
      <alignment horizontal="left" vertical="center"/>
    </xf>
    <xf numFmtId="0" fontId="25" fillId="0" borderId="51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5" fillId="0" borderId="23" xfId="2" applyFont="1" applyFill="1" applyBorder="1" applyAlignment="1">
      <alignment horizontal="left" vertical="center"/>
    </xf>
    <xf numFmtId="0" fontId="25" fillId="0" borderId="54" xfId="2" applyFont="1" applyFill="1" applyBorder="1" applyAlignment="1">
      <alignment horizontal="left" vertical="center"/>
    </xf>
    <xf numFmtId="0" fontId="25" fillId="0" borderId="34" xfId="2" applyFont="1" applyFill="1" applyBorder="1" applyAlignment="1">
      <alignment horizontal="left" vertical="center"/>
    </xf>
    <xf numFmtId="0" fontId="25" fillId="0" borderId="41" xfId="2" applyFont="1" applyFill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29" fillId="0" borderId="19" xfId="2" applyFont="1" applyBorder="1" applyAlignment="1">
      <alignment horizontal="center" vertical="top"/>
    </xf>
    <xf numFmtId="0" fontId="13" fillId="0" borderId="44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5" xfId="2" applyFont="1" applyFill="1" applyBorder="1" applyAlignment="1">
      <alignment horizontal="center" vertical="center"/>
    </xf>
    <xf numFmtId="0" fontId="11" fillId="4" borderId="17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18" xfId="3" applyFont="1" applyFill="1" applyBorder="1" applyAlignment="1" applyProtection="1">
      <alignment horizontal="center" vertical="center"/>
    </xf>
    <xf numFmtId="0" fontId="12" fillId="4" borderId="16" xfId="3" applyFont="1" applyFill="1" applyBorder="1" applyAlignment="1" applyProtection="1">
      <alignment horizontal="center" vertical="center"/>
    </xf>
    <xf numFmtId="0" fontId="11" fillId="4" borderId="15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5" fillId="0" borderId="23" xfId="2" applyFont="1" applyFill="1" applyBorder="1" applyAlignment="1">
      <alignment horizontal="center" vertical="center"/>
    </xf>
    <xf numFmtId="0" fontId="25" fillId="0" borderId="37" xfId="2" applyFont="1" applyFill="1" applyBorder="1" applyAlignment="1">
      <alignment horizontal="center" vertical="center"/>
    </xf>
    <xf numFmtId="0" fontId="25" fillId="0" borderId="20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left" vertical="center"/>
    </xf>
    <xf numFmtId="0" fontId="25" fillId="0" borderId="36" xfId="2" applyFont="1" applyFill="1" applyBorder="1" applyAlignment="1">
      <alignment horizontal="left" vertical="center"/>
    </xf>
    <xf numFmtId="0" fontId="25" fillId="0" borderId="37" xfId="2" applyFont="1" applyFill="1" applyBorder="1" applyAlignment="1">
      <alignment horizontal="left" vertical="center"/>
    </xf>
    <xf numFmtId="0" fontId="26" fillId="0" borderId="25" xfId="2" applyFont="1" applyFill="1" applyBorder="1" applyAlignment="1">
      <alignment horizontal="center" vertical="center"/>
    </xf>
    <xf numFmtId="0" fontId="25" fillId="0" borderId="25" xfId="2" applyFont="1" applyFill="1" applyBorder="1" applyAlignment="1">
      <alignment horizontal="center" vertical="center"/>
    </xf>
    <xf numFmtId="0" fontId="26" fillId="0" borderId="38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left" vertical="center"/>
    </xf>
    <xf numFmtId="0" fontId="26" fillId="0" borderId="29" xfId="2" applyFont="1" applyFill="1" applyBorder="1" applyAlignment="1">
      <alignment horizontal="left" vertical="center"/>
    </xf>
    <xf numFmtId="0" fontId="26" fillId="0" borderId="40" xfId="2" applyFont="1" applyFill="1" applyBorder="1" applyAlignment="1">
      <alignment horizontal="left" vertical="center"/>
    </xf>
    <xf numFmtId="0" fontId="26" fillId="0" borderId="33" xfId="2" applyFont="1" applyFill="1" applyBorder="1" applyAlignment="1">
      <alignment horizontal="left" vertical="center"/>
    </xf>
    <xf numFmtId="0" fontId="26" fillId="0" borderId="34" xfId="2" applyFont="1" applyFill="1" applyBorder="1" applyAlignment="1">
      <alignment horizontal="left" vertical="center"/>
    </xf>
    <xf numFmtId="0" fontId="26" fillId="0" borderId="41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25" fillId="0" borderId="28" xfId="2" applyFont="1" applyFill="1" applyBorder="1" applyAlignment="1">
      <alignment horizontal="left" vertical="center"/>
    </xf>
    <xf numFmtId="0" fontId="25" fillId="0" borderId="35" xfId="2" applyFont="1" applyFill="1" applyBorder="1" applyAlignment="1">
      <alignment horizontal="left" vertical="center"/>
    </xf>
    <xf numFmtId="0" fontId="23" fillId="0" borderId="30" xfId="2" applyFont="1" applyFill="1" applyBorder="1" applyAlignment="1">
      <alignment horizontal="left" vertical="center"/>
    </xf>
    <xf numFmtId="0" fontId="23" fillId="0" borderId="29" xfId="2" applyFont="1" applyFill="1" applyBorder="1" applyAlignment="1">
      <alignment horizontal="left" vertical="center"/>
    </xf>
    <xf numFmtId="0" fontId="23" fillId="0" borderId="40" xfId="2" applyFont="1" applyFill="1" applyBorder="1" applyAlignment="1">
      <alignment horizontal="left" vertical="center"/>
    </xf>
    <xf numFmtId="0" fontId="26" fillId="0" borderId="30" xfId="2" applyFont="1" applyFill="1" applyBorder="1" applyAlignment="1">
      <alignment horizontal="left" vertical="center"/>
    </xf>
    <xf numFmtId="0" fontId="23" fillId="0" borderId="25" xfId="2" applyFill="1" applyBorder="1" applyAlignment="1">
      <alignment horizontal="center" vertical="center"/>
    </xf>
    <xf numFmtId="0" fontId="23" fillId="0" borderId="38" xfId="2" applyFill="1" applyBorder="1" applyAlignment="1">
      <alignment horizontal="center" vertical="center"/>
    </xf>
    <xf numFmtId="0" fontId="25" fillId="0" borderId="31" xfId="2" applyFont="1" applyFill="1" applyBorder="1" applyAlignment="1">
      <alignment horizontal="center" vertical="center"/>
    </xf>
    <xf numFmtId="0" fontId="25" fillId="0" borderId="32" xfId="2" applyFont="1" applyFill="1" applyBorder="1" applyAlignment="1">
      <alignment horizontal="left" vertical="center"/>
    </xf>
    <xf numFmtId="0" fontId="25" fillId="0" borderId="27" xfId="2" applyFont="1" applyFill="1" applyBorder="1" applyAlignment="1">
      <alignment horizontal="left" vertical="center"/>
    </xf>
    <xf numFmtId="0" fontId="25" fillId="0" borderId="39" xfId="2" applyFont="1" applyFill="1" applyBorder="1" applyAlignment="1">
      <alignment horizontal="left" vertical="center"/>
    </xf>
    <xf numFmtId="0" fontId="26" fillId="0" borderId="22" xfId="2" applyFont="1" applyFill="1" applyBorder="1" applyAlignment="1">
      <alignment horizontal="left" vertical="center" wrapText="1"/>
    </xf>
    <xf numFmtId="0" fontId="26" fillId="0" borderId="23" xfId="2" applyFont="1" applyFill="1" applyBorder="1" applyAlignment="1">
      <alignment horizontal="left" vertical="center" wrapText="1"/>
    </xf>
    <xf numFmtId="0" fontId="26" fillId="0" borderId="37" xfId="2" applyFont="1" applyFill="1" applyBorder="1" applyAlignment="1">
      <alignment horizontal="left" vertical="center" wrapText="1"/>
    </xf>
    <xf numFmtId="0" fontId="15" fillId="0" borderId="3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26" fillId="0" borderId="22" xfId="2" applyFont="1" applyFill="1" applyBorder="1" applyAlignment="1">
      <alignment horizontal="left" vertical="center"/>
    </xf>
    <xf numFmtId="0" fontId="26" fillId="0" borderId="23" xfId="2" applyFont="1" applyFill="1" applyBorder="1" applyAlignment="1">
      <alignment horizontal="left" vertical="center"/>
    </xf>
    <xf numFmtId="0" fontId="26" fillId="0" borderId="37" xfId="2" applyFont="1" applyFill="1" applyBorder="1" applyAlignment="1">
      <alignment horizontal="left" vertical="center"/>
    </xf>
    <xf numFmtId="0" fontId="25" fillId="0" borderId="26" xfId="2" applyFont="1" applyFill="1" applyBorder="1" applyAlignment="1">
      <alignment horizontal="left" vertical="center"/>
    </xf>
    <xf numFmtId="0" fontId="26" fillId="0" borderId="28" xfId="2" applyFont="1" applyFill="1" applyBorder="1" applyAlignment="1">
      <alignment horizontal="center" vertical="center"/>
    </xf>
    <xf numFmtId="0" fontId="26" fillId="0" borderId="29" xfId="2" applyFont="1" applyFill="1" applyBorder="1" applyAlignment="1">
      <alignment horizontal="center" vertical="center"/>
    </xf>
    <xf numFmtId="0" fontId="26" fillId="0" borderId="40" xfId="2" applyFont="1" applyFill="1" applyBorder="1" applyAlignment="1">
      <alignment horizontal="center" vertical="center"/>
    </xf>
    <xf numFmtId="0" fontId="26" fillId="0" borderId="23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right" vertical="center"/>
    </xf>
    <xf numFmtId="0" fontId="25" fillId="0" borderId="25" xfId="2" applyFont="1" applyFill="1" applyBorder="1" applyAlignment="1">
      <alignment horizontal="left" vertical="center"/>
    </xf>
    <xf numFmtId="0" fontId="24" fillId="0" borderId="19" xfId="2" applyFont="1" applyFill="1" applyBorder="1" applyAlignment="1">
      <alignment horizontal="center" vertical="top"/>
    </xf>
    <xf numFmtId="0" fontId="46" fillId="0" borderId="21" xfId="2" applyFont="1" applyFill="1" applyBorder="1" applyAlignment="1">
      <alignment horizontal="center" vertical="center"/>
    </xf>
    <xf numFmtId="0" fontId="13" fillId="0" borderId="21" xfId="2" applyFont="1" applyFill="1" applyBorder="1" applyAlignment="1">
      <alignment horizontal="center" vertical="center"/>
    </xf>
    <xf numFmtId="0" fontId="26" fillId="0" borderId="21" xfId="2" applyFont="1" applyFill="1" applyBorder="1" applyAlignment="1">
      <alignment horizontal="center" vertical="center"/>
    </xf>
    <xf numFmtId="0" fontId="26" fillId="0" borderId="36" xfId="2" applyFont="1" applyFill="1" applyBorder="1" applyAlignment="1">
      <alignment horizontal="center" vertical="center"/>
    </xf>
    <xf numFmtId="58" fontId="26" fillId="0" borderId="23" xfId="2" applyNumberFormat="1" applyFont="1" applyFill="1" applyBorder="1" applyAlignment="1">
      <alignment horizontal="center" vertical="center"/>
    </xf>
    <xf numFmtId="0" fontId="47" fillId="4" borderId="15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0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23" xfId="9" xr:uid="{00000000-0005-0000-0000-000039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447675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447675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73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447675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73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447675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447675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266700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266700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266700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266700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266700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266700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266700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266700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259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266700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5219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266700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5219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27" customWidth="1"/>
    <col min="3" max="3" width="10.125" customWidth="1"/>
  </cols>
  <sheetData>
    <row r="1" spans="1:2" ht="21" customHeight="1">
      <c r="A1" s="128"/>
      <c r="B1" s="129" t="s">
        <v>0</v>
      </c>
    </row>
    <row r="2" spans="1:2">
      <c r="A2" s="5">
        <v>1</v>
      </c>
      <c r="B2" s="130" t="s">
        <v>1</v>
      </c>
    </row>
    <row r="3" spans="1:2">
      <c r="A3" s="5">
        <v>2</v>
      </c>
      <c r="B3" s="130" t="s">
        <v>2</v>
      </c>
    </row>
    <row r="4" spans="1:2">
      <c r="A4" s="5">
        <v>3</v>
      </c>
      <c r="B4" s="130" t="s">
        <v>3</v>
      </c>
    </row>
    <row r="5" spans="1:2">
      <c r="A5" s="5">
        <v>4</v>
      </c>
      <c r="B5" s="130" t="s">
        <v>4</v>
      </c>
    </row>
    <row r="6" spans="1:2">
      <c r="A6" s="5">
        <v>5</v>
      </c>
      <c r="B6" s="130" t="s">
        <v>5</v>
      </c>
    </row>
    <row r="7" spans="1:2">
      <c r="A7" s="5">
        <v>6</v>
      </c>
      <c r="B7" s="130" t="s">
        <v>6</v>
      </c>
    </row>
    <row r="8" spans="1:2" s="126" customFormat="1" ht="15" customHeight="1">
      <c r="A8" s="131">
        <v>7</v>
      </c>
      <c r="B8" s="132" t="s">
        <v>7</v>
      </c>
    </row>
    <row r="9" spans="1:2" ht="18.95" customHeight="1">
      <c r="A9" s="128"/>
      <c r="B9" s="133" t="s">
        <v>8</v>
      </c>
    </row>
    <row r="10" spans="1:2" ht="15.95" customHeight="1">
      <c r="A10" s="5">
        <v>1</v>
      </c>
      <c r="B10" s="134" t="s">
        <v>9</v>
      </c>
    </row>
    <row r="11" spans="1:2">
      <c r="A11" s="5">
        <v>2</v>
      </c>
      <c r="B11" s="130" t="s">
        <v>10</v>
      </c>
    </row>
    <row r="12" spans="1:2">
      <c r="A12" s="5">
        <v>3</v>
      </c>
      <c r="B12" s="135" t="s">
        <v>11</v>
      </c>
    </row>
    <row r="13" spans="1:2">
      <c r="A13" s="5">
        <v>4</v>
      </c>
      <c r="B13" s="136" t="s">
        <v>12</v>
      </c>
    </row>
    <row r="14" spans="1:2">
      <c r="A14" s="5">
        <v>5</v>
      </c>
      <c r="B14" s="136" t="s">
        <v>13</v>
      </c>
    </row>
    <row r="15" spans="1:2">
      <c r="A15" s="5">
        <v>6</v>
      </c>
      <c r="B15" s="136" t="s">
        <v>14</v>
      </c>
    </row>
    <row r="16" spans="1:2">
      <c r="A16" s="5">
        <v>7</v>
      </c>
      <c r="B16" s="136" t="s">
        <v>15</v>
      </c>
    </row>
    <row r="17" spans="1:2">
      <c r="A17" s="5">
        <v>8</v>
      </c>
      <c r="B17" s="136" t="s">
        <v>16</v>
      </c>
    </row>
    <row r="18" spans="1:2">
      <c r="A18" s="5">
        <v>9</v>
      </c>
      <c r="B18" s="130" t="s">
        <v>17</v>
      </c>
    </row>
    <row r="19" spans="1:2">
      <c r="A19" s="5"/>
      <c r="B19" s="130"/>
    </row>
    <row r="20" spans="1:2" ht="20.25">
      <c r="A20" s="128"/>
      <c r="B20" s="129" t="s">
        <v>18</v>
      </c>
    </row>
    <row r="21" spans="1:2">
      <c r="A21" s="5">
        <v>1</v>
      </c>
      <c r="B21" s="137" t="s">
        <v>19</v>
      </c>
    </row>
    <row r="22" spans="1:2">
      <c r="A22" s="5">
        <v>2</v>
      </c>
      <c r="B22" s="130" t="s">
        <v>20</v>
      </c>
    </row>
    <row r="23" spans="1:2">
      <c r="A23" s="5">
        <v>3</v>
      </c>
      <c r="B23" s="130" t="s">
        <v>21</v>
      </c>
    </row>
    <row r="24" spans="1:2">
      <c r="A24" s="5">
        <v>4</v>
      </c>
      <c r="B24" s="130" t="s">
        <v>22</v>
      </c>
    </row>
    <row r="25" spans="1:2">
      <c r="A25" s="5">
        <v>5</v>
      </c>
      <c r="B25" s="136" t="s">
        <v>23</v>
      </c>
    </row>
    <row r="26" spans="1:2">
      <c r="A26" s="5">
        <v>6</v>
      </c>
      <c r="B26" s="136" t="s">
        <v>24</v>
      </c>
    </row>
    <row r="27" spans="1:2">
      <c r="A27" s="5">
        <v>7</v>
      </c>
      <c r="B27" s="130" t="s">
        <v>25</v>
      </c>
    </row>
    <row r="28" spans="1:2">
      <c r="A28" s="5"/>
      <c r="B28" s="130"/>
    </row>
    <row r="29" spans="1:2" ht="20.25">
      <c r="A29" s="128"/>
      <c r="B29" s="129" t="s">
        <v>26</v>
      </c>
    </row>
    <row r="30" spans="1:2">
      <c r="A30" s="5">
        <v>1</v>
      </c>
      <c r="B30" s="137" t="s">
        <v>27</v>
      </c>
    </row>
    <row r="31" spans="1:2">
      <c r="A31" s="5">
        <v>2</v>
      </c>
      <c r="B31" s="130" t="s">
        <v>28</v>
      </c>
    </row>
    <row r="32" spans="1:2">
      <c r="A32" s="5">
        <v>3</v>
      </c>
      <c r="B32" s="130" t="s">
        <v>29</v>
      </c>
    </row>
    <row r="33" spans="1:2" ht="28.5">
      <c r="A33" s="5">
        <v>4</v>
      </c>
      <c r="B33" s="130" t="s">
        <v>30</v>
      </c>
    </row>
    <row r="34" spans="1:2">
      <c r="A34" s="5">
        <v>5</v>
      </c>
      <c r="B34" s="130" t="s">
        <v>31</v>
      </c>
    </row>
    <row r="35" spans="1:2">
      <c r="A35" s="5">
        <v>6</v>
      </c>
      <c r="B35" s="130" t="s">
        <v>32</v>
      </c>
    </row>
    <row r="36" spans="1:2">
      <c r="A36" s="5">
        <v>7</v>
      </c>
      <c r="B36" s="130" t="s">
        <v>33</v>
      </c>
    </row>
    <row r="37" spans="1:2">
      <c r="A37" s="5"/>
      <c r="B37" s="130"/>
    </row>
    <row r="39" spans="1:2">
      <c r="A39" s="138" t="s">
        <v>34</v>
      </c>
      <c r="B39" s="139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26" sqref="D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92" t="s">
        <v>307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 s="1" customFormat="1" ht="16.5">
      <c r="A2" s="11" t="s">
        <v>308</v>
      </c>
      <c r="B2" s="12" t="s">
        <v>252</v>
      </c>
      <c r="C2" s="12" t="s">
        <v>253</v>
      </c>
      <c r="D2" s="12" t="s">
        <v>254</v>
      </c>
      <c r="E2" s="12" t="s">
        <v>255</v>
      </c>
      <c r="F2" s="12" t="s">
        <v>256</v>
      </c>
      <c r="G2" s="11" t="s">
        <v>309</v>
      </c>
      <c r="H2" s="11" t="s">
        <v>310</v>
      </c>
      <c r="I2" s="11" t="s">
        <v>311</v>
      </c>
      <c r="J2" s="11" t="s">
        <v>310</v>
      </c>
      <c r="K2" s="11" t="s">
        <v>312</v>
      </c>
      <c r="L2" s="11" t="s">
        <v>310</v>
      </c>
      <c r="M2" s="12" t="s">
        <v>291</v>
      </c>
      <c r="N2" s="12" t="s">
        <v>265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308</v>
      </c>
      <c r="B4" s="14" t="s">
        <v>313</v>
      </c>
      <c r="C4" s="14" t="s">
        <v>292</v>
      </c>
      <c r="D4" s="14" t="s">
        <v>254</v>
      </c>
      <c r="E4" s="12" t="s">
        <v>255</v>
      </c>
      <c r="F4" s="12" t="s">
        <v>256</v>
      </c>
      <c r="G4" s="11" t="s">
        <v>309</v>
      </c>
      <c r="H4" s="11" t="s">
        <v>310</v>
      </c>
      <c r="I4" s="11" t="s">
        <v>311</v>
      </c>
      <c r="J4" s="11" t="s">
        <v>310</v>
      </c>
      <c r="K4" s="11" t="s">
        <v>312</v>
      </c>
      <c r="L4" s="11" t="s">
        <v>310</v>
      </c>
      <c r="M4" s="12" t="s">
        <v>291</v>
      </c>
      <c r="N4" s="12" t="s">
        <v>265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293" t="s">
        <v>314</v>
      </c>
      <c r="B11" s="294"/>
      <c r="C11" s="294"/>
      <c r="D11" s="295"/>
      <c r="E11" s="296"/>
      <c r="F11" s="297"/>
      <c r="G11" s="298"/>
      <c r="H11" s="15"/>
      <c r="I11" s="293" t="s">
        <v>315</v>
      </c>
      <c r="J11" s="294"/>
      <c r="K11" s="294"/>
      <c r="L11" s="7"/>
      <c r="M11" s="7"/>
      <c r="N11" s="9"/>
    </row>
    <row r="12" spans="1:14" ht="16.5">
      <c r="A12" s="299" t="s">
        <v>316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0" sqref="D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92" t="s">
        <v>317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2" s="1" customFormat="1" ht="16.5">
      <c r="A2" s="3" t="s">
        <v>285</v>
      </c>
      <c r="B2" s="4" t="s">
        <v>256</v>
      </c>
      <c r="C2" s="4" t="s">
        <v>252</v>
      </c>
      <c r="D2" s="4" t="s">
        <v>253</v>
      </c>
      <c r="E2" s="4" t="s">
        <v>254</v>
      </c>
      <c r="F2" s="4" t="s">
        <v>255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291</v>
      </c>
      <c r="L2" s="4" t="s">
        <v>265</v>
      </c>
    </row>
    <row r="3" spans="1:12" ht="27">
      <c r="A3" s="5" t="s">
        <v>293</v>
      </c>
      <c r="B3" s="140" t="s">
        <v>269</v>
      </c>
      <c r="C3" s="140" t="s">
        <v>267</v>
      </c>
      <c r="D3" s="10" t="s">
        <v>268</v>
      </c>
      <c r="E3" s="6" t="s">
        <v>60</v>
      </c>
      <c r="F3" s="313" t="s">
        <v>60</v>
      </c>
      <c r="G3" s="143" t="s">
        <v>322</v>
      </c>
      <c r="H3" s="144" t="s">
        <v>323</v>
      </c>
      <c r="I3" s="6"/>
      <c r="J3" s="6"/>
      <c r="K3" s="6"/>
      <c r="L3" s="6" t="s">
        <v>270</v>
      </c>
    </row>
    <row r="4" spans="1:12" ht="27">
      <c r="A4" s="5" t="s">
        <v>324</v>
      </c>
      <c r="B4" s="140" t="s">
        <v>269</v>
      </c>
      <c r="C4" s="140" t="s">
        <v>267</v>
      </c>
      <c r="D4" s="10" t="s">
        <v>268</v>
      </c>
      <c r="E4" s="6" t="s">
        <v>60</v>
      </c>
      <c r="F4" s="314"/>
      <c r="G4" s="143" t="s">
        <v>325</v>
      </c>
      <c r="H4" s="144" t="s">
        <v>326</v>
      </c>
      <c r="I4" s="6"/>
      <c r="J4" s="6"/>
      <c r="K4" s="6"/>
      <c r="L4" s="6" t="s">
        <v>270</v>
      </c>
    </row>
    <row r="5" spans="1:12">
      <c r="A5" s="5" t="s">
        <v>327</v>
      </c>
      <c r="B5" s="5"/>
      <c r="C5" s="6"/>
      <c r="D5" s="6"/>
      <c r="E5" s="6"/>
      <c r="F5" s="314"/>
      <c r="G5" s="6"/>
      <c r="H5" s="6"/>
      <c r="I5" s="6"/>
      <c r="J5" s="6"/>
      <c r="K5" s="6"/>
      <c r="L5" s="6"/>
    </row>
    <row r="6" spans="1:12">
      <c r="A6" s="5" t="s">
        <v>328</v>
      </c>
      <c r="B6" s="5"/>
      <c r="C6" s="6"/>
      <c r="D6" s="6"/>
      <c r="E6" s="6"/>
      <c r="F6" s="315"/>
      <c r="G6" s="6"/>
      <c r="H6" s="6"/>
      <c r="I6" s="6"/>
      <c r="J6" s="6"/>
      <c r="K6" s="6"/>
      <c r="L6" s="6"/>
    </row>
    <row r="7" spans="1:12">
      <c r="A7" s="5" t="s">
        <v>329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93" t="s">
        <v>330</v>
      </c>
      <c r="B11" s="294"/>
      <c r="C11" s="294"/>
      <c r="D11" s="294"/>
      <c r="E11" s="295"/>
      <c r="F11" s="296"/>
      <c r="G11" s="298"/>
      <c r="H11" s="293" t="s">
        <v>331</v>
      </c>
      <c r="I11" s="294"/>
      <c r="J11" s="294"/>
      <c r="K11" s="7"/>
      <c r="L11" s="9"/>
    </row>
    <row r="12" spans="1:12" ht="16.5">
      <c r="A12" s="299" t="s">
        <v>332</v>
      </c>
      <c r="B12" s="299"/>
      <c r="C12" s="300"/>
      <c r="D12" s="300"/>
      <c r="E12" s="300"/>
      <c r="F12" s="300"/>
      <c r="G12" s="300"/>
      <c r="H12" s="300"/>
      <c r="I12" s="300"/>
      <c r="J12" s="300"/>
      <c r="K12" s="300"/>
      <c r="L12" s="300"/>
    </row>
  </sheetData>
  <mergeCells count="6">
    <mergeCell ref="A1:J1"/>
    <mergeCell ref="A11:E11"/>
    <mergeCell ref="F11:G11"/>
    <mergeCell ref="H11:J11"/>
    <mergeCell ref="A12:L12"/>
    <mergeCell ref="F3:F6"/>
  </mergeCells>
  <phoneticPr fontId="4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92" t="s">
        <v>333</v>
      </c>
      <c r="B1" s="292"/>
      <c r="C1" s="292"/>
      <c r="D1" s="292"/>
      <c r="E1" s="292"/>
      <c r="F1" s="292"/>
      <c r="G1" s="292"/>
      <c r="H1" s="292"/>
      <c r="I1" s="292"/>
    </row>
    <row r="2" spans="1:9" s="1" customFormat="1" ht="16.5">
      <c r="A2" s="301" t="s">
        <v>251</v>
      </c>
      <c r="B2" s="302" t="s">
        <v>256</v>
      </c>
      <c r="C2" s="302" t="s">
        <v>292</v>
      </c>
      <c r="D2" s="302" t="s">
        <v>254</v>
      </c>
      <c r="E2" s="302" t="s">
        <v>255</v>
      </c>
      <c r="F2" s="3" t="s">
        <v>334</v>
      </c>
      <c r="G2" s="3" t="s">
        <v>276</v>
      </c>
      <c r="H2" s="305" t="s">
        <v>277</v>
      </c>
      <c r="I2" s="309" t="s">
        <v>279</v>
      </c>
    </row>
    <row r="3" spans="1:9" s="1" customFormat="1" ht="16.5">
      <c r="A3" s="301"/>
      <c r="B3" s="303"/>
      <c r="C3" s="303"/>
      <c r="D3" s="303"/>
      <c r="E3" s="303"/>
      <c r="F3" s="3" t="s">
        <v>335</v>
      </c>
      <c r="G3" s="3" t="s">
        <v>280</v>
      </c>
      <c r="H3" s="306"/>
      <c r="I3" s="310"/>
    </row>
    <row r="4" spans="1:9">
      <c r="A4" s="5"/>
      <c r="B4" s="145" t="s">
        <v>336</v>
      </c>
      <c r="C4" s="140" t="s">
        <v>337</v>
      </c>
      <c r="D4" s="140" t="s">
        <v>338</v>
      </c>
      <c r="E4" s="6" t="s">
        <v>60</v>
      </c>
      <c r="F4" s="6">
        <v>0.3</v>
      </c>
      <c r="G4" s="6">
        <v>0.4</v>
      </c>
      <c r="H4" s="6">
        <v>0.7</v>
      </c>
      <c r="I4" s="6" t="s">
        <v>270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293" t="s">
        <v>271</v>
      </c>
      <c r="B12" s="294"/>
      <c r="C12" s="294"/>
      <c r="D12" s="295"/>
      <c r="E12" s="8"/>
      <c r="F12" s="293" t="s">
        <v>331</v>
      </c>
      <c r="G12" s="294"/>
      <c r="H12" s="295"/>
      <c r="I12" s="9"/>
    </row>
    <row r="13" spans="1:9" ht="16.5">
      <c r="A13" s="299" t="s">
        <v>339</v>
      </c>
      <c r="B13" s="299"/>
      <c r="C13" s="300"/>
      <c r="D13" s="300"/>
      <c r="E13" s="300"/>
      <c r="F13" s="300"/>
      <c r="G13" s="300"/>
      <c r="H13" s="300"/>
      <c r="I13" s="3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47" t="s">
        <v>35</v>
      </c>
      <c r="C2" s="148"/>
      <c r="D2" s="148"/>
      <c r="E2" s="148"/>
      <c r="F2" s="148"/>
      <c r="G2" s="148"/>
      <c r="H2" s="148"/>
      <c r="I2" s="149"/>
    </row>
    <row r="3" spans="2:9" ht="27.95" customHeight="1">
      <c r="B3" s="114"/>
      <c r="C3" s="115"/>
      <c r="D3" s="150" t="s">
        <v>36</v>
      </c>
      <c r="E3" s="151"/>
      <c r="F3" s="152" t="s">
        <v>37</v>
      </c>
      <c r="G3" s="153"/>
      <c r="H3" s="150" t="s">
        <v>38</v>
      </c>
      <c r="I3" s="154"/>
    </row>
    <row r="4" spans="2:9" ht="27.95" customHeight="1">
      <c r="B4" s="114" t="s">
        <v>39</v>
      </c>
      <c r="C4" s="115" t="s">
        <v>40</v>
      </c>
      <c r="D4" s="115" t="s">
        <v>41</v>
      </c>
      <c r="E4" s="115" t="s">
        <v>42</v>
      </c>
      <c r="F4" s="116" t="s">
        <v>41</v>
      </c>
      <c r="G4" s="116" t="s">
        <v>42</v>
      </c>
      <c r="H4" s="115" t="s">
        <v>41</v>
      </c>
      <c r="I4" s="123" t="s">
        <v>42</v>
      </c>
    </row>
    <row r="5" spans="2:9" ht="27.95" customHeight="1">
      <c r="B5" s="117" t="s">
        <v>43</v>
      </c>
      <c r="C5" s="5">
        <v>13</v>
      </c>
      <c r="D5" s="5">
        <v>0</v>
      </c>
      <c r="E5" s="5">
        <v>1</v>
      </c>
      <c r="F5" s="118">
        <v>0</v>
      </c>
      <c r="G5" s="118">
        <v>1</v>
      </c>
      <c r="H5" s="5">
        <v>1</v>
      </c>
      <c r="I5" s="124">
        <v>2</v>
      </c>
    </row>
    <row r="6" spans="2:9" ht="27.95" customHeight="1">
      <c r="B6" s="117" t="s">
        <v>44</v>
      </c>
      <c r="C6" s="5">
        <v>20</v>
      </c>
      <c r="D6" s="5">
        <v>0</v>
      </c>
      <c r="E6" s="5">
        <v>1</v>
      </c>
      <c r="F6" s="118">
        <v>1</v>
      </c>
      <c r="G6" s="118">
        <v>2</v>
      </c>
      <c r="H6" s="5">
        <v>2</v>
      </c>
      <c r="I6" s="124">
        <v>3</v>
      </c>
    </row>
    <row r="7" spans="2:9" ht="27.95" customHeight="1">
      <c r="B7" s="117" t="s">
        <v>45</v>
      </c>
      <c r="C7" s="5">
        <v>32</v>
      </c>
      <c r="D7" s="5">
        <v>0</v>
      </c>
      <c r="E7" s="5">
        <v>1</v>
      </c>
      <c r="F7" s="118">
        <v>2</v>
      </c>
      <c r="G7" s="118">
        <v>3</v>
      </c>
      <c r="H7" s="5">
        <v>3</v>
      </c>
      <c r="I7" s="124">
        <v>4</v>
      </c>
    </row>
    <row r="8" spans="2:9" ht="27.95" customHeight="1">
      <c r="B8" s="117" t="s">
        <v>46</v>
      </c>
      <c r="C8" s="5">
        <v>50</v>
      </c>
      <c r="D8" s="5">
        <v>1</v>
      </c>
      <c r="E8" s="5">
        <v>2</v>
      </c>
      <c r="F8" s="118">
        <v>3</v>
      </c>
      <c r="G8" s="118">
        <v>4</v>
      </c>
      <c r="H8" s="5">
        <v>5</v>
      </c>
      <c r="I8" s="124">
        <v>6</v>
      </c>
    </row>
    <row r="9" spans="2:9" ht="27.95" customHeight="1">
      <c r="B9" s="117" t="s">
        <v>47</v>
      </c>
      <c r="C9" s="5">
        <v>80</v>
      </c>
      <c r="D9" s="5">
        <v>2</v>
      </c>
      <c r="E9" s="5">
        <v>3</v>
      </c>
      <c r="F9" s="118">
        <v>5</v>
      </c>
      <c r="G9" s="118">
        <v>6</v>
      </c>
      <c r="H9" s="5">
        <v>7</v>
      </c>
      <c r="I9" s="124">
        <v>8</v>
      </c>
    </row>
    <row r="10" spans="2:9" ht="27.95" customHeight="1">
      <c r="B10" s="117" t="s">
        <v>48</v>
      </c>
      <c r="C10" s="5">
        <v>125</v>
      </c>
      <c r="D10" s="5">
        <v>3</v>
      </c>
      <c r="E10" s="5">
        <v>4</v>
      </c>
      <c r="F10" s="118">
        <v>7</v>
      </c>
      <c r="G10" s="118">
        <v>8</v>
      </c>
      <c r="H10" s="5">
        <v>10</v>
      </c>
      <c r="I10" s="124">
        <v>11</v>
      </c>
    </row>
    <row r="11" spans="2:9" ht="27.95" customHeight="1">
      <c r="B11" s="117" t="s">
        <v>49</v>
      </c>
      <c r="C11" s="5">
        <v>200</v>
      </c>
      <c r="D11" s="5">
        <v>5</v>
      </c>
      <c r="E11" s="5">
        <v>6</v>
      </c>
      <c r="F11" s="118">
        <v>10</v>
      </c>
      <c r="G11" s="118">
        <v>11</v>
      </c>
      <c r="H11" s="5">
        <v>14</v>
      </c>
      <c r="I11" s="124">
        <v>15</v>
      </c>
    </row>
    <row r="12" spans="2:9" ht="27.95" customHeight="1">
      <c r="B12" s="119" t="s">
        <v>50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>
      <c r="B14" s="122" t="s">
        <v>51</v>
      </c>
      <c r="C14" s="122"/>
      <c r="D14" s="122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223" t="s">
        <v>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4.25">
      <c r="A2" s="67" t="s">
        <v>53</v>
      </c>
      <c r="B2" s="224"/>
      <c r="C2" s="224"/>
      <c r="D2" s="225" t="s">
        <v>54</v>
      </c>
      <c r="E2" s="225"/>
      <c r="F2" s="224"/>
      <c r="G2" s="224"/>
      <c r="H2" s="68" t="s">
        <v>55</v>
      </c>
      <c r="I2" s="226"/>
      <c r="J2" s="226"/>
      <c r="K2" s="227"/>
    </row>
    <row r="3" spans="1:11" ht="14.25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spans="1:11" ht="14.25">
      <c r="A4" s="69" t="s">
        <v>59</v>
      </c>
      <c r="B4" s="215" t="s">
        <v>60</v>
      </c>
      <c r="C4" s="216"/>
      <c r="D4" s="209" t="s">
        <v>61</v>
      </c>
      <c r="E4" s="210"/>
      <c r="F4" s="207" t="s">
        <v>62</v>
      </c>
      <c r="G4" s="208"/>
      <c r="H4" s="209" t="s">
        <v>63</v>
      </c>
      <c r="I4" s="210"/>
      <c r="J4" s="70" t="s">
        <v>64</v>
      </c>
      <c r="K4" s="71" t="s">
        <v>65</v>
      </c>
    </row>
    <row r="5" spans="1:11" ht="14.25">
      <c r="A5" s="72" t="s">
        <v>66</v>
      </c>
      <c r="B5" s="215" t="s">
        <v>67</v>
      </c>
      <c r="C5" s="216"/>
      <c r="D5" s="209" t="s">
        <v>68</v>
      </c>
      <c r="E5" s="210"/>
      <c r="F5" s="207">
        <v>44709</v>
      </c>
      <c r="G5" s="208"/>
      <c r="H5" s="209" t="s">
        <v>69</v>
      </c>
      <c r="I5" s="210"/>
      <c r="J5" s="70" t="s">
        <v>64</v>
      </c>
      <c r="K5" s="71" t="s">
        <v>65</v>
      </c>
    </row>
    <row r="6" spans="1:11" ht="14.25">
      <c r="A6" s="69" t="s">
        <v>70</v>
      </c>
      <c r="B6" s="73">
        <v>1</v>
      </c>
      <c r="C6" s="74">
        <v>6</v>
      </c>
      <c r="D6" s="72" t="s">
        <v>71</v>
      </c>
      <c r="E6" s="75"/>
      <c r="F6" s="207">
        <v>44727</v>
      </c>
      <c r="G6" s="208"/>
      <c r="H6" s="209" t="s">
        <v>72</v>
      </c>
      <c r="I6" s="210"/>
      <c r="J6" s="70" t="s">
        <v>64</v>
      </c>
      <c r="K6" s="71" t="s">
        <v>65</v>
      </c>
    </row>
    <row r="7" spans="1:11" ht="14.25">
      <c r="A7" s="69" t="s">
        <v>73</v>
      </c>
      <c r="B7" s="205">
        <v>1006</v>
      </c>
      <c r="C7" s="206"/>
      <c r="D7" s="72" t="s">
        <v>74</v>
      </c>
      <c r="E7" s="77"/>
      <c r="F7" s="207">
        <v>44727</v>
      </c>
      <c r="G7" s="208"/>
      <c r="H7" s="209" t="s">
        <v>75</v>
      </c>
      <c r="I7" s="210"/>
      <c r="J7" s="70" t="s">
        <v>64</v>
      </c>
      <c r="K7" s="71" t="s">
        <v>65</v>
      </c>
    </row>
    <row r="8" spans="1:11" ht="14.25">
      <c r="A8" s="79" t="s">
        <v>76</v>
      </c>
      <c r="B8" s="211"/>
      <c r="C8" s="212"/>
      <c r="D8" s="176" t="s">
        <v>77</v>
      </c>
      <c r="E8" s="177"/>
      <c r="F8" s="213">
        <v>44743</v>
      </c>
      <c r="G8" s="214"/>
      <c r="H8" s="176" t="s">
        <v>78</v>
      </c>
      <c r="I8" s="177"/>
      <c r="J8" s="81" t="s">
        <v>64</v>
      </c>
      <c r="K8" s="83" t="s">
        <v>65</v>
      </c>
    </row>
    <row r="9" spans="1:11" ht="14.25">
      <c r="A9" s="199" t="s">
        <v>79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4.25">
      <c r="A10" s="173" t="s">
        <v>80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5"/>
    </row>
    <row r="11" spans="1:11" ht="14.25">
      <c r="A11" s="89" t="s">
        <v>81</v>
      </c>
      <c r="B11" s="90" t="s">
        <v>82</v>
      </c>
      <c r="C11" s="91" t="s">
        <v>83</v>
      </c>
      <c r="D11" s="92"/>
      <c r="E11" s="93" t="s">
        <v>84</v>
      </c>
      <c r="F11" s="90" t="s">
        <v>82</v>
      </c>
      <c r="G11" s="91" t="s">
        <v>83</v>
      </c>
      <c r="H11" s="91" t="s">
        <v>85</v>
      </c>
      <c r="I11" s="93" t="s">
        <v>86</v>
      </c>
      <c r="J11" s="90" t="s">
        <v>82</v>
      </c>
      <c r="K11" s="109" t="s">
        <v>83</v>
      </c>
    </row>
    <row r="12" spans="1:11" ht="14.25">
      <c r="A12" s="72" t="s">
        <v>87</v>
      </c>
      <c r="B12" s="80" t="s">
        <v>82</v>
      </c>
      <c r="C12" s="70" t="s">
        <v>83</v>
      </c>
      <c r="D12" s="77"/>
      <c r="E12" s="75" t="s">
        <v>88</v>
      </c>
      <c r="F12" s="80" t="s">
        <v>82</v>
      </c>
      <c r="G12" s="70" t="s">
        <v>83</v>
      </c>
      <c r="H12" s="70" t="s">
        <v>85</v>
      </c>
      <c r="I12" s="75" t="s">
        <v>89</v>
      </c>
      <c r="J12" s="80" t="s">
        <v>82</v>
      </c>
      <c r="K12" s="71" t="s">
        <v>83</v>
      </c>
    </row>
    <row r="13" spans="1:11" ht="14.25">
      <c r="A13" s="72" t="s">
        <v>90</v>
      </c>
      <c r="B13" s="80" t="s">
        <v>82</v>
      </c>
      <c r="C13" s="70" t="s">
        <v>83</v>
      </c>
      <c r="D13" s="77"/>
      <c r="E13" s="75" t="s">
        <v>91</v>
      </c>
      <c r="F13" s="70" t="s">
        <v>92</v>
      </c>
      <c r="G13" s="70" t="s">
        <v>93</v>
      </c>
      <c r="H13" s="70" t="s">
        <v>85</v>
      </c>
      <c r="I13" s="75" t="s">
        <v>94</v>
      </c>
      <c r="J13" s="80" t="s">
        <v>82</v>
      </c>
      <c r="K13" s="71" t="s">
        <v>83</v>
      </c>
    </row>
    <row r="14" spans="1:11" ht="14.25">
      <c r="A14" s="176" t="s">
        <v>95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</row>
    <row r="15" spans="1:11" ht="14.25">
      <c r="A15" s="173" t="s">
        <v>96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</row>
    <row r="16" spans="1:11" ht="14.25">
      <c r="A16" s="94" t="s">
        <v>97</v>
      </c>
      <c r="B16" s="91" t="s">
        <v>92</v>
      </c>
      <c r="C16" s="91" t="s">
        <v>93</v>
      </c>
      <c r="D16" s="95"/>
      <c r="E16" s="96" t="s">
        <v>98</v>
      </c>
      <c r="F16" s="91" t="s">
        <v>92</v>
      </c>
      <c r="G16" s="91" t="s">
        <v>93</v>
      </c>
      <c r="H16" s="97"/>
      <c r="I16" s="96" t="s">
        <v>99</v>
      </c>
      <c r="J16" s="91" t="s">
        <v>92</v>
      </c>
      <c r="K16" s="109" t="s">
        <v>93</v>
      </c>
    </row>
    <row r="17" spans="1:22" ht="16.5" customHeight="1">
      <c r="A17" s="76" t="s">
        <v>100</v>
      </c>
      <c r="B17" s="70" t="s">
        <v>92</v>
      </c>
      <c r="C17" s="70" t="s">
        <v>93</v>
      </c>
      <c r="D17" s="98"/>
      <c r="E17" s="82" t="s">
        <v>101</v>
      </c>
      <c r="F17" s="70" t="s">
        <v>92</v>
      </c>
      <c r="G17" s="70" t="s">
        <v>93</v>
      </c>
      <c r="H17" s="99"/>
      <c r="I17" s="82" t="s">
        <v>102</v>
      </c>
      <c r="J17" s="70" t="s">
        <v>92</v>
      </c>
      <c r="K17" s="71" t="s">
        <v>93</v>
      </c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ht="18" customHeight="1">
      <c r="A18" s="202" t="s">
        <v>103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s="88" customFormat="1" ht="18" customHeight="1">
      <c r="A19" s="173" t="s">
        <v>104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spans="1:22" ht="16.5" customHeight="1">
      <c r="A20" s="190" t="s">
        <v>105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spans="1:22" ht="21.75" customHeight="1">
      <c r="A21" s="100" t="s">
        <v>106</v>
      </c>
      <c r="B21" s="82" t="s">
        <v>107</v>
      </c>
      <c r="C21" s="82" t="s">
        <v>108</v>
      </c>
      <c r="D21" s="82" t="s">
        <v>109</v>
      </c>
      <c r="E21" s="82" t="s">
        <v>110</v>
      </c>
      <c r="F21" s="82" t="s">
        <v>111</v>
      </c>
      <c r="G21" s="82" t="s">
        <v>112</v>
      </c>
      <c r="H21" s="82" t="s">
        <v>113</v>
      </c>
      <c r="I21" s="82" t="s">
        <v>114</v>
      </c>
      <c r="J21" s="82" t="s">
        <v>115</v>
      </c>
      <c r="K21" s="84" t="s">
        <v>116</v>
      </c>
    </row>
    <row r="22" spans="1:22" ht="16.5" customHeight="1">
      <c r="A22" s="78" t="s">
        <v>117</v>
      </c>
      <c r="B22" s="101"/>
      <c r="C22" s="102">
        <v>16</v>
      </c>
      <c r="D22" s="102">
        <v>59</v>
      </c>
      <c r="E22" s="102">
        <v>122</v>
      </c>
      <c r="F22" s="102">
        <v>160</v>
      </c>
      <c r="G22" s="102">
        <v>111</v>
      </c>
      <c r="H22" s="102">
        <v>62</v>
      </c>
      <c r="I22" s="102"/>
      <c r="J22" s="101"/>
      <c r="K22" s="111"/>
    </row>
    <row r="23" spans="1:22" ht="16.5" customHeight="1">
      <c r="A23" s="78"/>
      <c r="B23" s="101"/>
      <c r="C23" s="101"/>
      <c r="D23" s="101"/>
      <c r="E23" s="101"/>
      <c r="F23" s="101"/>
      <c r="G23" s="101"/>
      <c r="H23" s="101"/>
      <c r="I23" s="101"/>
      <c r="J23" s="101"/>
      <c r="K23" s="112"/>
    </row>
    <row r="24" spans="1:22" ht="16.5" customHeight="1">
      <c r="A24" s="78"/>
      <c r="B24" s="101"/>
      <c r="C24" s="101"/>
      <c r="D24" s="101"/>
      <c r="E24" s="101"/>
      <c r="F24" s="101"/>
      <c r="G24" s="101"/>
      <c r="H24" s="101"/>
      <c r="I24" s="101"/>
      <c r="J24" s="101"/>
      <c r="K24" s="112"/>
    </row>
    <row r="25" spans="1:22" ht="16.5" customHeight="1">
      <c r="A25" s="78"/>
      <c r="B25" s="101"/>
      <c r="C25" s="101"/>
      <c r="D25" s="101"/>
      <c r="E25" s="101"/>
      <c r="F25" s="101"/>
      <c r="G25" s="101"/>
      <c r="H25" s="101"/>
      <c r="I25" s="101"/>
      <c r="J25" s="101"/>
      <c r="K25" s="113"/>
    </row>
    <row r="26" spans="1:22" ht="16.5" customHeight="1">
      <c r="A26" s="78"/>
      <c r="B26" s="101"/>
      <c r="C26" s="101"/>
      <c r="D26" s="101"/>
      <c r="E26" s="101"/>
      <c r="F26" s="101"/>
      <c r="G26" s="101"/>
      <c r="H26" s="101"/>
      <c r="I26" s="101"/>
      <c r="J26" s="101"/>
      <c r="K26" s="113"/>
    </row>
    <row r="27" spans="1:22" ht="16.5" customHeight="1">
      <c r="A27" s="78"/>
      <c r="B27" s="101"/>
      <c r="C27" s="101"/>
      <c r="D27" s="101"/>
      <c r="E27" s="101"/>
      <c r="F27" s="101"/>
      <c r="G27" s="101"/>
      <c r="H27" s="101"/>
      <c r="I27" s="101"/>
      <c r="J27" s="101"/>
      <c r="K27" s="113"/>
    </row>
    <row r="28" spans="1:22" ht="16.5" customHeight="1">
      <c r="A28" s="78"/>
      <c r="B28" s="101"/>
      <c r="C28" s="101"/>
      <c r="D28" s="101"/>
      <c r="E28" s="101"/>
      <c r="F28" s="101"/>
      <c r="G28" s="101"/>
      <c r="H28" s="101"/>
      <c r="I28" s="101"/>
      <c r="J28" s="101"/>
      <c r="K28" s="113"/>
    </row>
    <row r="29" spans="1:22" ht="18" customHeight="1">
      <c r="A29" s="179" t="s">
        <v>118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1"/>
    </row>
    <row r="30" spans="1:22" ht="18.75" customHeight="1">
      <c r="A30" s="193" t="s">
        <v>119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22" ht="18.75" customHeight="1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198"/>
    </row>
    <row r="32" spans="1:22" ht="18" customHeight="1">
      <c r="A32" s="179" t="s">
        <v>120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1"/>
    </row>
    <row r="33" spans="1:11" ht="14.25">
      <c r="A33" s="182" t="s">
        <v>121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spans="1:11" ht="14.25">
      <c r="A34" s="185" t="s">
        <v>122</v>
      </c>
      <c r="B34" s="186"/>
      <c r="C34" s="70" t="s">
        <v>64</v>
      </c>
      <c r="D34" s="70" t="s">
        <v>65</v>
      </c>
      <c r="E34" s="187" t="s">
        <v>123</v>
      </c>
      <c r="F34" s="188"/>
      <c r="G34" s="188"/>
      <c r="H34" s="188"/>
      <c r="I34" s="188"/>
      <c r="J34" s="188"/>
      <c r="K34" s="189"/>
    </row>
    <row r="35" spans="1:11" ht="14.25">
      <c r="A35" s="155" t="s">
        <v>124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1" ht="14.25">
      <c r="A36" s="164" t="s">
        <v>125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spans="1:11" ht="14.25">
      <c r="A37" s="167" t="s">
        <v>126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pans="1:11" ht="14.25">
      <c r="A38" s="167" t="s">
        <v>127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9"/>
    </row>
    <row r="39" spans="1:11" ht="14.25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 ht="14.25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69"/>
    </row>
    <row r="41" spans="1:11" ht="14.25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9"/>
    </row>
    <row r="42" spans="1:11" ht="14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9"/>
    </row>
    <row r="43" spans="1:11" ht="14.25">
      <c r="A43" s="170" t="s">
        <v>128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2"/>
    </row>
    <row r="44" spans="1:11" ht="14.25">
      <c r="A44" s="173" t="s">
        <v>129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5"/>
    </row>
    <row r="45" spans="1:11" ht="14.25">
      <c r="A45" s="94" t="s">
        <v>130</v>
      </c>
      <c r="B45" s="91" t="s">
        <v>92</v>
      </c>
      <c r="C45" s="91" t="s">
        <v>93</v>
      </c>
      <c r="D45" s="91" t="s">
        <v>85</v>
      </c>
      <c r="E45" s="96" t="s">
        <v>131</v>
      </c>
      <c r="F45" s="91" t="s">
        <v>92</v>
      </c>
      <c r="G45" s="91" t="s">
        <v>93</v>
      </c>
      <c r="H45" s="91" t="s">
        <v>85</v>
      </c>
      <c r="I45" s="96" t="s">
        <v>132</v>
      </c>
      <c r="J45" s="91" t="s">
        <v>92</v>
      </c>
      <c r="K45" s="109" t="s">
        <v>93</v>
      </c>
    </row>
    <row r="46" spans="1:11" ht="14.25">
      <c r="A46" s="76" t="s">
        <v>84</v>
      </c>
      <c r="B46" s="70" t="s">
        <v>92</v>
      </c>
      <c r="C46" s="70" t="s">
        <v>93</v>
      </c>
      <c r="D46" s="70" t="s">
        <v>85</v>
      </c>
      <c r="E46" s="82" t="s">
        <v>91</v>
      </c>
      <c r="F46" s="70" t="s">
        <v>92</v>
      </c>
      <c r="G46" s="70" t="s">
        <v>93</v>
      </c>
      <c r="H46" s="70" t="s">
        <v>85</v>
      </c>
      <c r="I46" s="82" t="s">
        <v>102</v>
      </c>
      <c r="J46" s="70" t="s">
        <v>92</v>
      </c>
      <c r="K46" s="71" t="s">
        <v>93</v>
      </c>
    </row>
    <row r="47" spans="1:11" ht="14.25">
      <c r="A47" s="176" t="s">
        <v>95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8"/>
    </row>
    <row r="48" spans="1:11" ht="14.25">
      <c r="A48" s="155" t="s">
        <v>133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</row>
    <row r="49" spans="1:11" ht="14.25">
      <c r="A49" s="164"/>
      <c r="B49" s="165"/>
      <c r="C49" s="165"/>
      <c r="D49" s="165"/>
      <c r="E49" s="165"/>
      <c r="F49" s="165"/>
      <c r="G49" s="165"/>
      <c r="H49" s="165"/>
      <c r="I49" s="165"/>
      <c r="J49" s="165"/>
      <c r="K49" s="166"/>
    </row>
    <row r="50" spans="1:11" ht="14.25">
      <c r="A50" s="103" t="s">
        <v>134</v>
      </c>
      <c r="B50" s="159" t="s">
        <v>135</v>
      </c>
      <c r="C50" s="159"/>
      <c r="D50" s="104" t="s">
        <v>136</v>
      </c>
      <c r="E50" s="105"/>
      <c r="F50" s="106" t="s">
        <v>137</v>
      </c>
      <c r="G50" s="107"/>
      <c r="H50" s="160" t="s">
        <v>138</v>
      </c>
      <c r="I50" s="161"/>
      <c r="J50" s="162"/>
      <c r="K50" s="163"/>
    </row>
    <row r="51" spans="1:11" ht="14.25">
      <c r="A51" s="155" t="s">
        <v>139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</row>
    <row r="52" spans="1:11" ht="14.25">
      <c r="A52" s="156"/>
      <c r="B52" s="157"/>
      <c r="C52" s="157"/>
      <c r="D52" s="157"/>
      <c r="E52" s="157"/>
      <c r="F52" s="157"/>
      <c r="G52" s="157"/>
      <c r="H52" s="157"/>
      <c r="I52" s="157"/>
      <c r="J52" s="157"/>
      <c r="K52" s="158"/>
    </row>
    <row r="53" spans="1:11" ht="14.25">
      <c r="A53" s="103" t="s">
        <v>134</v>
      </c>
      <c r="B53" s="159" t="s">
        <v>135</v>
      </c>
      <c r="C53" s="159"/>
      <c r="D53" s="104" t="s">
        <v>136</v>
      </c>
      <c r="E53" s="108" t="s">
        <v>140</v>
      </c>
      <c r="F53" s="106" t="s">
        <v>141</v>
      </c>
      <c r="G53" s="107"/>
      <c r="H53" s="160" t="s">
        <v>138</v>
      </c>
      <c r="I53" s="161"/>
      <c r="J53" s="162" t="s">
        <v>142</v>
      </c>
      <c r="K53" s="1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workbookViewId="0">
      <selection activeCell="L9" sqref="L9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14" width="9.125" style="18" customWidth="1"/>
    <col min="15" max="16384" width="9" style="18"/>
  </cols>
  <sheetData>
    <row r="1" spans="1:14" ht="30" customHeight="1">
      <c r="A1" s="228" t="s">
        <v>143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29.1" customHeight="1">
      <c r="A2" s="19" t="s">
        <v>59</v>
      </c>
      <c r="B2" s="230" t="s">
        <v>60</v>
      </c>
      <c r="C2" s="230"/>
      <c r="D2" s="20" t="s">
        <v>66</v>
      </c>
      <c r="E2" s="230" t="s">
        <v>67</v>
      </c>
      <c r="F2" s="230"/>
      <c r="G2" s="230"/>
      <c r="H2" s="236"/>
      <c r="I2" s="31" t="s">
        <v>55</v>
      </c>
      <c r="J2" s="230"/>
      <c r="K2" s="230"/>
      <c r="L2" s="230"/>
      <c r="M2" s="230"/>
      <c r="N2" s="231"/>
    </row>
    <row r="3" spans="1:14" ht="29.1" customHeight="1">
      <c r="A3" s="235" t="s">
        <v>144</v>
      </c>
      <c r="B3" s="232" t="s">
        <v>145</v>
      </c>
      <c r="C3" s="232"/>
      <c r="D3" s="232"/>
      <c r="E3" s="232"/>
      <c r="F3" s="232"/>
      <c r="G3" s="232"/>
      <c r="H3" s="237"/>
      <c r="I3" s="233" t="s">
        <v>146</v>
      </c>
      <c r="J3" s="233"/>
      <c r="K3" s="233"/>
      <c r="L3" s="233"/>
      <c r="M3" s="233"/>
      <c r="N3" s="234"/>
    </row>
    <row r="4" spans="1:14" ht="29.1" customHeight="1">
      <c r="A4" s="235"/>
      <c r="B4" s="21" t="s">
        <v>108</v>
      </c>
      <c r="C4" s="21" t="s">
        <v>109</v>
      </c>
      <c r="D4" s="22" t="s">
        <v>110</v>
      </c>
      <c r="E4" s="21" t="s">
        <v>111</v>
      </c>
      <c r="F4" s="21" t="s">
        <v>112</v>
      </c>
      <c r="G4" s="21" t="s">
        <v>113</v>
      </c>
      <c r="H4" s="237"/>
      <c r="I4" s="21" t="s">
        <v>147</v>
      </c>
      <c r="J4" s="21" t="s">
        <v>148</v>
      </c>
      <c r="K4" s="22" t="s">
        <v>149</v>
      </c>
      <c r="L4" s="21" t="s">
        <v>150</v>
      </c>
      <c r="M4" s="21" t="s">
        <v>151</v>
      </c>
      <c r="N4" s="21" t="s">
        <v>152</v>
      </c>
    </row>
    <row r="5" spans="1:14" ht="29.1" customHeight="1">
      <c r="A5" s="235"/>
      <c r="B5" s="21" t="s">
        <v>153</v>
      </c>
      <c r="C5" s="21" t="s">
        <v>154</v>
      </c>
      <c r="D5" s="23" t="s">
        <v>155</v>
      </c>
      <c r="E5" s="21" t="s">
        <v>156</v>
      </c>
      <c r="F5" s="21" t="s">
        <v>157</v>
      </c>
      <c r="G5" s="21" t="s">
        <v>158</v>
      </c>
      <c r="H5" s="237"/>
      <c r="I5" s="63"/>
      <c r="J5" s="63"/>
      <c r="K5" s="64"/>
      <c r="L5" s="64"/>
      <c r="M5" s="64"/>
      <c r="N5" s="65"/>
    </row>
    <row r="6" spans="1:14" ht="29.1" customHeight="1">
      <c r="A6" s="24" t="s">
        <v>159</v>
      </c>
      <c r="B6" s="25">
        <f>C6-2.1</f>
        <v>96.300000000000011</v>
      </c>
      <c r="C6" s="25">
        <f>D6-2.1</f>
        <v>98.4</v>
      </c>
      <c r="D6" s="26">
        <v>100.5</v>
      </c>
      <c r="E6" s="25">
        <f t="shared" ref="E6:G6" si="0">D6+2.1</f>
        <v>102.6</v>
      </c>
      <c r="F6" s="25">
        <f t="shared" si="0"/>
        <v>104.69999999999999</v>
      </c>
      <c r="G6" s="25">
        <f t="shared" si="0"/>
        <v>106.79999999999998</v>
      </c>
      <c r="H6" s="237"/>
      <c r="I6" s="32"/>
      <c r="J6" s="32"/>
      <c r="K6" s="33"/>
      <c r="L6" s="33"/>
      <c r="M6" s="33" t="s">
        <v>160</v>
      </c>
      <c r="N6" s="33" t="s">
        <v>161</v>
      </c>
    </row>
    <row r="7" spans="1:14" ht="29.1" customHeight="1">
      <c r="A7" s="24" t="s">
        <v>162</v>
      </c>
      <c r="B7" s="25"/>
      <c r="C7" s="25"/>
      <c r="D7" s="26"/>
      <c r="E7" s="25"/>
      <c r="F7" s="25"/>
      <c r="G7" s="25"/>
      <c r="H7" s="237"/>
      <c r="I7" s="32"/>
      <c r="J7" s="32"/>
      <c r="K7" s="34"/>
      <c r="L7" s="34"/>
      <c r="M7" s="34"/>
      <c r="N7" s="34"/>
    </row>
    <row r="8" spans="1:14" ht="29.1" customHeight="1">
      <c r="A8" s="24" t="s">
        <v>163</v>
      </c>
      <c r="B8" s="25">
        <f>C8-4</f>
        <v>66</v>
      </c>
      <c r="C8" s="25">
        <f>D8-4</f>
        <v>70</v>
      </c>
      <c r="D8" s="26">
        <v>74</v>
      </c>
      <c r="E8" s="25">
        <f t="shared" ref="E8:E10" si="1">D8+4</f>
        <v>78</v>
      </c>
      <c r="F8" s="25">
        <f>E8+5</f>
        <v>83</v>
      </c>
      <c r="G8" s="25">
        <f>F8+6</f>
        <v>89</v>
      </c>
      <c r="H8" s="237"/>
      <c r="I8" s="32"/>
      <c r="J8" s="32"/>
      <c r="K8" s="34"/>
      <c r="L8" s="34"/>
      <c r="M8" s="34" t="s">
        <v>164</v>
      </c>
      <c r="N8" s="34" t="s">
        <v>161</v>
      </c>
    </row>
    <row r="9" spans="1:14" ht="29.1" customHeight="1">
      <c r="A9" s="24" t="s">
        <v>165</v>
      </c>
      <c r="B9" s="25">
        <f>C9-4</f>
        <v>74</v>
      </c>
      <c r="C9" s="25">
        <f>D9-4</f>
        <v>78</v>
      </c>
      <c r="D9" s="26">
        <v>82</v>
      </c>
      <c r="E9" s="25">
        <f t="shared" si="1"/>
        <v>86</v>
      </c>
      <c r="F9" s="25">
        <f>E9+5</f>
        <v>91</v>
      </c>
      <c r="G9" s="25">
        <f>F9+6</f>
        <v>97</v>
      </c>
      <c r="H9" s="237"/>
      <c r="I9" s="32"/>
      <c r="J9" s="32"/>
      <c r="K9" s="34"/>
      <c r="L9" s="34"/>
      <c r="M9" s="34" t="s">
        <v>164</v>
      </c>
      <c r="N9" s="34" t="s">
        <v>164</v>
      </c>
    </row>
    <row r="10" spans="1:14" ht="29.1" customHeight="1">
      <c r="A10" s="24" t="s">
        <v>166</v>
      </c>
      <c r="B10" s="27">
        <f>C10-3.6</f>
        <v>90.800000000000011</v>
      </c>
      <c r="C10" s="27">
        <f>D10-3.6</f>
        <v>94.4</v>
      </c>
      <c r="D10" s="28">
        <v>98</v>
      </c>
      <c r="E10" s="27">
        <f t="shared" si="1"/>
        <v>102</v>
      </c>
      <c r="F10" s="27">
        <f>E10+4</f>
        <v>106</v>
      </c>
      <c r="G10" s="27">
        <f>F10+4</f>
        <v>110</v>
      </c>
      <c r="H10" s="237"/>
      <c r="I10" s="32"/>
      <c r="J10" s="32"/>
      <c r="K10" s="34"/>
      <c r="L10" s="34"/>
      <c r="M10" s="34" t="s">
        <v>167</v>
      </c>
      <c r="N10" s="34" t="s">
        <v>167</v>
      </c>
    </row>
    <row r="11" spans="1:14" ht="29.1" customHeight="1">
      <c r="A11" s="24" t="s">
        <v>168</v>
      </c>
      <c r="B11" s="25">
        <f>C11-2.3/2</f>
        <v>27.200000000000003</v>
      </c>
      <c r="C11" s="25">
        <f>D11-2.3/2</f>
        <v>28.35</v>
      </c>
      <c r="D11" s="26">
        <v>29.5</v>
      </c>
      <c r="E11" s="25">
        <f t="shared" ref="E11:G11" si="2">D11+2.6/2</f>
        <v>30.8</v>
      </c>
      <c r="F11" s="25">
        <f t="shared" si="2"/>
        <v>32.1</v>
      </c>
      <c r="G11" s="25">
        <f t="shared" si="2"/>
        <v>33.4</v>
      </c>
      <c r="H11" s="237"/>
      <c r="I11" s="32"/>
      <c r="J11" s="32"/>
      <c r="K11" s="34"/>
      <c r="L11" s="34"/>
      <c r="M11" s="34" t="s">
        <v>169</v>
      </c>
      <c r="N11" s="34" t="s">
        <v>169</v>
      </c>
    </row>
    <row r="12" spans="1:14" ht="29.1" customHeight="1">
      <c r="A12" s="24" t="s">
        <v>170</v>
      </c>
      <c r="B12" s="25">
        <f>C12-0.7</f>
        <v>20.100000000000001</v>
      </c>
      <c r="C12" s="25">
        <f>D12-0.7</f>
        <v>20.8</v>
      </c>
      <c r="D12" s="26">
        <v>21.5</v>
      </c>
      <c r="E12" s="25">
        <f>D12+0.7</f>
        <v>22.2</v>
      </c>
      <c r="F12" s="25">
        <f>E12+0.7</f>
        <v>22.9</v>
      </c>
      <c r="G12" s="25">
        <f>F12+0.9</f>
        <v>23.799999999999997</v>
      </c>
      <c r="H12" s="237"/>
      <c r="I12" s="32"/>
      <c r="J12" s="32"/>
      <c r="K12" s="34"/>
      <c r="L12" s="34"/>
      <c r="M12" s="34" t="s">
        <v>169</v>
      </c>
      <c r="N12" s="34" t="s">
        <v>169</v>
      </c>
    </row>
    <row r="13" spans="1:14" ht="29.1" customHeight="1">
      <c r="A13" s="24" t="s">
        <v>171</v>
      </c>
      <c r="B13" s="25">
        <f>C13-0.5</f>
        <v>17</v>
      </c>
      <c r="C13" s="25">
        <f>D13-0.5</f>
        <v>17.5</v>
      </c>
      <c r="D13" s="26">
        <v>18</v>
      </c>
      <c r="E13" s="25">
        <f>D13+0.5</f>
        <v>18.5</v>
      </c>
      <c r="F13" s="25">
        <f>E13+0.5</f>
        <v>19</v>
      </c>
      <c r="G13" s="25">
        <f>F13+0.7</f>
        <v>19.7</v>
      </c>
      <c r="H13" s="237"/>
      <c r="I13" s="32"/>
      <c r="J13" s="32"/>
      <c r="K13" s="34"/>
      <c r="L13" s="34"/>
      <c r="M13" s="34" t="s">
        <v>169</v>
      </c>
      <c r="N13" s="34" t="s">
        <v>169</v>
      </c>
    </row>
    <row r="14" spans="1:14" ht="29.1" customHeight="1">
      <c r="A14" s="24" t="s">
        <v>172</v>
      </c>
      <c r="B14" s="25">
        <f>C14-0.7</f>
        <v>27.7</v>
      </c>
      <c r="C14" s="25">
        <f>D14-0.6</f>
        <v>28.4</v>
      </c>
      <c r="D14" s="26">
        <v>29</v>
      </c>
      <c r="E14" s="25">
        <f>D14+0.6</f>
        <v>29.6</v>
      </c>
      <c r="F14" s="25">
        <f>E14+0.7</f>
        <v>30.3</v>
      </c>
      <c r="G14" s="25">
        <f>F14+0.6</f>
        <v>30.900000000000002</v>
      </c>
      <c r="H14" s="237"/>
      <c r="I14" s="32"/>
      <c r="J14" s="32"/>
      <c r="K14" s="34"/>
      <c r="L14" s="34"/>
      <c r="M14" s="34" t="s">
        <v>167</v>
      </c>
      <c r="N14" s="34" t="s">
        <v>173</v>
      </c>
    </row>
    <row r="15" spans="1:14" ht="29.1" customHeight="1">
      <c r="A15" s="24" t="s">
        <v>174</v>
      </c>
      <c r="B15" s="29">
        <f>C15-0.9</f>
        <v>37.400000000000006</v>
      </c>
      <c r="C15" s="29">
        <f>D15-0.9</f>
        <v>38.300000000000004</v>
      </c>
      <c r="D15" s="30">
        <v>39.200000000000003</v>
      </c>
      <c r="E15" s="29">
        <f t="shared" ref="E15:G15" si="3">D15+1.1</f>
        <v>40.300000000000004</v>
      </c>
      <c r="F15" s="29">
        <f t="shared" si="3"/>
        <v>41.400000000000006</v>
      </c>
      <c r="G15" s="29">
        <f t="shared" si="3"/>
        <v>42.500000000000007</v>
      </c>
      <c r="H15" s="237"/>
      <c r="I15" s="32"/>
      <c r="J15" s="32"/>
      <c r="K15" s="34"/>
      <c r="L15" s="34"/>
      <c r="M15" s="34" t="s">
        <v>169</v>
      </c>
      <c r="N15" s="34" t="s">
        <v>167</v>
      </c>
    </row>
    <row r="16" spans="1:14" ht="29.1" customHeight="1">
      <c r="A16" s="24" t="s">
        <v>175</v>
      </c>
      <c r="B16" s="25">
        <f t="shared" ref="B16:B19" si="4">D16-0.5</f>
        <v>13.5</v>
      </c>
      <c r="C16" s="25">
        <f t="shared" ref="C16:G16" si="5">B16</f>
        <v>13.5</v>
      </c>
      <c r="D16" s="26">
        <v>14</v>
      </c>
      <c r="E16" s="25">
        <f t="shared" si="5"/>
        <v>14</v>
      </c>
      <c r="F16" s="25">
        <f t="shared" ref="F16:F19" si="6">D16+1.5</f>
        <v>15.5</v>
      </c>
      <c r="G16" s="25">
        <f t="shared" si="5"/>
        <v>15.5</v>
      </c>
      <c r="H16" s="237"/>
      <c r="I16" s="32"/>
      <c r="J16" s="32"/>
      <c r="K16" s="34"/>
      <c r="L16" s="34"/>
      <c r="M16" s="34" t="s">
        <v>169</v>
      </c>
      <c r="N16" s="34" t="s">
        <v>169</v>
      </c>
    </row>
    <row r="17" spans="1:14" ht="29.1" customHeight="1">
      <c r="A17" s="24" t="s">
        <v>176</v>
      </c>
      <c r="B17" s="25">
        <f t="shared" si="4"/>
        <v>12.5</v>
      </c>
      <c r="C17" s="25">
        <f t="shared" ref="C17:G17" si="7">B17</f>
        <v>12.5</v>
      </c>
      <c r="D17" s="26">
        <v>13</v>
      </c>
      <c r="E17" s="25">
        <f t="shared" si="7"/>
        <v>13</v>
      </c>
      <c r="F17" s="25">
        <f t="shared" si="6"/>
        <v>14.5</v>
      </c>
      <c r="G17" s="25">
        <f t="shared" si="7"/>
        <v>14.5</v>
      </c>
      <c r="H17" s="237"/>
      <c r="I17" s="32"/>
      <c r="J17" s="32"/>
      <c r="K17" s="34"/>
      <c r="L17" s="34"/>
      <c r="M17" s="34" t="s">
        <v>169</v>
      </c>
      <c r="N17" s="34" t="s">
        <v>169</v>
      </c>
    </row>
    <row r="18" spans="1:14" ht="29.1" customHeight="1">
      <c r="A18" s="24" t="s">
        <v>177</v>
      </c>
      <c r="B18" s="25">
        <f t="shared" si="4"/>
        <v>15.5</v>
      </c>
      <c r="C18" s="25">
        <f t="shared" ref="C18:G18" si="8">B18</f>
        <v>15.5</v>
      </c>
      <c r="D18" s="26">
        <v>16</v>
      </c>
      <c r="E18" s="25">
        <f t="shared" si="8"/>
        <v>16</v>
      </c>
      <c r="F18" s="25">
        <f t="shared" si="6"/>
        <v>17.5</v>
      </c>
      <c r="G18" s="25">
        <f t="shared" si="8"/>
        <v>17.5</v>
      </c>
      <c r="H18" s="237"/>
      <c r="I18" s="32"/>
      <c r="J18" s="32"/>
      <c r="K18" s="34"/>
      <c r="L18" s="34"/>
      <c r="M18" s="34" t="s">
        <v>169</v>
      </c>
      <c r="N18" s="34" t="s">
        <v>169</v>
      </c>
    </row>
    <row r="19" spans="1:14" ht="29.1" customHeight="1">
      <c r="A19" s="24" t="s">
        <v>178</v>
      </c>
      <c r="B19" s="25">
        <f t="shared" si="4"/>
        <v>19</v>
      </c>
      <c r="C19" s="25">
        <f t="shared" ref="C19:G19" si="9">B19</f>
        <v>19</v>
      </c>
      <c r="D19" s="26">
        <v>19.5</v>
      </c>
      <c r="E19" s="25">
        <f t="shared" si="9"/>
        <v>19.5</v>
      </c>
      <c r="F19" s="25">
        <f t="shared" si="6"/>
        <v>21</v>
      </c>
      <c r="G19" s="25">
        <f t="shared" si="9"/>
        <v>21</v>
      </c>
      <c r="H19" s="237"/>
      <c r="I19" s="32"/>
      <c r="J19" s="32"/>
      <c r="K19" s="34"/>
      <c r="L19" s="34"/>
      <c r="M19" s="34" t="s">
        <v>169</v>
      </c>
      <c r="N19" s="34" t="s">
        <v>169</v>
      </c>
    </row>
    <row r="20" spans="1:14" ht="14.25">
      <c r="A20" s="85" t="s">
        <v>123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</row>
    <row r="21" spans="1:14" ht="14.25">
      <c r="A21" s="18" t="s">
        <v>179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 ht="14.25">
      <c r="A22" s="86"/>
      <c r="B22" s="86"/>
      <c r="C22" s="86"/>
      <c r="D22" s="86"/>
      <c r="E22" s="86"/>
      <c r="F22" s="86"/>
      <c r="G22" s="86"/>
      <c r="H22" s="86"/>
      <c r="I22" s="85" t="s">
        <v>180</v>
      </c>
      <c r="J22" s="87"/>
      <c r="K22" s="85" t="s">
        <v>181</v>
      </c>
      <c r="L22" s="85"/>
      <c r="M22" s="85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workbookViewId="0">
      <selection activeCell="A23" sqref="A23:K23"/>
    </sheetView>
  </sheetViews>
  <sheetFormatPr defaultColWidth="10.125" defaultRowHeight="14.2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9.1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>
      <c r="A1" s="285" t="s">
        <v>187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>
      <c r="A2" s="38" t="s">
        <v>53</v>
      </c>
      <c r="B2" s="286" t="s">
        <v>340</v>
      </c>
      <c r="C2" s="287"/>
      <c r="D2" s="39" t="s">
        <v>59</v>
      </c>
      <c r="E2" s="40" t="s">
        <v>60</v>
      </c>
      <c r="F2" s="41" t="s">
        <v>188</v>
      </c>
      <c r="G2" s="288" t="s">
        <v>67</v>
      </c>
      <c r="H2" s="288"/>
      <c r="I2" s="58" t="s">
        <v>55</v>
      </c>
      <c r="J2" s="288" t="s">
        <v>189</v>
      </c>
      <c r="K2" s="289"/>
    </row>
    <row r="3" spans="1:11">
      <c r="A3" s="42" t="s">
        <v>73</v>
      </c>
      <c r="B3" s="282">
        <v>1006</v>
      </c>
      <c r="C3" s="282"/>
      <c r="D3" s="43" t="s">
        <v>190</v>
      </c>
      <c r="E3" s="290">
        <v>44717</v>
      </c>
      <c r="F3" s="281"/>
      <c r="G3" s="281"/>
      <c r="H3" s="238" t="s">
        <v>191</v>
      </c>
      <c r="I3" s="238"/>
      <c r="J3" s="238"/>
      <c r="K3" s="239"/>
    </row>
    <row r="4" spans="1:11">
      <c r="A4" s="44" t="s">
        <v>70</v>
      </c>
      <c r="B4" s="45">
        <v>1</v>
      </c>
      <c r="C4" s="45">
        <v>6</v>
      </c>
      <c r="D4" s="46" t="s">
        <v>192</v>
      </c>
      <c r="E4" s="281" t="s">
        <v>341</v>
      </c>
      <c r="F4" s="281"/>
      <c r="G4" s="281"/>
      <c r="H4" s="186" t="s">
        <v>193</v>
      </c>
      <c r="I4" s="186"/>
      <c r="J4" s="55" t="s">
        <v>64</v>
      </c>
      <c r="K4" s="61" t="s">
        <v>65</v>
      </c>
    </row>
    <row r="5" spans="1:11">
      <c r="A5" s="44" t="s">
        <v>194</v>
      </c>
      <c r="B5" s="282">
        <v>1</v>
      </c>
      <c r="C5" s="282"/>
      <c r="D5" s="43" t="s">
        <v>195</v>
      </c>
      <c r="E5" s="43" t="s">
        <v>196</v>
      </c>
      <c r="F5" s="43" t="s">
        <v>197</v>
      </c>
      <c r="G5" s="43" t="s">
        <v>198</v>
      </c>
      <c r="H5" s="186" t="s">
        <v>199</v>
      </c>
      <c r="I5" s="186"/>
      <c r="J5" s="55" t="s">
        <v>64</v>
      </c>
      <c r="K5" s="61" t="s">
        <v>65</v>
      </c>
    </row>
    <row r="6" spans="1:11">
      <c r="A6" s="47" t="s">
        <v>200</v>
      </c>
      <c r="B6" s="283">
        <v>80</v>
      </c>
      <c r="C6" s="283"/>
      <c r="D6" s="48" t="s">
        <v>201</v>
      </c>
      <c r="E6" s="49"/>
      <c r="F6" s="50">
        <v>1006</v>
      </c>
      <c r="G6" s="48"/>
      <c r="H6" s="284" t="s">
        <v>202</v>
      </c>
      <c r="I6" s="284"/>
      <c r="J6" s="50" t="s">
        <v>64</v>
      </c>
      <c r="K6" s="62" t="s">
        <v>65</v>
      </c>
    </row>
    <row r="7" spans="1:11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>
      <c r="A8" s="54" t="s">
        <v>203</v>
      </c>
      <c r="B8" s="41" t="s">
        <v>204</v>
      </c>
      <c r="C8" s="41" t="s">
        <v>205</v>
      </c>
      <c r="D8" s="41" t="s">
        <v>206</v>
      </c>
      <c r="E8" s="41" t="s">
        <v>207</v>
      </c>
      <c r="F8" s="41" t="s">
        <v>208</v>
      </c>
      <c r="G8" s="277" t="s">
        <v>76</v>
      </c>
      <c r="H8" s="266"/>
      <c r="I8" s="266"/>
      <c r="J8" s="266"/>
      <c r="K8" s="267"/>
    </row>
    <row r="9" spans="1:11">
      <c r="A9" s="185" t="s">
        <v>209</v>
      </c>
      <c r="B9" s="186"/>
      <c r="C9" s="55" t="s">
        <v>64</v>
      </c>
      <c r="D9" s="55" t="s">
        <v>65</v>
      </c>
      <c r="E9" s="43" t="s">
        <v>210</v>
      </c>
      <c r="F9" s="56" t="s">
        <v>211</v>
      </c>
      <c r="G9" s="278"/>
      <c r="H9" s="279"/>
      <c r="I9" s="279"/>
      <c r="J9" s="279"/>
      <c r="K9" s="280"/>
    </row>
    <row r="10" spans="1:11">
      <c r="A10" s="185" t="s">
        <v>212</v>
      </c>
      <c r="B10" s="186"/>
      <c r="C10" s="55" t="s">
        <v>64</v>
      </c>
      <c r="D10" s="55" t="s">
        <v>65</v>
      </c>
      <c r="E10" s="43" t="s">
        <v>213</v>
      </c>
      <c r="F10" s="56" t="s">
        <v>214</v>
      </c>
      <c r="G10" s="278" t="s">
        <v>215</v>
      </c>
      <c r="H10" s="279"/>
      <c r="I10" s="279"/>
      <c r="J10" s="279"/>
      <c r="K10" s="280"/>
    </row>
    <row r="11" spans="1:11">
      <c r="A11" s="271" t="s">
        <v>183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3"/>
    </row>
    <row r="12" spans="1:11">
      <c r="A12" s="42" t="s">
        <v>86</v>
      </c>
      <c r="B12" s="55" t="s">
        <v>82</v>
      </c>
      <c r="C12" s="55" t="s">
        <v>83</v>
      </c>
      <c r="D12" s="56"/>
      <c r="E12" s="43" t="s">
        <v>84</v>
      </c>
      <c r="F12" s="55" t="s">
        <v>82</v>
      </c>
      <c r="G12" s="55" t="s">
        <v>83</v>
      </c>
      <c r="H12" s="55"/>
      <c r="I12" s="43" t="s">
        <v>216</v>
      </c>
      <c r="J12" s="55" t="s">
        <v>82</v>
      </c>
      <c r="K12" s="61" t="s">
        <v>83</v>
      </c>
    </row>
    <row r="13" spans="1:11">
      <c r="A13" s="42" t="s">
        <v>89</v>
      </c>
      <c r="B13" s="55" t="s">
        <v>82</v>
      </c>
      <c r="C13" s="55" t="s">
        <v>83</v>
      </c>
      <c r="D13" s="56"/>
      <c r="E13" s="43" t="s">
        <v>94</v>
      </c>
      <c r="F13" s="55" t="s">
        <v>82</v>
      </c>
      <c r="G13" s="55" t="s">
        <v>83</v>
      </c>
      <c r="H13" s="55"/>
      <c r="I13" s="43" t="s">
        <v>217</v>
      </c>
      <c r="J13" s="55" t="s">
        <v>82</v>
      </c>
      <c r="K13" s="61" t="s">
        <v>83</v>
      </c>
    </row>
    <row r="14" spans="1:11">
      <c r="A14" s="47" t="s">
        <v>218</v>
      </c>
      <c r="B14" s="50" t="s">
        <v>82</v>
      </c>
      <c r="C14" s="50" t="s">
        <v>83</v>
      </c>
      <c r="D14" s="49"/>
      <c r="E14" s="48" t="s">
        <v>219</v>
      </c>
      <c r="F14" s="50" t="s">
        <v>82</v>
      </c>
      <c r="G14" s="50" t="s">
        <v>83</v>
      </c>
      <c r="H14" s="50"/>
      <c r="I14" s="48" t="s">
        <v>220</v>
      </c>
      <c r="J14" s="50" t="s">
        <v>82</v>
      </c>
      <c r="K14" s="62" t="s">
        <v>83</v>
      </c>
    </row>
    <row r="15" spans="1:11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5" customFormat="1">
      <c r="A16" s="240" t="s">
        <v>221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2"/>
    </row>
    <row r="17" spans="1:11">
      <c r="A17" s="185" t="s">
        <v>222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243"/>
    </row>
    <row r="18" spans="1:11">
      <c r="A18" s="185" t="s">
        <v>223</v>
      </c>
      <c r="B18" s="186"/>
      <c r="C18" s="186"/>
      <c r="D18" s="186"/>
      <c r="E18" s="186"/>
      <c r="F18" s="186"/>
      <c r="G18" s="186"/>
      <c r="H18" s="186"/>
      <c r="I18" s="186"/>
      <c r="J18" s="186"/>
      <c r="K18" s="243"/>
    </row>
    <row r="19" spans="1:11">
      <c r="A19" s="274" t="s">
        <v>224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11">
      <c r="A20" s="261"/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spans="1:11">
      <c r="A21" s="261"/>
      <c r="B21" s="248"/>
      <c r="C21" s="248"/>
      <c r="D21" s="248"/>
      <c r="E21" s="248"/>
      <c r="F21" s="248"/>
      <c r="G21" s="248"/>
      <c r="H21" s="248"/>
      <c r="I21" s="248"/>
      <c r="J21" s="248"/>
      <c r="K21" s="249"/>
    </row>
    <row r="22" spans="1:11">
      <c r="A22" s="261"/>
      <c r="B22" s="248"/>
      <c r="C22" s="248"/>
      <c r="D22" s="248"/>
      <c r="E22" s="248"/>
      <c r="F22" s="248"/>
      <c r="G22" s="248"/>
      <c r="H22" s="248"/>
      <c r="I22" s="248"/>
      <c r="J22" s="248"/>
      <c r="K22" s="249"/>
    </row>
    <row r="23" spans="1:11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70"/>
    </row>
    <row r="24" spans="1:11">
      <c r="A24" s="185" t="s">
        <v>122</v>
      </c>
      <c r="B24" s="186"/>
      <c r="C24" s="55" t="s">
        <v>64</v>
      </c>
      <c r="D24" s="55" t="s">
        <v>65</v>
      </c>
      <c r="E24" s="238"/>
      <c r="F24" s="238"/>
      <c r="G24" s="238"/>
      <c r="H24" s="238"/>
      <c r="I24" s="238"/>
      <c r="J24" s="238"/>
      <c r="K24" s="239"/>
    </row>
    <row r="25" spans="1:11">
      <c r="A25" s="59" t="s">
        <v>225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3"/>
    </row>
    <row r="26" spans="1:11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>
      <c r="A27" s="265" t="s">
        <v>226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7"/>
    </row>
    <row r="28" spans="1:11">
      <c r="A28" s="258" t="s">
        <v>227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60"/>
    </row>
    <row r="29" spans="1:11">
      <c r="A29" s="258" t="s">
        <v>228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3" ht="23.1" customHeight="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3" ht="23.1" customHeight="1">
      <c r="A34" s="261"/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spans="1:13" ht="23.1" customHeight="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3" ht="23.1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3" ht="18.75" customHeight="1">
      <c r="A37" s="253" t="s">
        <v>229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3" s="36" customFormat="1" ht="18.75" customHeight="1">
      <c r="A38" s="185" t="s">
        <v>230</v>
      </c>
      <c r="B38" s="186"/>
      <c r="C38" s="186"/>
      <c r="D38" s="238" t="s">
        <v>231</v>
      </c>
      <c r="E38" s="238"/>
      <c r="F38" s="256" t="s">
        <v>232</v>
      </c>
      <c r="G38" s="257"/>
      <c r="H38" s="186" t="s">
        <v>233</v>
      </c>
      <c r="I38" s="186"/>
      <c r="J38" s="186" t="s">
        <v>234</v>
      </c>
      <c r="K38" s="243"/>
    </row>
    <row r="39" spans="1:13" ht="18.75" customHeight="1">
      <c r="A39" s="44" t="s">
        <v>123</v>
      </c>
      <c r="B39" s="186" t="s">
        <v>235</v>
      </c>
      <c r="C39" s="186"/>
      <c r="D39" s="186"/>
      <c r="E39" s="186"/>
      <c r="F39" s="186"/>
      <c r="G39" s="186"/>
      <c r="H39" s="186"/>
      <c r="I39" s="186"/>
      <c r="J39" s="186"/>
      <c r="K39" s="243"/>
      <c r="M39" s="36"/>
    </row>
    <row r="40" spans="1:13" ht="30.95" customHeight="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43"/>
    </row>
    <row r="41" spans="1:13" ht="18.75" customHeight="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43"/>
    </row>
    <row r="42" spans="1:13" ht="32.1" customHeight="1">
      <c r="A42" s="47" t="s">
        <v>134</v>
      </c>
      <c r="B42" s="244" t="s">
        <v>236</v>
      </c>
      <c r="C42" s="244"/>
      <c r="D42" s="48" t="s">
        <v>237</v>
      </c>
      <c r="E42" s="49"/>
      <c r="F42" s="48" t="s">
        <v>137</v>
      </c>
      <c r="G42" s="60">
        <v>44718</v>
      </c>
      <c r="H42" s="245" t="s">
        <v>138</v>
      </c>
      <c r="I42" s="245"/>
      <c r="J42" s="244" t="s">
        <v>142</v>
      </c>
      <c r="K42" s="24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zoomScale="90" zoomScaleNormal="90" workbookViewId="0">
      <selection activeCell="P13" sqref="P13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14" width="11.5" style="18" customWidth="1"/>
    <col min="15" max="16384" width="9" style="18"/>
  </cols>
  <sheetData>
    <row r="1" spans="1:14" ht="30" customHeight="1">
      <c r="A1" s="228" t="s">
        <v>143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29.1" customHeight="1">
      <c r="A2" s="19" t="s">
        <v>59</v>
      </c>
      <c r="B2" s="230" t="s">
        <v>60</v>
      </c>
      <c r="C2" s="230"/>
      <c r="D2" s="20" t="s">
        <v>66</v>
      </c>
      <c r="E2" s="230" t="s">
        <v>67</v>
      </c>
      <c r="F2" s="230"/>
      <c r="G2" s="230"/>
      <c r="H2" s="236"/>
      <c r="I2" s="31" t="s">
        <v>55</v>
      </c>
      <c r="J2" s="291" t="s">
        <v>342</v>
      </c>
      <c r="K2" s="230"/>
      <c r="L2" s="230"/>
      <c r="M2" s="230"/>
      <c r="N2" s="231"/>
    </row>
    <row r="3" spans="1:14" ht="29.1" customHeight="1">
      <c r="A3" s="235" t="s">
        <v>144</v>
      </c>
      <c r="B3" s="232" t="s">
        <v>145</v>
      </c>
      <c r="C3" s="232"/>
      <c r="D3" s="232"/>
      <c r="E3" s="232"/>
      <c r="F3" s="232"/>
      <c r="G3" s="232"/>
      <c r="H3" s="237"/>
      <c r="I3" s="233" t="s">
        <v>146</v>
      </c>
      <c r="J3" s="233"/>
      <c r="K3" s="233"/>
      <c r="L3" s="233"/>
      <c r="M3" s="233"/>
      <c r="N3" s="234"/>
    </row>
    <row r="4" spans="1:14" ht="29.1" customHeight="1">
      <c r="A4" s="235"/>
      <c r="B4" s="21" t="s">
        <v>108</v>
      </c>
      <c r="C4" s="21" t="s">
        <v>109</v>
      </c>
      <c r="D4" s="22" t="s">
        <v>110</v>
      </c>
      <c r="E4" s="21" t="s">
        <v>111</v>
      </c>
      <c r="F4" s="21" t="s">
        <v>112</v>
      </c>
      <c r="G4" s="21" t="s">
        <v>113</v>
      </c>
      <c r="H4" s="237"/>
      <c r="I4" s="21" t="s">
        <v>147</v>
      </c>
      <c r="J4" s="21" t="s">
        <v>148</v>
      </c>
      <c r="K4" s="22" t="s">
        <v>149</v>
      </c>
      <c r="L4" s="21" t="s">
        <v>150</v>
      </c>
      <c r="M4" s="21" t="s">
        <v>151</v>
      </c>
      <c r="N4" s="21" t="s">
        <v>152</v>
      </c>
    </row>
    <row r="5" spans="1:14" ht="29.1" customHeight="1">
      <c r="A5" s="235"/>
      <c r="B5" s="21" t="s">
        <v>153</v>
      </c>
      <c r="C5" s="21" t="s">
        <v>154</v>
      </c>
      <c r="D5" s="23" t="s">
        <v>155</v>
      </c>
      <c r="E5" s="21" t="s">
        <v>156</v>
      </c>
      <c r="F5" s="21" t="s">
        <v>157</v>
      </c>
      <c r="G5" s="21" t="s">
        <v>158</v>
      </c>
      <c r="H5" s="237"/>
      <c r="I5" s="21" t="s">
        <v>153</v>
      </c>
      <c r="J5" s="21" t="s">
        <v>154</v>
      </c>
      <c r="K5" s="23" t="s">
        <v>155</v>
      </c>
      <c r="L5" s="21" t="s">
        <v>156</v>
      </c>
      <c r="M5" s="21" t="s">
        <v>157</v>
      </c>
      <c r="N5" s="21" t="s">
        <v>158</v>
      </c>
    </row>
    <row r="6" spans="1:14" ht="29.1" customHeight="1">
      <c r="A6" s="24" t="s">
        <v>159</v>
      </c>
      <c r="B6" s="25">
        <f>C6-2.1</f>
        <v>96.300000000000011</v>
      </c>
      <c r="C6" s="25">
        <f>D6-2.1</f>
        <v>98.4</v>
      </c>
      <c r="D6" s="26">
        <v>100.5</v>
      </c>
      <c r="E6" s="25">
        <f t="shared" ref="E6:G6" si="0">D6+2.1</f>
        <v>102.6</v>
      </c>
      <c r="F6" s="25">
        <f t="shared" si="0"/>
        <v>104.69999999999999</v>
      </c>
      <c r="G6" s="25">
        <f t="shared" si="0"/>
        <v>106.79999999999998</v>
      </c>
      <c r="H6" s="237"/>
      <c r="I6" s="32" t="s">
        <v>238</v>
      </c>
      <c r="J6" s="32" t="s">
        <v>239</v>
      </c>
      <c r="K6" s="33" t="s">
        <v>184</v>
      </c>
      <c r="L6" s="33" t="s">
        <v>185</v>
      </c>
      <c r="M6" s="33" t="s">
        <v>160</v>
      </c>
      <c r="N6" s="33" t="s">
        <v>161</v>
      </c>
    </row>
    <row r="7" spans="1:14" ht="29.1" customHeight="1">
      <c r="A7" s="24" t="s">
        <v>163</v>
      </c>
      <c r="B7" s="25">
        <f>C7-4</f>
        <v>66</v>
      </c>
      <c r="C7" s="25">
        <f>D7-4</f>
        <v>70</v>
      </c>
      <c r="D7" s="26">
        <v>74</v>
      </c>
      <c r="E7" s="25">
        <f>D7+4</f>
        <v>78</v>
      </c>
      <c r="F7" s="25">
        <f>E7+5</f>
        <v>83</v>
      </c>
      <c r="G7" s="25">
        <f>F7+6</f>
        <v>89</v>
      </c>
      <c r="H7" s="237"/>
      <c r="I7" s="32" t="s">
        <v>240</v>
      </c>
      <c r="J7" s="32" t="s">
        <v>241</v>
      </c>
      <c r="K7" s="34" t="s">
        <v>242</v>
      </c>
      <c r="L7" s="34" t="s">
        <v>186</v>
      </c>
      <c r="M7" s="34" t="s">
        <v>243</v>
      </c>
      <c r="N7" s="34" t="s">
        <v>244</v>
      </c>
    </row>
    <row r="8" spans="1:14" ht="29.1" customHeight="1">
      <c r="A8" s="24" t="s">
        <v>166</v>
      </c>
      <c r="B8" s="27">
        <f>C8-3.6</f>
        <v>90.800000000000011</v>
      </c>
      <c r="C8" s="27">
        <f>D8-3.6</f>
        <v>94.4</v>
      </c>
      <c r="D8" s="28">
        <v>98</v>
      </c>
      <c r="E8" s="27">
        <f>D8+4</f>
        <v>102</v>
      </c>
      <c r="F8" s="27">
        <f>E8+4</f>
        <v>106</v>
      </c>
      <c r="G8" s="27">
        <f>F8+4</f>
        <v>110</v>
      </c>
      <c r="H8" s="237"/>
      <c r="I8" s="32" t="s">
        <v>343</v>
      </c>
      <c r="J8" s="32" t="s">
        <v>245</v>
      </c>
      <c r="K8" s="34" t="s">
        <v>167</v>
      </c>
      <c r="L8" s="34" t="s">
        <v>167</v>
      </c>
      <c r="M8" s="34" t="s">
        <v>246</v>
      </c>
      <c r="N8" s="34" t="s">
        <v>247</v>
      </c>
    </row>
    <row r="9" spans="1:14" ht="29.1" customHeight="1">
      <c r="A9" s="24" t="s">
        <v>168</v>
      </c>
      <c r="B9" s="25">
        <f>C9-2.3/2</f>
        <v>27.200000000000003</v>
      </c>
      <c r="C9" s="25">
        <f>D9-2.3/2</f>
        <v>28.35</v>
      </c>
      <c r="D9" s="26">
        <v>29.5</v>
      </c>
      <c r="E9" s="25">
        <f t="shared" ref="E9:G9" si="1">D9+2.6/2</f>
        <v>30.8</v>
      </c>
      <c r="F9" s="25">
        <f t="shared" si="1"/>
        <v>32.1</v>
      </c>
      <c r="G9" s="25">
        <f t="shared" si="1"/>
        <v>33.4</v>
      </c>
      <c r="H9" s="237"/>
      <c r="I9" s="32" t="s">
        <v>344</v>
      </c>
      <c r="J9" s="32" t="s">
        <v>240</v>
      </c>
      <c r="K9" s="34" t="s">
        <v>240</v>
      </c>
      <c r="L9" s="34" t="s">
        <v>248</v>
      </c>
      <c r="M9" s="34" t="s">
        <v>240</v>
      </c>
      <c r="N9" s="146" t="s">
        <v>346</v>
      </c>
    </row>
    <row r="10" spans="1:14" ht="29.1" customHeight="1">
      <c r="A10" s="24" t="s">
        <v>170</v>
      </c>
      <c r="B10" s="25">
        <f>C10-0.7</f>
        <v>20.100000000000001</v>
      </c>
      <c r="C10" s="25">
        <f>D10-0.7</f>
        <v>20.8</v>
      </c>
      <c r="D10" s="26">
        <v>21.5</v>
      </c>
      <c r="E10" s="25">
        <f>D10+0.7</f>
        <v>22.2</v>
      </c>
      <c r="F10" s="25">
        <f>E10+0.7</f>
        <v>22.9</v>
      </c>
      <c r="G10" s="25">
        <f>F10+0.9</f>
        <v>23.799999999999997</v>
      </c>
      <c r="H10" s="237"/>
      <c r="I10" s="32" t="s">
        <v>345</v>
      </c>
      <c r="J10" s="32" t="s">
        <v>167</v>
      </c>
      <c r="K10" s="34" t="s">
        <v>240</v>
      </c>
      <c r="L10" s="34" t="s">
        <v>240</v>
      </c>
      <c r="M10" s="34" t="s">
        <v>240</v>
      </c>
      <c r="N10" s="146" t="s">
        <v>346</v>
      </c>
    </row>
    <row r="11" spans="1:14" ht="29.1" customHeight="1">
      <c r="A11" s="24" t="s">
        <v>171</v>
      </c>
      <c r="B11" s="25">
        <f>C11-0.5</f>
        <v>17</v>
      </c>
      <c r="C11" s="25">
        <f>D11-0.5</f>
        <v>17.5</v>
      </c>
      <c r="D11" s="26">
        <v>18</v>
      </c>
      <c r="E11" s="25">
        <f>D11+0.5</f>
        <v>18.5</v>
      </c>
      <c r="F11" s="25">
        <f>E11+0.5</f>
        <v>19</v>
      </c>
      <c r="G11" s="25">
        <f>F11+0.7</f>
        <v>19.7</v>
      </c>
      <c r="H11" s="237"/>
      <c r="I11" s="32" t="s">
        <v>240</v>
      </c>
      <c r="J11" s="32" t="s">
        <v>240</v>
      </c>
      <c r="K11" s="34" t="s">
        <v>240</v>
      </c>
      <c r="L11" s="34" t="s">
        <v>240</v>
      </c>
      <c r="M11" s="34" t="s">
        <v>240</v>
      </c>
      <c r="N11" s="146" t="s">
        <v>347</v>
      </c>
    </row>
    <row r="12" spans="1:14" ht="29.1" customHeight="1">
      <c r="A12" s="24" t="s">
        <v>172</v>
      </c>
      <c r="B12" s="25">
        <f>C12-0.7</f>
        <v>27.7</v>
      </c>
      <c r="C12" s="25">
        <f>D12-0.6</f>
        <v>28.4</v>
      </c>
      <c r="D12" s="26">
        <v>29</v>
      </c>
      <c r="E12" s="25">
        <f>D12+0.6</f>
        <v>29.6</v>
      </c>
      <c r="F12" s="25">
        <f>E12+0.7</f>
        <v>30.3</v>
      </c>
      <c r="G12" s="25">
        <f>F12+0.6</f>
        <v>30.900000000000002</v>
      </c>
      <c r="H12" s="237"/>
      <c r="I12" s="32" t="s">
        <v>240</v>
      </c>
      <c r="J12" s="32" t="s">
        <v>240</v>
      </c>
      <c r="K12" s="34" t="s">
        <v>240</v>
      </c>
      <c r="L12" s="146" t="s">
        <v>345</v>
      </c>
      <c r="M12" s="146" t="s">
        <v>344</v>
      </c>
      <c r="N12" s="146" t="s">
        <v>348</v>
      </c>
    </row>
    <row r="13" spans="1:14" ht="29.1" customHeight="1">
      <c r="A13" s="24" t="s">
        <v>174</v>
      </c>
      <c r="B13" s="29">
        <f>C13-0.9</f>
        <v>37.400000000000006</v>
      </c>
      <c r="C13" s="29">
        <f>D13-0.9</f>
        <v>38.300000000000004</v>
      </c>
      <c r="D13" s="30">
        <v>39.200000000000003</v>
      </c>
      <c r="E13" s="29">
        <f t="shared" ref="E13:G13" si="2">D13+1.1</f>
        <v>40.300000000000004</v>
      </c>
      <c r="F13" s="29">
        <f t="shared" si="2"/>
        <v>41.400000000000006</v>
      </c>
      <c r="G13" s="29">
        <f t="shared" si="2"/>
        <v>42.500000000000007</v>
      </c>
      <c r="H13" s="237"/>
      <c r="I13" s="32" t="s">
        <v>249</v>
      </c>
      <c r="J13" s="32" t="s">
        <v>169</v>
      </c>
      <c r="K13" s="34" t="s">
        <v>240</v>
      </c>
      <c r="L13" s="146" t="s">
        <v>346</v>
      </c>
      <c r="M13" s="146" t="s">
        <v>346</v>
      </c>
      <c r="N13" s="146" t="s">
        <v>347</v>
      </c>
    </row>
    <row r="14" spans="1:14" ht="16.5">
      <c r="A14" s="24"/>
      <c r="B14" s="25"/>
      <c r="C14" s="25"/>
      <c r="D14" s="26"/>
      <c r="E14" s="25"/>
      <c r="F14" s="25"/>
      <c r="G14" s="25"/>
      <c r="H14" s="237"/>
      <c r="I14" s="32"/>
      <c r="J14" s="32"/>
      <c r="K14" s="34"/>
      <c r="L14" s="34"/>
      <c r="M14" s="34"/>
      <c r="N14" s="34"/>
    </row>
    <row r="15" spans="1:14" ht="16.5">
      <c r="A15" s="24"/>
      <c r="B15" s="25"/>
      <c r="C15" s="25"/>
      <c r="D15" s="26"/>
      <c r="E15" s="25"/>
      <c r="F15" s="25"/>
      <c r="G15" s="25"/>
      <c r="H15" s="237"/>
      <c r="I15" s="32"/>
      <c r="J15" s="32"/>
      <c r="K15" s="34"/>
      <c r="L15" s="34"/>
      <c r="M15" s="34"/>
      <c r="N15" s="34"/>
    </row>
    <row r="16" spans="1:14" ht="16.5">
      <c r="A16" s="24"/>
      <c r="B16" s="25"/>
      <c r="C16" s="25"/>
      <c r="D16" s="26"/>
      <c r="E16" s="25"/>
      <c r="F16" s="25"/>
      <c r="G16" s="25"/>
      <c r="H16" s="237"/>
      <c r="I16" s="32"/>
      <c r="J16" s="32"/>
      <c r="K16" s="34"/>
      <c r="L16" s="34"/>
      <c r="M16" s="34"/>
      <c r="N16" s="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="125" zoomScaleNormal="125" workbookViewId="0">
      <selection activeCell="C4" sqref="C4: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92" t="s">
        <v>250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s="1" customFormat="1" ht="16.5">
      <c r="A2" s="301" t="s">
        <v>251</v>
      </c>
      <c r="B2" s="302" t="s">
        <v>252</v>
      </c>
      <c r="C2" s="302" t="s">
        <v>253</v>
      </c>
      <c r="D2" s="302" t="s">
        <v>254</v>
      </c>
      <c r="E2" s="302" t="s">
        <v>255</v>
      </c>
      <c r="F2" s="302" t="s">
        <v>256</v>
      </c>
      <c r="G2" s="302" t="s">
        <v>257</v>
      </c>
      <c r="H2" s="302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02" t="s">
        <v>264</v>
      </c>
      <c r="O2" s="302" t="s">
        <v>265</v>
      </c>
    </row>
    <row r="3" spans="1:15" s="1" customFormat="1" ht="16.5">
      <c r="A3" s="301"/>
      <c r="B3" s="303"/>
      <c r="C3" s="303"/>
      <c r="D3" s="303"/>
      <c r="E3" s="303"/>
      <c r="F3" s="303"/>
      <c r="G3" s="303"/>
      <c r="H3" s="303"/>
      <c r="I3" s="3" t="s">
        <v>266</v>
      </c>
      <c r="J3" s="3" t="s">
        <v>266</v>
      </c>
      <c r="K3" s="3" t="s">
        <v>266</v>
      </c>
      <c r="L3" s="3" t="s">
        <v>266</v>
      </c>
      <c r="M3" s="3" t="s">
        <v>266</v>
      </c>
      <c r="N3" s="303"/>
      <c r="O3" s="303"/>
    </row>
    <row r="4" spans="1:15">
      <c r="A4" s="5">
        <v>1</v>
      </c>
      <c r="B4" s="6">
        <v>16</v>
      </c>
      <c r="C4" s="140" t="s">
        <v>267</v>
      </c>
      <c r="D4" s="10" t="s">
        <v>268</v>
      </c>
      <c r="E4" s="6" t="s">
        <v>60</v>
      </c>
      <c r="F4" s="140" t="s">
        <v>269</v>
      </c>
      <c r="G4" s="6" t="s">
        <v>64</v>
      </c>
      <c r="H4" s="6" t="s">
        <v>64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270</v>
      </c>
    </row>
    <row r="5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2" customFormat="1" ht="18.75">
      <c r="A9" s="293" t="s">
        <v>271</v>
      </c>
      <c r="B9" s="294"/>
      <c r="C9" s="294"/>
      <c r="D9" s="295"/>
      <c r="E9" s="296"/>
      <c r="F9" s="297"/>
      <c r="G9" s="297"/>
      <c r="H9" s="297"/>
      <c r="I9" s="298"/>
      <c r="J9" s="293" t="s">
        <v>272</v>
      </c>
      <c r="K9" s="294"/>
      <c r="L9" s="294"/>
      <c r="M9" s="295"/>
      <c r="N9" s="7"/>
      <c r="O9" s="9"/>
    </row>
    <row r="10" spans="1:15" ht="16.5">
      <c r="A10" s="299" t="s">
        <v>273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4 O5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292" t="s">
        <v>274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s="1" customFormat="1" ht="16.5">
      <c r="A2" s="301" t="s">
        <v>251</v>
      </c>
      <c r="B2" s="302" t="s">
        <v>256</v>
      </c>
      <c r="C2" s="302" t="s">
        <v>252</v>
      </c>
      <c r="D2" s="302" t="s">
        <v>253</v>
      </c>
      <c r="E2" s="302" t="s">
        <v>254</v>
      </c>
      <c r="F2" s="302" t="s">
        <v>255</v>
      </c>
      <c r="G2" s="301" t="s">
        <v>275</v>
      </c>
      <c r="H2" s="301"/>
      <c r="I2" s="301" t="s">
        <v>276</v>
      </c>
      <c r="J2" s="301"/>
      <c r="K2" s="305" t="s">
        <v>277</v>
      </c>
      <c r="L2" s="307" t="s">
        <v>278</v>
      </c>
      <c r="M2" s="309" t="s">
        <v>279</v>
      </c>
    </row>
    <row r="3" spans="1:13" s="1" customFormat="1" ht="16.5">
      <c r="A3" s="301"/>
      <c r="B3" s="303"/>
      <c r="C3" s="303"/>
      <c r="D3" s="303"/>
      <c r="E3" s="303"/>
      <c r="F3" s="303"/>
      <c r="G3" s="3" t="s">
        <v>280</v>
      </c>
      <c r="H3" s="3" t="s">
        <v>281</v>
      </c>
      <c r="I3" s="3" t="s">
        <v>280</v>
      </c>
      <c r="J3" s="3" t="s">
        <v>281</v>
      </c>
      <c r="K3" s="306"/>
      <c r="L3" s="308"/>
      <c r="M3" s="310"/>
    </row>
    <row r="4" spans="1:13">
      <c r="A4" s="5">
        <v>1</v>
      </c>
      <c r="B4" s="140" t="s">
        <v>269</v>
      </c>
      <c r="C4" s="6">
        <v>16</v>
      </c>
      <c r="D4" s="140" t="s">
        <v>267</v>
      </c>
      <c r="E4" s="10" t="s">
        <v>268</v>
      </c>
      <c r="F4" s="6" t="s">
        <v>60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282</v>
      </c>
      <c r="M4" s="6" t="s">
        <v>270</v>
      </c>
    </row>
    <row r="5" spans="1:13">
      <c r="A5" s="5"/>
      <c r="B5" s="6"/>
      <c r="C5" s="6"/>
      <c r="D5" s="6"/>
      <c r="E5" s="16"/>
      <c r="F5" s="6"/>
      <c r="G5" s="6"/>
      <c r="H5" s="6"/>
      <c r="I5" s="6"/>
      <c r="J5" s="6"/>
      <c r="K5" s="6"/>
      <c r="L5" s="6"/>
      <c r="M5" s="6"/>
    </row>
    <row r="6" spans="1:13">
      <c r="A6" s="5"/>
      <c r="B6" s="17"/>
      <c r="C6" s="6"/>
      <c r="D6" s="17"/>
      <c r="E6" s="10"/>
      <c r="F6" s="6"/>
      <c r="G6" s="6"/>
      <c r="H6" s="6"/>
      <c r="I6" s="6"/>
      <c r="J6" s="6"/>
      <c r="K6" s="6"/>
      <c r="L6" s="6"/>
      <c r="M6" s="6"/>
    </row>
    <row r="7" spans="1:13">
      <c r="A7" s="5"/>
      <c r="B7" s="17"/>
      <c r="C7" s="6"/>
      <c r="D7" s="17"/>
      <c r="E7" s="1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293" t="s">
        <v>271</v>
      </c>
      <c r="B12" s="294"/>
      <c r="C12" s="294"/>
      <c r="D12" s="294"/>
      <c r="E12" s="295"/>
      <c r="F12" s="296"/>
      <c r="G12" s="298"/>
      <c r="H12" s="293" t="s">
        <v>272</v>
      </c>
      <c r="I12" s="294"/>
      <c r="J12" s="294"/>
      <c r="K12" s="295"/>
      <c r="L12" s="311"/>
      <c r="M12" s="312"/>
    </row>
    <row r="13" spans="1:13" ht="16.5">
      <c r="A13" s="304" t="s">
        <v>283</v>
      </c>
      <c r="B13" s="304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5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92" t="s">
        <v>284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</row>
    <row r="2" spans="1:23" s="1" customFormat="1" ht="15.95" customHeight="1">
      <c r="A2" s="302" t="s">
        <v>285</v>
      </c>
      <c r="B2" s="302" t="s">
        <v>256</v>
      </c>
      <c r="C2" s="302" t="s">
        <v>252</v>
      </c>
      <c r="D2" s="302" t="s">
        <v>253</v>
      </c>
      <c r="E2" s="302" t="s">
        <v>254</v>
      </c>
      <c r="F2" s="302" t="s">
        <v>255</v>
      </c>
      <c r="G2" s="323" t="s">
        <v>286</v>
      </c>
      <c r="H2" s="324"/>
      <c r="I2" s="325"/>
      <c r="J2" s="323" t="s">
        <v>287</v>
      </c>
      <c r="K2" s="324"/>
      <c r="L2" s="325"/>
      <c r="M2" s="323" t="s">
        <v>288</v>
      </c>
      <c r="N2" s="324"/>
      <c r="O2" s="325"/>
      <c r="P2" s="323" t="s">
        <v>289</v>
      </c>
      <c r="Q2" s="324"/>
      <c r="R2" s="325"/>
      <c r="S2" s="324" t="s">
        <v>290</v>
      </c>
      <c r="T2" s="324"/>
      <c r="U2" s="325"/>
      <c r="V2" s="316" t="s">
        <v>291</v>
      </c>
      <c r="W2" s="316" t="s">
        <v>265</v>
      </c>
    </row>
    <row r="3" spans="1:23" s="1" customFormat="1" ht="16.5">
      <c r="A3" s="303"/>
      <c r="B3" s="318"/>
      <c r="C3" s="318"/>
      <c r="D3" s="318"/>
      <c r="E3" s="318"/>
      <c r="F3" s="318"/>
      <c r="G3" s="3" t="s">
        <v>292</v>
      </c>
      <c r="H3" s="3" t="s">
        <v>66</v>
      </c>
      <c r="I3" s="3" t="s">
        <v>256</v>
      </c>
      <c r="J3" s="3" t="s">
        <v>292</v>
      </c>
      <c r="K3" s="3" t="s">
        <v>66</v>
      </c>
      <c r="L3" s="3" t="s">
        <v>256</v>
      </c>
      <c r="M3" s="3" t="s">
        <v>292</v>
      </c>
      <c r="N3" s="3" t="s">
        <v>66</v>
      </c>
      <c r="O3" s="3" t="s">
        <v>256</v>
      </c>
      <c r="P3" s="3" t="s">
        <v>292</v>
      </c>
      <c r="Q3" s="3" t="s">
        <v>66</v>
      </c>
      <c r="R3" s="3" t="s">
        <v>256</v>
      </c>
      <c r="S3" s="3" t="s">
        <v>292</v>
      </c>
      <c r="T3" s="3" t="s">
        <v>66</v>
      </c>
      <c r="U3" s="3" t="s">
        <v>256</v>
      </c>
      <c r="V3" s="317"/>
      <c r="W3" s="317"/>
    </row>
    <row r="4" spans="1:23" ht="67.5">
      <c r="A4" s="319" t="s">
        <v>293</v>
      </c>
      <c r="B4" s="322" t="s">
        <v>269</v>
      </c>
      <c r="C4" s="6">
        <v>16</v>
      </c>
      <c r="D4" s="140" t="s">
        <v>267</v>
      </c>
      <c r="E4" s="10" t="s">
        <v>268</v>
      </c>
      <c r="F4" s="6" t="s">
        <v>60</v>
      </c>
      <c r="G4" s="141" t="s">
        <v>294</v>
      </c>
      <c r="H4" s="142" t="s">
        <v>295</v>
      </c>
      <c r="I4" s="141" t="s">
        <v>296</v>
      </c>
      <c r="J4" s="141" t="s">
        <v>297</v>
      </c>
      <c r="K4" s="142" t="s">
        <v>298</v>
      </c>
      <c r="L4" s="141" t="s">
        <v>296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20"/>
      <c r="B5" s="314"/>
      <c r="C5" s="6">
        <v>16</v>
      </c>
      <c r="D5" s="140" t="s">
        <v>267</v>
      </c>
      <c r="E5" s="10" t="s">
        <v>268</v>
      </c>
      <c r="F5" s="6" t="s">
        <v>60</v>
      </c>
      <c r="G5" s="323" t="s">
        <v>299</v>
      </c>
      <c r="H5" s="324"/>
      <c r="I5" s="325"/>
      <c r="J5" s="323" t="s">
        <v>300</v>
      </c>
      <c r="K5" s="324"/>
      <c r="L5" s="325"/>
      <c r="M5" s="323" t="s">
        <v>301</v>
      </c>
      <c r="N5" s="324"/>
      <c r="O5" s="325"/>
      <c r="P5" s="323" t="s">
        <v>302</v>
      </c>
      <c r="Q5" s="324"/>
      <c r="R5" s="325"/>
      <c r="S5" s="324" t="s">
        <v>303</v>
      </c>
      <c r="T5" s="324"/>
      <c r="U5" s="325"/>
      <c r="V5" s="6"/>
      <c r="W5" s="6"/>
    </row>
    <row r="6" spans="1:23" ht="16.5">
      <c r="A6" s="320"/>
      <c r="B6" s="314"/>
      <c r="C6" s="6">
        <v>16</v>
      </c>
      <c r="D6" s="140" t="s">
        <v>267</v>
      </c>
      <c r="E6" s="10" t="s">
        <v>268</v>
      </c>
      <c r="F6" s="6" t="s">
        <v>60</v>
      </c>
      <c r="G6" s="3" t="s">
        <v>292</v>
      </c>
      <c r="H6" s="3" t="s">
        <v>66</v>
      </c>
      <c r="I6" s="3" t="s">
        <v>256</v>
      </c>
      <c r="J6" s="3" t="s">
        <v>292</v>
      </c>
      <c r="K6" s="3" t="s">
        <v>66</v>
      </c>
      <c r="L6" s="3" t="s">
        <v>256</v>
      </c>
      <c r="M6" s="3" t="s">
        <v>292</v>
      </c>
      <c r="N6" s="3" t="s">
        <v>66</v>
      </c>
      <c r="O6" s="3" t="s">
        <v>256</v>
      </c>
      <c r="P6" s="3" t="s">
        <v>292</v>
      </c>
      <c r="Q6" s="3" t="s">
        <v>66</v>
      </c>
      <c r="R6" s="3" t="s">
        <v>256</v>
      </c>
      <c r="S6" s="3" t="s">
        <v>292</v>
      </c>
      <c r="T6" s="3" t="s">
        <v>66</v>
      </c>
      <c r="U6" s="3" t="s">
        <v>256</v>
      </c>
      <c r="V6" s="6"/>
      <c r="W6" s="6"/>
    </row>
    <row r="7" spans="1:23">
      <c r="A7" s="321"/>
      <c r="B7" s="315"/>
      <c r="C7" s="6">
        <v>16</v>
      </c>
      <c r="D7" s="140" t="s">
        <v>267</v>
      </c>
      <c r="E7" s="10" t="s">
        <v>268</v>
      </c>
      <c r="F7" s="6" t="s">
        <v>60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13"/>
      <c r="B8" s="313"/>
      <c r="C8" s="313"/>
      <c r="D8" s="313"/>
      <c r="E8" s="313"/>
      <c r="F8" s="3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15"/>
      <c r="B9" s="314"/>
      <c r="C9" s="314"/>
      <c r="D9" s="314"/>
      <c r="E9" s="314"/>
      <c r="F9" s="3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13"/>
      <c r="B10" s="314"/>
      <c r="C10" s="314"/>
      <c r="D10" s="314"/>
      <c r="E10" s="314"/>
      <c r="F10" s="3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15"/>
      <c r="B11" s="315"/>
      <c r="C11" s="315"/>
      <c r="D11" s="315"/>
      <c r="E11" s="315"/>
      <c r="F11" s="3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13"/>
      <c r="B12" s="313"/>
      <c r="C12" s="313"/>
      <c r="D12" s="313"/>
      <c r="E12" s="313"/>
      <c r="F12" s="3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15"/>
      <c r="B13" s="314"/>
      <c r="C13" s="314"/>
      <c r="D13" s="314"/>
      <c r="E13" s="314"/>
      <c r="F13" s="3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13"/>
      <c r="B14" s="314"/>
      <c r="C14" s="314"/>
      <c r="D14" s="314"/>
      <c r="E14" s="314"/>
      <c r="F14" s="3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15"/>
      <c r="B15" s="315"/>
      <c r="C15" s="315"/>
      <c r="D15" s="315"/>
      <c r="E15" s="315"/>
      <c r="F15" s="3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293" t="s">
        <v>304</v>
      </c>
      <c r="B17" s="294"/>
      <c r="C17" s="294"/>
      <c r="D17" s="294"/>
      <c r="E17" s="295"/>
      <c r="F17" s="296"/>
      <c r="G17" s="298"/>
      <c r="H17" s="15"/>
      <c r="I17" s="15"/>
      <c r="J17" s="293" t="s">
        <v>305</v>
      </c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5"/>
      <c r="V17" s="7"/>
      <c r="W17" s="9"/>
    </row>
    <row r="18" spans="1:23" ht="16.5">
      <c r="A18" s="299" t="s">
        <v>306</v>
      </c>
      <c r="B18" s="299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</row>
  </sheetData>
  <mergeCells count="39">
    <mergeCell ref="A1:W1"/>
    <mergeCell ref="G2:I2"/>
    <mergeCell ref="J2:L2"/>
    <mergeCell ref="M2:O2"/>
    <mergeCell ref="P2:R2"/>
    <mergeCell ref="S2:U2"/>
    <mergeCell ref="F2:F3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F8:F11"/>
    <mergeCell ref="F12:F15"/>
    <mergeCell ref="V2:V3"/>
    <mergeCell ref="W2:W3"/>
    <mergeCell ref="C12:C15"/>
    <mergeCell ref="D2:D3"/>
    <mergeCell ref="D8:D11"/>
    <mergeCell ref="D12:D15"/>
    <mergeCell ref="E2:E3"/>
    <mergeCell ref="E8:E11"/>
    <mergeCell ref="E12:E15"/>
    <mergeCell ref="G5:I5"/>
    <mergeCell ref="J5:L5"/>
    <mergeCell ref="M5:O5"/>
    <mergeCell ref="P5:R5"/>
    <mergeCell ref="S5:U5"/>
  </mergeCells>
  <phoneticPr fontId="4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2022-06-07T00:31:33Z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