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<sst xmlns="http://schemas.openxmlformats.org/spreadsheetml/2006/main" count="1044" uniqueCount="377">
  <si>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</si>
  <si>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</si>
  <si>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</si>
  <si>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</si>
  <si>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</si>
  <si>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</si>
  <si>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</si>
  <si>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</si>
  <si>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</si>
  <si>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</si>
  <si>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</si>
  <si>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</si>
  <si>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</si>
  <si>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</si>
  <si>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</si>
  <si>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</si>
  <si>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</si>
  <si>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</si>
  <si>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</si>
  <si>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</si>
  <si>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</si>
  <si>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</si>
  <si>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</si>
  <si>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</si>
  <si>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</si>
  <si>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</si>
  <si>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</si>
  <si>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</si>
  <si>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</si>
  <si>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</si>
  <si>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</si>
  <si>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</si>
  <si>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</si>
  <si>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</si>
  <si>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</si>
  <si>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</si>
  <si>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</si>
  <si>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</si>
  <si>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</si>
  <si>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</si>
  <si>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</si>
  <si>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</si>
  <si>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</si>
  <si>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</si>
  <si>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</si>
  <si>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</si>
  <si>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</si>
  <si>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</si>
  <si>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</si>
  <si>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</si>
  <si>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</si>
  <si>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</si>
  <si>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</si>
  <si>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</si>
  <si>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</si>
  <si>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</si>
  <si>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</si>
  <si>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</si>
  <si>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</si>
  <si>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</si>
  <si>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</si>
  <si>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</si>
  <si>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</si>
  <si>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TADDAK92224</t>
  </si>
  <si>
    <t>合同交期</t>
  </si>
  <si>
    <t>产前确认样</t>
  </si>
  <si>
    <t>有</t>
  </si>
  <si>
    <t>无</t>
  </si>
  <si>
    <t>品名</t>
  </si>
  <si>
    <t>女士羽绒服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</si>
  <si>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</si>
  <si>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</si>
  <si>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</si>
  <si>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</si>
  <si>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</si>
  <si>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</si>
  <si>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</si>
  <si>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</si>
  <si>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</si>
  <si>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</si>
  <si>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</si>
  <si>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</si>
  <si>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</si>
  <si>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</si>
  <si>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</si>
  <si>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</si>
  <si>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</si>
  <si>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</si>
  <si>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</si>
  <si>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</si>
  <si>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</si>
  <si>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</si>
  <si>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</si>
  <si>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</si>
  <si>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</si>
  <si>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</si>
  <si>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</si>
  <si>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</si>
  <si>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</si>
  <si>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</si>
  <si>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</si>
  <si>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</si>
  <si>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</si>
  <si>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</si>
  <si>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</si>
  <si>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</si>
  <si>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</si>
  <si>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</si>
  <si>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</si>
  <si>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</si>
  <si>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</si>
  <si>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</si>
  <si>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</si>
  <si>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</si>
  <si>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</si>
  <si>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</si>
  <si>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</si>
  <si>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</si>
  <si>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</si>
  <si>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</si>
  <si>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</si>
  <si>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冷灰紫S号3件，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</si>
  <si>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</si>
  <si>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</si>
  <si>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</si>
  <si>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</si>
  <si>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</si>
  <si>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1.袖口松紧压均匀，</t>
  </si>
  <si>
    <t>2.帽口内扭。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</si>
  <si>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</si>
  <si>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</si>
  <si>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</si>
  <si>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</si>
  <si>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</si>
  <si>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</si>
  <si>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</si>
  <si>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</si>
  <si>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</si>
  <si>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</si>
  <si>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</si>
  <si>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</si>
  <si>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</si>
  <si>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</si>
  <si>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</si>
  <si>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</si>
  <si>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</si>
  <si>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</si>
  <si>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</si>
  <si>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</si>
  <si>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冷灰紫s洗前</t>
  </si>
  <si>
    <t>冷灰紫s洗后</t>
  </si>
  <si>
    <t>155/84B</t>
  </si>
  <si>
    <t>160/88B</t>
  </si>
  <si>
    <t>165/92B</t>
  </si>
  <si>
    <t>170/96B</t>
  </si>
  <si>
    <t>175/100B</t>
  </si>
  <si>
    <t>后中长</t>
  </si>
  <si>
    <t>-1</t>
  </si>
  <si>
    <t>前中长</t>
  </si>
  <si>
    <t>胸围</t>
  </si>
  <si>
    <t>-1.2</t>
  </si>
  <si>
    <t>-1.5</t>
  </si>
  <si>
    <t>腰围</t>
  </si>
  <si>
    <t>摆围</t>
  </si>
  <si>
    <t>肩宽</t>
  </si>
  <si>
    <t>√</t>
  </si>
  <si>
    <t>肩点袖长</t>
  </si>
  <si>
    <t>-0.5</t>
  </si>
  <si>
    <t>-0.6</t>
  </si>
  <si>
    <t>袖肥/2（参考值见注解）</t>
  </si>
  <si>
    <t>袖肘围/2</t>
  </si>
  <si>
    <t>袖口围/2（平量）</t>
  </si>
  <si>
    <t>袖口围/2（拉量）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</si>
  <si>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</si>
  <si>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</si>
  <si>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</si>
  <si>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</si>
  <si>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</si>
  <si>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</si>
  <si>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</si>
  <si>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</si>
  <si>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</si>
  <si>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</si>
  <si>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</si>
  <si>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齐色、齐号10件.</t>
  </si>
  <si>
    <t>【耐水洗测试】：耐洗水测试明细（要求齐色、齐号）</t>
  </si>
  <si>
    <t>齐色、齐号2件，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</si>
  <si>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</si>
  <si>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</si>
  <si>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1.合缝有羽绒，注意。</t>
  </si>
  <si>
    <t>2.袖口明线不直。</t>
  </si>
  <si>
    <t>【整改的严重缺陷及整改复核时间】</t>
  </si>
  <si>
    <t>+1.1</t>
  </si>
  <si>
    <t>+1.2</t>
  </si>
  <si>
    <t>+2</t>
  </si>
  <si>
    <t>-1.1</t>
  </si>
  <si>
    <t>+0.5</t>
  </si>
  <si>
    <t>√-0.6</t>
  </si>
  <si>
    <t>-2.1</t>
  </si>
  <si>
    <t>-2</t>
  </si>
  <si>
    <t>-06</t>
  </si>
  <si>
    <t>-0.7</t>
  </si>
  <si>
    <t>期货订单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</si>
  <si>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</si>
  <si>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</si>
  <si>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</si>
  <si>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</si>
  <si>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</si>
  <si>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</si>
  <si>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</si>
  <si>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</si>
  <si>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</si>
  <si>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</si>
  <si>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</si>
  <si>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</si>
  <si>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</si>
  <si>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</si>
  <si>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</si>
  <si>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</si>
  <si>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</si>
  <si>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</si>
  <si>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</si>
  <si>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</si>
  <si>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</si>
  <si>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</si>
  <si>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</si>
  <si>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</si>
  <si>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</si>
  <si>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</si>
  <si>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</si>
  <si>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</si>
  <si>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</si>
  <si>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</si>
  <si>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</si>
  <si>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</si>
  <si>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</si>
  <si>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</si>
  <si>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</si>
  <si>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齐色齐号各箱。</t>
  </si>
  <si>
    <t>情况说明：</t>
  </si>
  <si>
    <t xml:space="preserve">【问题点描述】  </t>
  </si>
  <si>
    <t>1.脏污1件，</t>
  </si>
  <si>
    <t>2.熨烫折印一件。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</si>
  <si>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</si>
  <si>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</si>
  <si>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</si>
  <si>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</si>
  <si>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</si>
  <si>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</si>
  <si>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</si>
  <si>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</si>
  <si>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</si>
  <si>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黑色S</t>
  </si>
  <si>
    <t>卵石色M</t>
  </si>
  <si>
    <t>冷灰紫L</t>
  </si>
  <si>
    <t>卵石色XL</t>
  </si>
  <si>
    <t>黑色XXL</t>
  </si>
  <si>
    <t>-1-1</t>
  </si>
  <si>
    <t>-1-0.5</t>
  </si>
  <si>
    <t>+1.1-0.5</t>
  </si>
  <si>
    <t>+1.2-1</t>
  </si>
  <si>
    <t>+2-1.2</t>
  </si>
  <si>
    <t>√-1</t>
  </si>
  <si>
    <t>√√</t>
  </si>
  <si>
    <t>-1.1-0.5</t>
  </si>
  <si>
    <t>+0.5-0.5</t>
  </si>
  <si>
    <t>-2.1√</t>
  </si>
  <si>
    <t>-2√</t>
  </si>
  <si>
    <t>-1.5√</t>
  </si>
  <si>
    <t>√+0.5</t>
  </si>
  <si>
    <t>-0.5√</t>
  </si>
  <si>
    <t>-06.√</t>
  </si>
  <si>
    <t>-06√</t>
  </si>
  <si>
    <t>√-0.5</t>
  </si>
  <si>
    <t>√+1</t>
  </si>
  <si>
    <t>√-0.3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</si>
  <si>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</si>
  <si>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</si>
  <si>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</si>
  <si>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</si>
  <si>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</si>
  <si>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</si>
  <si>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</si>
  <si>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</si>
  <si>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</si>
  <si>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</si>
  <si>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</si>
  <si>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</si>
  <si>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</si>
  <si>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</si>
  <si>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</si>
  <si>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</si>
  <si>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</si>
  <si>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0222#</t>
  </si>
  <si>
    <t>50D经纬贴膜</t>
  </si>
  <si>
    <t>明大永业</t>
  </si>
  <si>
    <t>YES</t>
  </si>
  <si>
    <t>0023#</t>
  </si>
  <si>
    <t>19SS黑色</t>
  </si>
  <si>
    <t>0221#</t>
  </si>
  <si>
    <t>22SS卵石色</t>
  </si>
  <si>
    <t>1257#</t>
  </si>
  <si>
    <t>50D经纬T800 贴膜复合再发泡压合</t>
  </si>
  <si>
    <t>1256#</t>
  </si>
  <si>
    <t>1#</t>
  </si>
  <si>
    <t>里布 300t</t>
  </si>
  <si>
    <t>制表时间：2022-4-18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</si>
  <si>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</si>
  <si>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</si>
  <si>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</si>
  <si>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</si>
  <si>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</si>
  <si>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</si>
  <si>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</si>
  <si>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</si>
  <si>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</si>
  <si>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</si>
  <si>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</si>
  <si>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</si>
  <si>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</si>
  <si>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</si>
  <si>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</si>
  <si>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</si>
  <si>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</si>
  <si>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</si>
  <si>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</si>
  <si>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</si>
  <si>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</si>
  <si>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</si>
  <si>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江苏南纬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</si>
  <si>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</si>
  <si>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</si>
  <si>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</si>
  <si>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</si>
  <si>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</si>
  <si>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</si>
  <si>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</si>
  <si>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</si>
  <si>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</si>
  <si>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</si>
  <si>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</si>
  <si>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</si>
  <si>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</si>
  <si>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</si>
  <si>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</si>
  <si>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</si>
  <si>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</si>
  <si>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</si>
  <si>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</si>
  <si>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</si>
  <si>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</si>
  <si>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</si>
  <si>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</si>
  <si>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</si>
  <si>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</si>
  <si>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</si>
  <si>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</si>
  <si>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</si>
  <si>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</si>
  <si>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</si>
  <si>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</t>
  </si>
  <si>
    <t>左袖.右下侧拼</t>
  </si>
  <si>
    <t>TOREAD字体转印标（TPU哑光）ZY00127</t>
  </si>
  <si>
    <t>TOREAD转印皮标ZY00235</t>
  </si>
  <si>
    <t>洗测2次</t>
  </si>
  <si>
    <t>黑色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</si>
  <si>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</si>
  <si>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</si>
  <si>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</si>
  <si>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</si>
  <si>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</si>
  <si>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</si>
  <si>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</si>
  <si>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</si>
  <si>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加厚橡根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</si>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</sst>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4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4" fillId="13" borderId="75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1" borderId="73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57" fillId="22" borderId="79" applyNumberFormat="0" applyAlignment="0" applyProtection="0">
      <alignment vertical="center"/>
    </xf>
    <xf numFmtId="0" fontId="49" fillId="22" borderId="75" applyNumberFormat="0" applyAlignment="0" applyProtection="0">
      <alignment vertical="center"/>
    </xf>
    <xf numFmtId="0" fontId="56" fillId="27" borderId="78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6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9" fillId="0" borderId="0">
      <alignment vertical="center"/>
    </xf>
    <xf numFmtId="0" fontId="19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8" xfId="55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9" xfId="55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3" borderId="2" xfId="56" applyFont="1" applyFill="1" applyBorder="1" applyAlignment="1">
      <alignment horizontal="center" vertical="center" wrapText="1"/>
    </xf>
    <xf numFmtId="0" fontId="12" fillId="3" borderId="2" xfId="57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4" borderId="0" xfId="53" applyFont="1" applyFill="1"/>
    <xf numFmtId="0" fontId="14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4" fillId="4" borderId="13" xfId="52" applyFont="1" applyFill="1" applyBorder="1" applyAlignment="1">
      <alignment horizontal="left" vertical="center"/>
    </xf>
    <xf numFmtId="0" fontId="13" fillId="4" borderId="14" xfId="52" applyFont="1" applyFill="1" applyBorder="1" applyAlignment="1">
      <alignment horizontal="center" vertical="center"/>
    </xf>
    <xf numFmtId="0" fontId="14" fillId="4" borderId="14" xfId="52" applyFont="1" applyFill="1" applyBorder="1" applyAlignment="1">
      <alignment vertical="center"/>
    </xf>
    <xf numFmtId="0" fontId="13" fillId="4" borderId="14" xfId="53" applyFont="1" applyFill="1" applyBorder="1" applyAlignment="1">
      <alignment horizontal="center"/>
    </xf>
    <xf numFmtId="0" fontId="14" fillId="4" borderId="14" xfId="52" applyFont="1" applyFill="1" applyBorder="1" applyAlignment="1">
      <alignment horizontal="left" vertical="center"/>
    </xf>
    <xf numFmtId="0" fontId="14" fillId="4" borderId="15" xfId="53" applyFont="1" applyFill="1" applyBorder="1" applyAlignment="1" applyProtection="1">
      <alignment horizontal="center" vertical="center"/>
    </xf>
    <xf numFmtId="0" fontId="14" fillId="4" borderId="2" xfId="53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4" fillId="4" borderId="2" xfId="53" applyFont="1" applyFill="1" applyBorder="1" applyAlignment="1" applyProtection="1">
      <alignment horizontal="center" vertical="center"/>
    </xf>
    <xf numFmtId="0" fontId="15" fillId="0" borderId="2" xfId="59" applyFont="1" applyFill="1" applyBorder="1" applyAlignment="1">
      <alignment horizontal="center"/>
    </xf>
    <xf numFmtId="0" fontId="16" fillId="0" borderId="2" xfId="39" applyNumberFormat="1" applyFont="1" applyFill="1" applyBorder="1" applyAlignment="1">
      <alignment horizontal="left" vertical="center"/>
    </xf>
    <xf numFmtId="0" fontId="16" fillId="0" borderId="2" xfId="39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49" fontId="17" fillId="0" borderId="2" xfId="58" applyNumberFormat="1" applyFont="1" applyFill="1" applyBorder="1" applyAlignment="1">
      <alignment horizontal="center"/>
    </xf>
    <xf numFmtId="0" fontId="16" fillId="5" borderId="2" xfId="39" applyNumberFormat="1" applyFont="1" applyFill="1" applyBorder="1" applyAlignment="1">
      <alignment horizontal="left" vertical="center"/>
    </xf>
    <xf numFmtId="0" fontId="18" fillId="0" borderId="2" xfId="39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5" fillId="0" borderId="2" xfId="39" applyNumberFormat="1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4" fillId="4" borderId="0" xfId="53" applyFont="1" applyFill="1"/>
    <xf numFmtId="49" fontId="14" fillId="4" borderId="2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20" fillId="0" borderId="16" xfId="52" applyFont="1" applyFill="1" applyBorder="1" applyAlignment="1">
      <alignment horizontal="center" vertical="top"/>
    </xf>
    <xf numFmtId="0" fontId="21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1" fillId="0" borderId="18" xfId="52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vertical="center"/>
    </xf>
    <xf numFmtId="0" fontId="21" fillId="0" borderId="18" xfId="52" applyFont="1" applyFill="1" applyBorder="1" applyAlignment="1">
      <alignment vertical="center"/>
    </xf>
    <xf numFmtId="0" fontId="23" fillId="0" borderId="18" xfId="52" applyFont="1" applyFill="1" applyBorder="1" applyAlignment="1">
      <alignment horizontal="center" vertical="center"/>
    </xf>
    <xf numFmtId="0" fontId="21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1" fillId="0" borderId="20" xfId="52" applyFont="1" applyFill="1" applyBorder="1" applyAlignment="1">
      <alignment vertical="center"/>
    </xf>
    <xf numFmtId="58" fontId="23" fillId="0" borderId="20" xfId="52" applyNumberFormat="1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21" fillId="0" borderId="20" xfId="52" applyFont="1" applyFill="1" applyBorder="1" applyAlignment="1">
      <alignment horizontal="center" vertical="center"/>
    </xf>
    <xf numFmtId="0" fontId="21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1" fillId="0" borderId="20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1" fillId="0" borderId="22" xfId="52" applyFont="1" applyFill="1" applyBorder="1" applyAlignment="1">
      <alignment vertical="center"/>
    </xf>
    <xf numFmtId="0" fontId="23" fillId="0" borderId="22" xfId="52" applyFont="1" applyFill="1" applyBorder="1" applyAlignment="1">
      <alignment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17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 wrapText="1"/>
    </xf>
    <xf numFmtId="0" fontId="23" fillId="0" borderId="20" xfId="52" applyFont="1" applyFill="1" applyBorder="1" applyAlignment="1">
      <alignment horizontal="left" vertical="center" wrapText="1"/>
    </xf>
    <xf numFmtId="0" fontId="21" fillId="0" borderId="21" xfId="52" applyFont="1" applyFill="1" applyBorder="1" applyAlignment="1">
      <alignment horizontal="left" vertical="center"/>
    </xf>
    <xf numFmtId="0" fontId="19" fillId="0" borderId="22" xfId="52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58" fontId="23" fillId="0" borderId="22" xfId="52" applyNumberFormat="1" applyFont="1" applyFill="1" applyBorder="1" applyAlignment="1">
      <alignment vertical="center"/>
    </xf>
    <xf numFmtId="0" fontId="21" fillId="0" borderId="2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 wrapText="1"/>
    </xf>
    <xf numFmtId="0" fontId="19" fillId="0" borderId="35" xfId="52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26" fillId="0" borderId="16" xfId="52" applyFont="1" applyBorder="1" applyAlignment="1">
      <alignment horizontal="center" vertical="top"/>
    </xf>
    <xf numFmtId="0" fontId="25" fillId="0" borderId="39" xfId="52" applyFont="1" applyBorder="1" applyAlignment="1">
      <alignment horizontal="left" vertical="center"/>
    </xf>
    <xf numFmtId="0" fontId="22" fillId="0" borderId="40" xfId="52" applyFont="1" applyBorder="1" applyAlignment="1">
      <alignment horizontal="center" vertical="center"/>
    </xf>
    <xf numFmtId="0" fontId="25" fillId="0" borderId="40" xfId="52" applyFont="1" applyBorder="1" applyAlignment="1">
      <alignment horizontal="center" vertical="center"/>
    </xf>
    <xf numFmtId="0" fontId="24" fillId="0" borderId="40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5" fillId="0" borderId="17" xfId="52" applyFont="1" applyBorder="1" applyAlignment="1">
      <alignment horizontal="center" vertical="center"/>
    </xf>
    <xf numFmtId="0" fontId="25" fillId="0" borderId="18" xfId="52" applyFont="1" applyBorder="1" applyAlignment="1">
      <alignment horizontal="center" vertical="center"/>
    </xf>
    <xf numFmtId="0" fontId="25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9" fillId="0" borderId="20" xfId="52" applyFont="1" applyBorder="1" applyAlignment="1">
      <alignment vertical="center"/>
    </xf>
    <xf numFmtId="0" fontId="27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35" xfId="52" applyNumberFormat="1" applyFont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horizontal="left" vertical="center"/>
    </xf>
    <xf numFmtId="0" fontId="23" fillId="0" borderId="18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1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5" fillId="0" borderId="41" xfId="52" applyFont="1" applyBorder="1" applyAlignment="1">
      <alignment vertical="center"/>
    </xf>
    <xf numFmtId="0" fontId="22" fillId="0" borderId="42" xfId="52" applyFont="1" applyBorder="1" applyAlignment="1">
      <alignment horizontal="center" vertical="center"/>
    </xf>
    <xf numFmtId="0" fontId="25" fillId="0" borderId="42" xfId="52" applyFont="1" applyBorder="1" applyAlignment="1">
      <alignment vertical="center"/>
    </xf>
    <xf numFmtId="0" fontId="22" fillId="0" borderId="42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25" fillId="0" borderId="42" xfId="52" applyFont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58" fontId="25" fillId="0" borderId="42" xfId="52" applyNumberFormat="1" applyFont="1" applyBorder="1" applyAlignment="1">
      <alignment vertical="center"/>
    </xf>
    <xf numFmtId="0" fontId="19" fillId="0" borderId="40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22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1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0" fontId="0" fillId="4" borderId="0" xfId="54" applyFont="1" applyFill="1">
      <alignment vertical="center"/>
    </xf>
    <xf numFmtId="0" fontId="13" fillId="4" borderId="50" xfId="52" applyFont="1" applyFill="1" applyBorder="1" applyAlignment="1">
      <alignment horizontal="center" vertical="center"/>
    </xf>
    <xf numFmtId="0" fontId="14" fillId="4" borderId="51" xfId="53" applyFont="1" applyFill="1" applyBorder="1" applyAlignment="1" applyProtection="1">
      <alignment horizontal="center" vertical="center"/>
    </xf>
    <xf numFmtId="0" fontId="13" fillId="4" borderId="7" xfId="53" applyFont="1" applyFill="1" applyBorder="1" applyAlignment="1" applyProtection="1">
      <alignment horizontal="center" vertical="center"/>
    </xf>
    <xf numFmtId="0" fontId="14" fillId="4" borderId="2" xfId="54" applyFont="1" applyFill="1" applyBorder="1" applyAlignment="1">
      <alignment horizontal="center" vertical="center"/>
    </xf>
    <xf numFmtId="0" fontId="14" fillId="4" borderId="52" xfId="54" applyFont="1" applyFill="1" applyBorder="1" applyAlignment="1">
      <alignment horizontal="center" vertical="center"/>
    </xf>
    <xf numFmtId="49" fontId="14" fillId="4" borderId="53" xfId="54" applyNumberFormat="1" applyFont="1" applyFill="1" applyBorder="1" applyAlignment="1">
      <alignment horizontal="center" vertical="center"/>
    </xf>
    <xf numFmtId="49" fontId="13" fillId="4" borderId="54" xfId="54" applyNumberFormat="1" applyFont="1" applyFill="1" applyBorder="1" applyAlignment="1">
      <alignment horizontal="center" vertical="center"/>
    </xf>
    <xf numFmtId="49" fontId="14" fillId="4" borderId="54" xfId="54" applyNumberFormat="1" applyFont="1" applyFill="1" applyBorder="1" applyAlignment="1">
      <alignment horizontal="center" vertical="center"/>
    </xf>
    <xf numFmtId="14" fontId="14" fillId="4" borderId="0" xfId="53" applyNumberFormat="1" applyFont="1" applyFill="1"/>
    <xf numFmtId="0" fontId="19" fillId="0" borderId="0" xfId="52" applyFont="1" applyBorder="1" applyAlignment="1">
      <alignment horizontal="left" vertical="center"/>
    </xf>
    <xf numFmtId="0" fontId="28" fillId="0" borderId="16" xfId="52" applyFont="1" applyBorder="1" applyAlignment="1">
      <alignment horizontal="center" vertical="top"/>
    </xf>
    <xf numFmtId="0" fontId="24" fillId="0" borderId="55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5" fillId="0" borderId="43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/>
    </xf>
    <xf numFmtId="0" fontId="24" fillId="0" borderId="44" xfId="52" applyFont="1" applyBorder="1" applyAlignment="1">
      <alignment vertical="center"/>
    </xf>
    <xf numFmtId="0" fontId="19" fillId="0" borderId="45" xfId="52" applyFont="1" applyBorder="1" applyAlignment="1">
      <alignment horizontal="left" vertical="center"/>
    </xf>
    <xf numFmtId="0" fontId="22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vertical="center"/>
    </xf>
    <xf numFmtId="0" fontId="24" fillId="0" borderId="45" xfId="52" applyFont="1" applyBorder="1" applyAlignment="1">
      <alignment vertical="center"/>
    </xf>
    <xf numFmtId="0" fontId="24" fillId="0" borderId="44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24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/>
    </xf>
    <xf numFmtId="9" fontId="22" fillId="0" borderId="20" xfId="52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5" fillId="0" borderId="39" xfId="52" applyFont="1" applyBorder="1" applyAlignment="1">
      <alignment vertical="center"/>
    </xf>
    <xf numFmtId="0" fontId="31" fillId="0" borderId="42" xfId="52" applyFont="1" applyBorder="1" applyAlignment="1">
      <alignment horizontal="center" vertical="center"/>
    </xf>
    <xf numFmtId="0" fontId="25" fillId="0" borderId="40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58" fontId="19" fillId="0" borderId="40" xfId="52" applyNumberFormat="1" applyFont="1" applyBorder="1" applyAlignment="1">
      <alignment vertical="center"/>
    </xf>
    <xf numFmtId="0" fontId="25" fillId="0" borderId="28" xfId="52" applyFont="1" applyBorder="1" applyAlignment="1">
      <alignment horizontal="center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24" fillId="0" borderId="61" xfId="52" applyFont="1" applyBorder="1" applyAlignment="1">
      <alignment horizontal="left" vertical="center"/>
    </xf>
    <xf numFmtId="0" fontId="25" fillId="0" borderId="48" xfId="52" applyFont="1" applyBorder="1" applyAlignment="1">
      <alignment horizontal="left" vertical="center"/>
    </xf>
    <xf numFmtId="0" fontId="22" fillId="0" borderId="49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 wrapText="1"/>
    </xf>
    <xf numFmtId="0" fontId="32" fillId="0" borderId="34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5" fillId="0" borderId="63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3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4" fillId="0" borderId="66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2" xfId="0" applyFont="1" applyFill="1" applyBorder="1"/>
    <xf numFmtId="0" fontId="0" fillId="0" borderId="66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3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/>
    </xf>
    <xf numFmtId="0" fontId="3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4" fillId="8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12" fillId="3" borderId="2" xfId="56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S15" xfId="55"/>
    <cellStyle name="S10" xfId="56"/>
    <cellStyle name="S11" xfId="57"/>
    <cellStyle name="常规 10 10" xfId="58"/>
    <cellStyle name="常规 23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444500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444500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444500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444500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444500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444500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561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444500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561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606425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606425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4813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606425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4813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ht="15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62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0.25" spans="1:2">
      <c r="A20" s="355"/>
      <c r="B20" s="356" t="s">
        <v>18</v>
      </c>
    </row>
    <row r="21" spans="1:2">
      <c r="A21" s="9">
        <v>1</v>
      </c>
      <c r="B21" s="364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57" t="s">
        <v>25</v>
      </c>
    </row>
    <row r="28" spans="1:2">
      <c r="A28" s="9"/>
      <c r="B28" s="357"/>
    </row>
    <row r="29" ht="20.25" spans="1:2">
      <c r="A29" s="355"/>
      <c r="B29" s="356" t="s">
        <v>26</v>
      </c>
    </row>
    <row r="30" spans="1:2">
      <c r="A30" s="9">
        <v>1</v>
      </c>
      <c r="B30" s="364" t="s">
        <v>27</v>
      </c>
    </row>
    <row r="31" spans="1:2">
      <c r="A31" s="9">
        <v>2</v>
      </c>
      <c r="B31" s="357" t="s">
        <v>28</v>
      </c>
    </row>
    <row r="32" spans="1:2">
      <c r="A32" s="9">
        <v>3</v>
      </c>
      <c r="B32" s="357" t="s">
        <v>29</v>
      </c>
    </row>
    <row r="33" ht="28.5" spans="1:2">
      <c r="A33" s="9">
        <v>4</v>
      </c>
      <c r="B33" s="357" t="s">
        <v>30</v>
      </c>
    </row>
    <row r="34" spans="1:2">
      <c r="A34" s="9">
        <v>5</v>
      </c>
      <c r="B34" s="357" t="s">
        <v>31</v>
      </c>
    </row>
    <row r="35" spans="1:2">
      <c r="A35" s="9">
        <v>6</v>
      </c>
      <c r="B35" s="357" t="s">
        <v>32</v>
      </c>
    </row>
    <row r="36" customFormat="1" spans="1:2">
      <c r="A36" s="9">
        <v>7</v>
      </c>
      <c r="B36" s="357" t="s">
        <v>33</v>
      </c>
    </row>
    <row r="37" spans="1:2">
      <c r="A37" s="9"/>
      <c r="B37" s="357"/>
    </row>
    <row r="39" spans="1:2">
      <c r="A39" s="365" t="s">
        <v>34</v>
      </c>
      <c r="B39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310</v>
      </c>
      <c r="H2" s="4"/>
      <c r="I2" s="4" t="s">
        <v>311</v>
      </c>
      <c r="J2" s="4"/>
      <c r="K2" s="6" t="s">
        <v>312</v>
      </c>
      <c r="L2" s="45" t="s">
        <v>313</v>
      </c>
      <c r="M2" s="18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46"/>
      <c r="M3" s="19"/>
    </row>
    <row r="4" ht="15.75" spans="1:13">
      <c r="A4" s="9">
        <v>1</v>
      </c>
      <c r="B4" s="10" t="s">
        <v>295</v>
      </c>
      <c r="C4" s="21" t="s">
        <v>293</v>
      </c>
      <c r="D4" s="10" t="s">
        <v>294</v>
      </c>
      <c r="E4" s="11" t="s">
        <v>119</v>
      </c>
      <c r="F4" s="10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317</v>
      </c>
      <c r="M4" s="10" t="s">
        <v>296</v>
      </c>
    </row>
    <row r="5" ht="15.75" spans="1:13">
      <c r="A5" s="9">
        <v>2</v>
      </c>
      <c r="B5" s="10" t="s">
        <v>295</v>
      </c>
      <c r="C5" s="23" t="s">
        <v>297</v>
      </c>
      <c r="D5" s="10" t="s">
        <v>294</v>
      </c>
      <c r="E5" s="11" t="s">
        <v>298</v>
      </c>
      <c r="F5" s="10" t="s">
        <v>63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317</v>
      </c>
      <c r="M5" s="10" t="s">
        <v>296</v>
      </c>
    </row>
    <row r="6" ht="15.75" spans="1:13">
      <c r="A6" s="9">
        <v>3</v>
      </c>
      <c r="B6" s="10" t="s">
        <v>295</v>
      </c>
      <c r="C6" s="23" t="s">
        <v>299</v>
      </c>
      <c r="D6" s="10" t="s">
        <v>294</v>
      </c>
      <c r="E6" s="11" t="s">
        <v>300</v>
      </c>
      <c r="F6" s="10" t="s">
        <v>63</v>
      </c>
      <c r="G6" s="10">
        <v>0.4</v>
      </c>
      <c r="H6" s="10">
        <v>0.2</v>
      </c>
      <c r="I6" s="10">
        <v>0.4</v>
      </c>
      <c r="J6" s="10">
        <v>0.2</v>
      </c>
      <c r="K6" s="10">
        <v>1.2</v>
      </c>
      <c r="L6" s="10"/>
      <c r="M6" s="10" t="s">
        <v>296</v>
      </c>
    </row>
    <row r="7" ht="15.75" spans="1:13">
      <c r="A7" s="9">
        <v>4</v>
      </c>
      <c r="B7" s="10" t="s">
        <v>295</v>
      </c>
      <c r="C7" s="23" t="s">
        <v>301</v>
      </c>
      <c r="D7" s="10" t="s">
        <v>302</v>
      </c>
      <c r="E7" s="11" t="s">
        <v>119</v>
      </c>
      <c r="F7" s="10" t="s">
        <v>63</v>
      </c>
      <c r="G7" s="10">
        <v>0.4</v>
      </c>
      <c r="H7" s="10">
        <v>0.2</v>
      </c>
      <c r="I7" s="10">
        <v>0.4</v>
      </c>
      <c r="J7" s="10">
        <v>0.2</v>
      </c>
      <c r="K7" s="10">
        <v>1.2</v>
      </c>
      <c r="L7" s="10"/>
      <c r="M7" s="10" t="s">
        <v>296</v>
      </c>
    </row>
    <row r="8" ht="15.75" spans="1:13">
      <c r="A8" s="9">
        <v>5</v>
      </c>
      <c r="B8" s="10" t="s">
        <v>295</v>
      </c>
      <c r="C8" s="23" t="s">
        <v>303</v>
      </c>
      <c r="D8" s="10" t="s">
        <v>302</v>
      </c>
      <c r="E8" s="11" t="s">
        <v>298</v>
      </c>
      <c r="F8" s="10" t="s">
        <v>63</v>
      </c>
      <c r="G8" s="10">
        <v>0.4</v>
      </c>
      <c r="H8" s="10">
        <v>0.2</v>
      </c>
      <c r="I8" s="10">
        <v>0.4</v>
      </c>
      <c r="J8" s="10">
        <v>0.2</v>
      </c>
      <c r="K8" s="10">
        <v>1.2</v>
      </c>
      <c r="L8" s="9"/>
      <c r="M8" s="9"/>
    </row>
    <row r="9" ht="15.75" spans="1:13">
      <c r="A9" s="9">
        <v>6</v>
      </c>
      <c r="B9" s="10" t="s">
        <v>295</v>
      </c>
      <c r="C9" s="23" t="s">
        <v>304</v>
      </c>
      <c r="D9" s="10" t="s">
        <v>302</v>
      </c>
      <c r="E9" s="11" t="s">
        <v>300</v>
      </c>
      <c r="F9" s="10" t="s">
        <v>63</v>
      </c>
      <c r="G9" s="10">
        <v>0.4</v>
      </c>
      <c r="H9" s="10">
        <v>0.2</v>
      </c>
      <c r="I9" s="10">
        <v>0.4</v>
      </c>
      <c r="J9" s="10">
        <v>0.2</v>
      </c>
      <c r="K9" s="10">
        <v>1.2</v>
      </c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2" t="s">
        <v>306</v>
      </c>
      <c r="B12" s="13"/>
      <c r="C12" s="13"/>
      <c r="D12" s="13"/>
      <c r="E12" s="14"/>
      <c r="F12" s="15"/>
      <c r="G12" s="25"/>
      <c r="H12" s="12" t="s">
        <v>307</v>
      </c>
      <c r="I12" s="13"/>
      <c r="J12" s="13"/>
      <c r="K12" s="14"/>
      <c r="L12" s="47"/>
      <c r="M12" s="20"/>
    </row>
    <row r="13" ht="16.5" spans="1:13">
      <c r="A13" s="44" t="s">
        <v>318</v>
      </c>
      <c r="B13" s="4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A9" sqref="A9:E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320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31" t="s">
        <v>321</v>
      </c>
      <c r="H2" s="32"/>
      <c r="I2" s="41"/>
      <c r="J2" s="31" t="s">
        <v>322</v>
      </c>
      <c r="K2" s="32"/>
      <c r="L2" s="41"/>
      <c r="M2" s="31" t="s">
        <v>323</v>
      </c>
      <c r="N2" s="32"/>
      <c r="O2" s="41"/>
      <c r="P2" s="31" t="s">
        <v>324</v>
      </c>
      <c r="Q2" s="32"/>
      <c r="R2" s="41"/>
      <c r="S2" s="32" t="s">
        <v>325</v>
      </c>
      <c r="T2" s="32"/>
      <c r="U2" s="41"/>
      <c r="V2" s="27" t="s">
        <v>326</v>
      </c>
      <c r="W2" s="27" t="s">
        <v>291</v>
      </c>
    </row>
    <row r="3" s="1" customFormat="1" ht="16.5" spans="1:23">
      <c r="A3" s="33"/>
      <c r="B3" s="33"/>
      <c r="C3" s="33"/>
      <c r="D3" s="33"/>
      <c r="E3" s="33"/>
      <c r="F3" s="33"/>
      <c r="G3" s="5" t="s">
        <v>327</v>
      </c>
      <c r="H3" s="5" t="s">
        <v>68</v>
      </c>
      <c r="I3" s="5" t="s">
        <v>282</v>
      </c>
      <c r="J3" s="5" t="s">
        <v>327</v>
      </c>
      <c r="K3" s="5" t="s">
        <v>68</v>
      </c>
      <c r="L3" s="5" t="s">
        <v>282</v>
      </c>
      <c r="M3" s="5" t="s">
        <v>327</v>
      </c>
      <c r="N3" s="5" t="s">
        <v>68</v>
      </c>
      <c r="O3" s="5" t="s">
        <v>282</v>
      </c>
      <c r="P3" s="5" t="s">
        <v>327</v>
      </c>
      <c r="Q3" s="5" t="s">
        <v>68</v>
      </c>
      <c r="R3" s="5" t="s">
        <v>282</v>
      </c>
      <c r="S3" s="5" t="s">
        <v>327</v>
      </c>
      <c r="T3" s="5" t="s">
        <v>68</v>
      </c>
      <c r="U3" s="5" t="s">
        <v>282</v>
      </c>
      <c r="V3" s="43"/>
      <c r="W3" s="43"/>
    </row>
    <row r="4" s="9" customFormat="1" ht="81" spans="1:23">
      <c r="A4" s="34" t="s">
        <v>328</v>
      </c>
      <c r="B4" s="367" t="s">
        <v>329</v>
      </c>
      <c r="C4" s="21" t="s">
        <v>293</v>
      </c>
      <c r="D4" s="10" t="s">
        <v>294</v>
      </c>
      <c r="E4" s="11" t="s">
        <v>119</v>
      </c>
      <c r="F4" s="10" t="s">
        <v>63</v>
      </c>
      <c r="G4" s="368" t="s">
        <v>330</v>
      </c>
      <c r="H4" s="36" t="s">
        <v>331</v>
      </c>
      <c r="I4" s="35" t="s">
        <v>332</v>
      </c>
      <c r="J4" s="368" t="s">
        <v>333</v>
      </c>
      <c r="K4" s="36" t="s">
        <v>334</v>
      </c>
      <c r="L4" s="35" t="s">
        <v>335</v>
      </c>
      <c r="M4" s="10" t="s">
        <v>336</v>
      </c>
      <c r="N4" s="10"/>
      <c r="O4" s="10" t="s">
        <v>337</v>
      </c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23" t="s">
        <v>297</v>
      </c>
      <c r="D5" s="10" t="s">
        <v>294</v>
      </c>
      <c r="E5" s="11" t="s">
        <v>298</v>
      </c>
      <c r="F5" s="38"/>
      <c r="G5" s="39" t="s">
        <v>338</v>
      </c>
      <c r="H5" s="40"/>
      <c r="I5" s="42"/>
      <c r="J5" s="39" t="s">
        <v>339</v>
      </c>
      <c r="K5" s="40"/>
      <c r="L5" s="42"/>
      <c r="M5" s="39" t="s">
        <v>340</v>
      </c>
      <c r="N5" s="40"/>
      <c r="O5" s="42"/>
      <c r="P5" s="39" t="s">
        <v>341</v>
      </c>
      <c r="Q5" s="40"/>
      <c r="R5" s="42"/>
      <c r="S5" s="40" t="s">
        <v>342</v>
      </c>
      <c r="T5" s="40"/>
      <c r="U5" s="42"/>
      <c r="V5" s="38"/>
      <c r="W5" s="38"/>
    </row>
    <row r="6" ht="16.5" spans="1:23">
      <c r="A6" s="34"/>
      <c r="B6" s="10"/>
      <c r="C6" s="21" t="s">
        <v>293</v>
      </c>
      <c r="D6" s="10" t="s">
        <v>294</v>
      </c>
      <c r="E6" s="11" t="s">
        <v>119</v>
      </c>
      <c r="F6" s="10"/>
      <c r="G6" s="4" t="s">
        <v>327</v>
      </c>
      <c r="H6" s="4" t="s">
        <v>68</v>
      </c>
      <c r="I6" s="4" t="s">
        <v>282</v>
      </c>
      <c r="J6" s="4" t="s">
        <v>327</v>
      </c>
      <c r="K6" s="4" t="s">
        <v>68</v>
      </c>
      <c r="L6" s="4" t="s">
        <v>282</v>
      </c>
      <c r="M6" s="4" t="s">
        <v>327</v>
      </c>
      <c r="N6" s="4" t="s">
        <v>68</v>
      </c>
      <c r="O6" s="4" t="s">
        <v>282</v>
      </c>
      <c r="P6" s="4" t="s">
        <v>327</v>
      </c>
      <c r="Q6" s="4" t="s">
        <v>68</v>
      </c>
      <c r="R6" s="4" t="s">
        <v>282</v>
      </c>
      <c r="S6" s="4" t="s">
        <v>327</v>
      </c>
      <c r="T6" s="4" t="s">
        <v>68</v>
      </c>
      <c r="U6" s="4" t="s">
        <v>282</v>
      </c>
      <c r="V6" s="10"/>
      <c r="W6" s="10"/>
    </row>
    <row r="7" ht="15.75" spans="1:23">
      <c r="A7" s="34"/>
      <c r="B7" s="10"/>
      <c r="C7" s="23" t="s">
        <v>297</v>
      </c>
      <c r="D7" s="10" t="s">
        <v>294</v>
      </c>
      <c r="E7" s="11" t="s">
        <v>298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2" t="s">
        <v>306</v>
      </c>
      <c r="B9" s="13"/>
      <c r="C9" s="13"/>
      <c r="D9" s="13"/>
      <c r="E9" s="14"/>
      <c r="F9" s="15"/>
      <c r="G9" s="25"/>
      <c r="H9" s="30"/>
      <c r="I9" s="30"/>
      <c r="J9" s="12" t="s">
        <v>343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  <c r="V9" s="13"/>
      <c r="W9" s="20"/>
    </row>
    <row r="10" ht="16.5" spans="1:23">
      <c r="A10" s="16" t="s">
        <v>344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</sheetData>
  <mergeCells count="2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F4:F7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346</v>
      </c>
      <c r="B2" s="27" t="s">
        <v>278</v>
      </c>
      <c r="C2" s="27" t="s">
        <v>279</v>
      </c>
      <c r="D2" s="27" t="s">
        <v>280</v>
      </c>
      <c r="E2" s="27" t="s">
        <v>281</v>
      </c>
      <c r="F2" s="27" t="s">
        <v>282</v>
      </c>
      <c r="G2" s="26" t="s">
        <v>347</v>
      </c>
      <c r="H2" s="26" t="s">
        <v>348</v>
      </c>
      <c r="I2" s="26" t="s">
        <v>349</v>
      </c>
      <c r="J2" s="26" t="s">
        <v>348</v>
      </c>
      <c r="K2" s="26" t="s">
        <v>350</v>
      </c>
      <c r="L2" s="26" t="s">
        <v>348</v>
      </c>
      <c r="M2" s="27" t="s">
        <v>326</v>
      </c>
      <c r="N2" s="27" t="s">
        <v>291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346</v>
      </c>
      <c r="B4" s="29" t="s">
        <v>351</v>
      </c>
      <c r="C4" s="29" t="s">
        <v>327</v>
      </c>
      <c r="D4" s="29" t="s">
        <v>280</v>
      </c>
      <c r="E4" s="27" t="s">
        <v>281</v>
      </c>
      <c r="F4" s="27" t="s">
        <v>282</v>
      </c>
      <c r="G4" s="26" t="s">
        <v>347</v>
      </c>
      <c r="H4" s="26" t="s">
        <v>348</v>
      </c>
      <c r="I4" s="26" t="s">
        <v>349</v>
      </c>
      <c r="J4" s="26" t="s">
        <v>348</v>
      </c>
      <c r="K4" s="26" t="s">
        <v>350</v>
      </c>
      <c r="L4" s="26" t="s">
        <v>348</v>
      </c>
      <c r="M4" s="27" t="s">
        <v>326</v>
      </c>
      <c r="N4" s="27" t="s">
        <v>291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352</v>
      </c>
      <c r="B11" s="13"/>
      <c r="C11" s="13"/>
      <c r="D11" s="14"/>
      <c r="E11" s="15"/>
      <c r="F11" s="30"/>
      <c r="G11" s="25"/>
      <c r="H11" s="30"/>
      <c r="I11" s="12" t="s">
        <v>353</v>
      </c>
      <c r="J11" s="13"/>
      <c r="K11" s="13"/>
      <c r="L11" s="13"/>
      <c r="M11" s="13"/>
      <c r="N11" s="20"/>
    </row>
    <row r="12" ht="16.5" spans="1:14">
      <c r="A12" s="16" t="s">
        <v>354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326</v>
      </c>
      <c r="L2" s="5" t="s">
        <v>291</v>
      </c>
    </row>
    <row r="3" ht="15.75" spans="1:12">
      <c r="A3" s="9" t="s">
        <v>328</v>
      </c>
      <c r="B3" s="10" t="s">
        <v>295</v>
      </c>
      <c r="C3" s="21" t="s">
        <v>293</v>
      </c>
      <c r="D3" s="11" t="s">
        <v>119</v>
      </c>
      <c r="E3" s="22" t="s">
        <v>360</v>
      </c>
      <c r="F3" s="10" t="s">
        <v>63</v>
      </c>
      <c r="G3" s="10" t="s">
        <v>361</v>
      </c>
      <c r="H3" s="10" t="s">
        <v>362</v>
      </c>
      <c r="I3" s="10" t="s">
        <v>363</v>
      </c>
      <c r="J3" s="10"/>
      <c r="K3" s="10"/>
      <c r="L3" s="10" t="s">
        <v>296</v>
      </c>
    </row>
    <row r="4" ht="15.75" spans="1:12">
      <c r="A4" s="9" t="s">
        <v>364</v>
      </c>
      <c r="B4" s="10" t="s">
        <v>295</v>
      </c>
      <c r="C4" s="23" t="s">
        <v>297</v>
      </c>
      <c r="D4" s="11" t="s">
        <v>298</v>
      </c>
      <c r="E4" s="24" t="s">
        <v>365</v>
      </c>
      <c r="F4" s="10" t="s">
        <v>63</v>
      </c>
      <c r="G4" s="10" t="s">
        <v>361</v>
      </c>
      <c r="H4" s="10" t="s">
        <v>362</v>
      </c>
      <c r="I4" s="10" t="s">
        <v>363</v>
      </c>
      <c r="J4" s="10"/>
      <c r="K4" s="10"/>
      <c r="L4" s="10" t="s">
        <v>296</v>
      </c>
    </row>
    <row r="5" ht="15.75" spans="1:12">
      <c r="A5" s="9" t="s">
        <v>366</v>
      </c>
      <c r="B5" s="10" t="s">
        <v>295</v>
      </c>
      <c r="C5" s="23" t="s">
        <v>299</v>
      </c>
      <c r="D5" s="11" t="s">
        <v>300</v>
      </c>
      <c r="E5" s="10" t="s">
        <v>360</v>
      </c>
      <c r="F5" s="10" t="s">
        <v>63</v>
      </c>
      <c r="G5" s="10" t="s">
        <v>361</v>
      </c>
      <c r="H5" s="10" t="s">
        <v>362</v>
      </c>
      <c r="I5" s="10" t="s">
        <v>363</v>
      </c>
      <c r="J5" s="10"/>
      <c r="K5" s="10"/>
      <c r="L5" s="10" t="s">
        <v>296</v>
      </c>
    </row>
    <row r="6" spans="1:12">
      <c r="A6" s="9" t="s">
        <v>367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368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306</v>
      </c>
      <c r="B11" s="13"/>
      <c r="C11" s="13"/>
      <c r="D11" s="13"/>
      <c r="E11" s="14"/>
      <c r="F11" s="15"/>
      <c r="G11" s="25"/>
      <c r="H11" s="12" t="s">
        <v>369</v>
      </c>
      <c r="I11" s="13"/>
      <c r="J11" s="13"/>
      <c r="K11" s="13"/>
      <c r="L11" s="20"/>
    </row>
    <row r="12" ht="16.5" spans="1:12">
      <c r="A12" s="16" t="s">
        <v>370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277</v>
      </c>
      <c r="B2" s="5" t="s">
        <v>282</v>
      </c>
      <c r="C2" s="5" t="s">
        <v>327</v>
      </c>
      <c r="D2" s="5" t="s">
        <v>280</v>
      </c>
      <c r="E2" s="5" t="s">
        <v>281</v>
      </c>
      <c r="F2" s="4" t="s">
        <v>372</v>
      </c>
      <c r="G2" s="4" t="s">
        <v>311</v>
      </c>
      <c r="H2" s="6" t="s">
        <v>312</v>
      </c>
      <c r="I2" s="18" t="s">
        <v>314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315</v>
      </c>
      <c r="H3" s="8"/>
      <c r="I3" s="19"/>
    </row>
    <row r="4" spans="1:9">
      <c r="A4" s="9"/>
      <c r="B4" s="9" t="s">
        <v>337</v>
      </c>
      <c r="C4" s="10" t="s">
        <v>374</v>
      </c>
      <c r="D4" s="367" t="s">
        <v>375</v>
      </c>
      <c r="E4" s="10" t="s">
        <v>63</v>
      </c>
      <c r="F4" s="10">
        <v>0.3</v>
      </c>
      <c r="G4" s="10">
        <v>0.4</v>
      </c>
      <c r="H4" s="10">
        <v>0.7</v>
      </c>
      <c r="I4" s="10" t="s">
        <v>296</v>
      </c>
    </row>
    <row r="5" spans="1:9">
      <c r="A5" s="9"/>
      <c r="B5" s="9" t="s">
        <v>337</v>
      </c>
      <c r="C5" s="10" t="s">
        <v>336</v>
      </c>
      <c r="D5" s="11" t="s">
        <v>119</v>
      </c>
      <c r="E5" s="10" t="s">
        <v>63</v>
      </c>
      <c r="F5" s="10">
        <v>0.3</v>
      </c>
      <c r="G5" s="10">
        <v>0.5</v>
      </c>
      <c r="H5" s="10">
        <v>0.8</v>
      </c>
      <c r="I5" s="10" t="s">
        <v>296</v>
      </c>
    </row>
    <row r="6" spans="1:9">
      <c r="A6" s="9"/>
      <c r="B6" s="9" t="s">
        <v>337</v>
      </c>
      <c r="C6" s="10" t="s">
        <v>336</v>
      </c>
      <c r="D6" s="11" t="s">
        <v>298</v>
      </c>
      <c r="E6" s="10" t="s">
        <v>63</v>
      </c>
      <c r="F6" s="10">
        <v>0.3</v>
      </c>
      <c r="G6" s="10">
        <v>0.5</v>
      </c>
      <c r="H6" s="10">
        <v>0.8</v>
      </c>
      <c r="I6" s="10" t="s">
        <v>296</v>
      </c>
    </row>
    <row r="7" spans="1:9">
      <c r="A7" s="9"/>
      <c r="B7" s="9" t="s">
        <v>337</v>
      </c>
      <c r="C7" s="10" t="s">
        <v>336</v>
      </c>
      <c r="D7" s="11" t="s">
        <v>300</v>
      </c>
      <c r="E7" s="10" t="s">
        <v>63</v>
      </c>
      <c r="F7" s="10">
        <v>0.3</v>
      </c>
      <c r="G7" s="10">
        <v>0.5</v>
      </c>
      <c r="H7" s="10">
        <v>0.8</v>
      </c>
      <c r="I7" s="10" t="s">
        <v>296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306</v>
      </c>
      <c r="B12" s="13"/>
      <c r="C12" s="13"/>
      <c r="D12" s="14"/>
      <c r="E12" s="15"/>
      <c r="F12" s="12" t="s">
        <v>369</v>
      </c>
      <c r="G12" s="13"/>
      <c r="H12" s="14"/>
      <c r="I12" s="20"/>
    </row>
    <row r="13" ht="16.5" spans="1:9">
      <c r="A13" s="16" t="s">
        <v>376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3" t="s">
        <v>35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36</v>
      </c>
      <c r="E3" s="338"/>
      <c r="F3" s="339" t="s">
        <v>37</v>
      </c>
      <c r="G3" s="340"/>
      <c r="H3" s="337" t="s">
        <v>38</v>
      </c>
      <c r="I3" s="349"/>
    </row>
    <row r="4" ht="28" customHeight="1" spans="2:9">
      <c r="B4" s="335" t="s">
        <v>39</v>
      </c>
      <c r="C4" s="336" t="s">
        <v>40</v>
      </c>
      <c r="D4" s="336" t="s">
        <v>41</v>
      </c>
      <c r="E4" s="336" t="s">
        <v>42</v>
      </c>
      <c r="F4" s="341" t="s">
        <v>41</v>
      </c>
      <c r="G4" s="341" t="s">
        <v>42</v>
      </c>
      <c r="H4" s="336" t="s">
        <v>41</v>
      </c>
      <c r="I4" s="350" t="s">
        <v>42</v>
      </c>
    </row>
    <row r="5" ht="28" customHeight="1" spans="2:9">
      <c r="B5" s="342" t="s">
        <v>43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44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45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46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47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48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49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50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" sqref="A2:K8"/>
    </sheetView>
  </sheetViews>
  <sheetFormatPr defaultColWidth="10.3333333333333" defaultRowHeight="16.5" customHeight="1"/>
  <cols>
    <col min="1" max="1" width="11.1166666666667" style="150" customWidth="1"/>
    <col min="2" max="9" width="10.3333333333333" style="150"/>
    <col min="10" max="10" width="8.83333333333333" style="150" customWidth="1"/>
    <col min="11" max="11" width="12" style="150" customWidth="1"/>
    <col min="12" max="16384" width="10.3333333333333" style="150"/>
  </cols>
  <sheetData>
    <row r="1" ht="21" spans="1:11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228" t="s">
        <v>58</v>
      </c>
      <c r="J2" s="228"/>
      <c r="K2" s="229"/>
    </row>
    <row r="3" ht="14.25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4.25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44713</v>
      </c>
      <c r="G4" s="167"/>
      <c r="H4" s="162" t="s">
        <v>65</v>
      </c>
      <c r="I4" s="165"/>
      <c r="J4" s="163" t="s">
        <v>66</v>
      </c>
      <c r="K4" s="164" t="s">
        <v>67</v>
      </c>
    </row>
    <row r="5" ht="14.25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44677</v>
      </c>
      <c r="G5" s="167"/>
      <c r="H5" s="162" t="s">
        <v>71</v>
      </c>
      <c r="I5" s="165"/>
      <c r="J5" s="163" t="s">
        <v>66</v>
      </c>
      <c r="K5" s="164" t="s">
        <v>67</v>
      </c>
    </row>
    <row r="6" ht="14.25" spans="1:11">
      <c r="A6" s="162" t="s">
        <v>72</v>
      </c>
      <c r="B6" s="169">
        <v>3</v>
      </c>
      <c r="C6" s="170">
        <v>6</v>
      </c>
      <c r="D6" s="168" t="s">
        <v>73</v>
      </c>
      <c r="E6" s="171"/>
      <c r="F6" s="166">
        <v>44696</v>
      </c>
      <c r="G6" s="167"/>
      <c r="H6" s="162" t="s">
        <v>74</v>
      </c>
      <c r="I6" s="165"/>
      <c r="J6" s="163" t="s">
        <v>66</v>
      </c>
      <c r="K6" s="164" t="s">
        <v>67</v>
      </c>
    </row>
    <row r="7" ht="14.25" spans="1:11">
      <c r="A7" s="162" t="s">
        <v>75</v>
      </c>
      <c r="B7" s="172">
        <v>1020</v>
      </c>
      <c r="C7" s="173"/>
      <c r="D7" s="168" t="s">
        <v>76</v>
      </c>
      <c r="E7" s="174"/>
      <c r="F7" s="166">
        <v>44696</v>
      </c>
      <c r="G7" s="167"/>
      <c r="H7" s="162" t="s">
        <v>77</v>
      </c>
      <c r="I7" s="165"/>
      <c r="J7" s="163" t="s">
        <v>66</v>
      </c>
      <c r="K7" s="164" t="s">
        <v>67</v>
      </c>
    </row>
    <row r="8" ht="15" spans="1:11">
      <c r="A8" s="175" t="s">
        <v>78</v>
      </c>
      <c r="B8" s="176"/>
      <c r="C8" s="177"/>
      <c r="D8" s="178" t="s">
        <v>79</v>
      </c>
      <c r="E8" s="179"/>
      <c r="F8" s="180">
        <v>44701</v>
      </c>
      <c r="G8" s="181"/>
      <c r="H8" s="178" t="s">
        <v>80</v>
      </c>
      <c r="I8" s="179"/>
      <c r="J8" s="197" t="s">
        <v>66</v>
      </c>
      <c r="K8" s="230" t="s">
        <v>67</v>
      </c>
    </row>
    <row r="9" ht="15" spans="1:11">
      <c r="A9" s="264" t="s">
        <v>81</v>
      </c>
      <c r="B9" s="265"/>
      <c r="C9" s="265"/>
      <c r="D9" s="265"/>
      <c r="E9" s="265"/>
      <c r="F9" s="265"/>
      <c r="G9" s="265"/>
      <c r="H9" s="265"/>
      <c r="I9" s="265"/>
      <c r="J9" s="265"/>
      <c r="K9" s="314"/>
    </row>
    <row r="10" ht="15" spans="1:11">
      <c r="A10" s="266" t="s">
        <v>82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15"/>
    </row>
    <row r="11" ht="14.25" spans="1:11">
      <c r="A11" s="268" t="s">
        <v>83</v>
      </c>
      <c r="B11" s="269" t="s">
        <v>84</v>
      </c>
      <c r="C11" s="270" t="s">
        <v>85</v>
      </c>
      <c r="D11" s="271"/>
      <c r="E11" s="272" t="s">
        <v>86</v>
      </c>
      <c r="F11" s="269" t="s">
        <v>84</v>
      </c>
      <c r="G11" s="270" t="s">
        <v>85</v>
      </c>
      <c r="H11" s="270" t="s">
        <v>87</v>
      </c>
      <c r="I11" s="272" t="s">
        <v>88</v>
      </c>
      <c r="J11" s="269" t="s">
        <v>84</v>
      </c>
      <c r="K11" s="316" t="s">
        <v>85</v>
      </c>
    </row>
    <row r="12" ht="14.25" spans="1:11">
      <c r="A12" s="168" t="s">
        <v>89</v>
      </c>
      <c r="B12" s="188" t="s">
        <v>84</v>
      </c>
      <c r="C12" s="163" t="s">
        <v>85</v>
      </c>
      <c r="D12" s="174"/>
      <c r="E12" s="171" t="s">
        <v>90</v>
      </c>
      <c r="F12" s="188" t="s">
        <v>84</v>
      </c>
      <c r="G12" s="163" t="s">
        <v>85</v>
      </c>
      <c r="H12" s="163" t="s">
        <v>87</v>
      </c>
      <c r="I12" s="171" t="s">
        <v>91</v>
      </c>
      <c r="J12" s="188" t="s">
        <v>84</v>
      </c>
      <c r="K12" s="164" t="s">
        <v>85</v>
      </c>
    </row>
    <row r="13" ht="14.25" spans="1:11">
      <c r="A13" s="168" t="s">
        <v>92</v>
      </c>
      <c r="B13" s="188" t="s">
        <v>84</v>
      </c>
      <c r="C13" s="163" t="s">
        <v>85</v>
      </c>
      <c r="D13" s="174"/>
      <c r="E13" s="171" t="s">
        <v>93</v>
      </c>
      <c r="F13" s="163" t="s">
        <v>94</v>
      </c>
      <c r="G13" s="163" t="s">
        <v>95</v>
      </c>
      <c r="H13" s="163" t="s">
        <v>87</v>
      </c>
      <c r="I13" s="171" t="s">
        <v>96</v>
      </c>
      <c r="J13" s="188" t="s">
        <v>84</v>
      </c>
      <c r="K13" s="164" t="s">
        <v>85</v>
      </c>
    </row>
    <row r="14" ht="15" spans="1:11">
      <c r="A14" s="178" t="s">
        <v>97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232"/>
    </row>
    <row r="15" ht="15" spans="1:11">
      <c r="A15" s="266" t="s">
        <v>98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15"/>
    </row>
    <row r="16" ht="14.25" spans="1:11">
      <c r="A16" s="273" t="s">
        <v>99</v>
      </c>
      <c r="B16" s="270" t="s">
        <v>94</v>
      </c>
      <c r="C16" s="270" t="s">
        <v>95</v>
      </c>
      <c r="D16" s="274"/>
      <c r="E16" s="275" t="s">
        <v>100</v>
      </c>
      <c r="F16" s="270" t="s">
        <v>94</v>
      </c>
      <c r="G16" s="270" t="s">
        <v>95</v>
      </c>
      <c r="H16" s="276"/>
      <c r="I16" s="275" t="s">
        <v>101</v>
      </c>
      <c r="J16" s="270" t="s">
        <v>94</v>
      </c>
      <c r="K16" s="316" t="s">
        <v>95</v>
      </c>
    </row>
    <row r="17" customHeight="1" spans="1:22">
      <c r="A17" s="203" t="s">
        <v>102</v>
      </c>
      <c r="B17" s="163" t="s">
        <v>94</v>
      </c>
      <c r="C17" s="163" t="s">
        <v>95</v>
      </c>
      <c r="D17" s="277"/>
      <c r="E17" s="204" t="s">
        <v>103</v>
      </c>
      <c r="F17" s="163" t="s">
        <v>94</v>
      </c>
      <c r="G17" s="163" t="s">
        <v>95</v>
      </c>
      <c r="H17" s="278"/>
      <c r="I17" s="204" t="s">
        <v>104</v>
      </c>
      <c r="J17" s="163" t="s">
        <v>94</v>
      </c>
      <c r="K17" s="164" t="s">
        <v>95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79" t="s">
        <v>105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18"/>
    </row>
    <row r="19" s="262" customFormat="1" ht="18" customHeight="1" spans="1:11">
      <c r="A19" s="266" t="s">
        <v>106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15"/>
    </row>
    <row r="20" customHeight="1" spans="1:11">
      <c r="A20" s="281" t="s">
        <v>107</v>
      </c>
      <c r="B20" s="282"/>
      <c r="C20" s="282"/>
      <c r="D20" s="282"/>
      <c r="E20" s="282"/>
      <c r="F20" s="282"/>
      <c r="G20" s="282"/>
      <c r="H20" s="282"/>
      <c r="I20" s="282"/>
      <c r="J20" s="282"/>
      <c r="K20" s="319"/>
    </row>
    <row r="21" ht="21.75" customHeight="1" spans="1:11">
      <c r="A21" s="283" t="s">
        <v>108</v>
      </c>
      <c r="B21" s="204" t="s">
        <v>109</v>
      </c>
      <c r="C21" s="204" t="s">
        <v>110</v>
      </c>
      <c r="D21" s="204" t="s">
        <v>111</v>
      </c>
      <c r="E21" s="204" t="s">
        <v>112</v>
      </c>
      <c r="F21" s="204" t="s">
        <v>113</v>
      </c>
      <c r="G21" s="204" t="s">
        <v>114</v>
      </c>
      <c r="H21" s="204" t="s">
        <v>115</v>
      </c>
      <c r="I21" s="204" t="s">
        <v>116</v>
      </c>
      <c r="J21" s="204" t="s">
        <v>117</v>
      </c>
      <c r="K21" s="240" t="s">
        <v>118</v>
      </c>
    </row>
    <row r="22" customHeight="1" spans="1:11">
      <c r="A22" s="284" t="s">
        <v>119</v>
      </c>
      <c r="B22" s="285"/>
      <c r="C22" s="286"/>
      <c r="D22" s="287">
        <v>30</v>
      </c>
      <c r="E22" s="288">
        <v>75</v>
      </c>
      <c r="F22" s="289">
        <v>88</v>
      </c>
      <c r="G22" s="289">
        <v>70</v>
      </c>
      <c r="H22" s="290">
        <v>42</v>
      </c>
      <c r="I22" s="285"/>
      <c r="J22" s="285"/>
      <c r="K22" s="320"/>
    </row>
    <row r="23" customHeight="1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321"/>
    </row>
    <row r="24" customHeight="1" spans="1:11">
      <c r="A24" s="284"/>
      <c r="B24" s="285"/>
      <c r="C24" s="285"/>
      <c r="D24" s="285"/>
      <c r="E24" s="285"/>
      <c r="F24" s="285"/>
      <c r="G24" s="285"/>
      <c r="H24" s="285"/>
      <c r="I24" s="285"/>
      <c r="J24" s="285"/>
      <c r="K24" s="321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2"/>
    </row>
    <row r="26" customHeight="1" spans="1:11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322"/>
    </row>
    <row r="27" customHeight="1" spans="1:11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322"/>
    </row>
    <row r="28" customHeight="1" spans="1:11">
      <c r="A28" s="284"/>
      <c r="B28" s="285"/>
      <c r="C28" s="285"/>
      <c r="D28" s="285"/>
      <c r="E28" s="285"/>
      <c r="F28" s="285"/>
      <c r="G28" s="285"/>
      <c r="H28" s="285"/>
      <c r="I28" s="285"/>
      <c r="J28" s="285"/>
      <c r="K28" s="322"/>
    </row>
    <row r="29" ht="18" customHeight="1" spans="1:11">
      <c r="A29" s="291" t="s">
        <v>120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 t="s">
        <v>121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122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4.25" spans="1:11">
      <c r="A33" s="297" t="s">
        <v>123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5" spans="1:11">
      <c r="A34" s="90" t="s">
        <v>124</v>
      </c>
      <c r="B34" s="92"/>
      <c r="C34" s="163" t="s">
        <v>66</v>
      </c>
      <c r="D34" s="163" t="s">
        <v>67</v>
      </c>
      <c r="E34" s="299" t="s">
        <v>125</v>
      </c>
      <c r="F34" s="300"/>
      <c r="G34" s="300"/>
      <c r="H34" s="300"/>
      <c r="I34" s="300"/>
      <c r="J34" s="300"/>
      <c r="K34" s="327"/>
    </row>
    <row r="35" ht="15" spans="1:11">
      <c r="A35" s="301" t="s">
        <v>126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 t="s">
        <v>127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28"/>
    </row>
    <row r="37" ht="14.25" spans="1:11">
      <c r="A37" s="211" t="s">
        <v>128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43"/>
    </row>
    <row r="38" ht="14.25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3"/>
    </row>
    <row r="39" ht="14.25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3"/>
    </row>
    <row r="40" ht="14.25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3"/>
    </row>
    <row r="41" ht="14.25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3"/>
    </row>
    <row r="42" ht="14.25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3"/>
    </row>
    <row r="43" ht="15" spans="1:11">
      <c r="A43" s="206" t="s">
        <v>129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1"/>
    </row>
    <row r="44" ht="15" spans="1:11">
      <c r="A44" s="266" t="s">
        <v>130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15"/>
    </row>
    <row r="45" ht="14.25" spans="1:11">
      <c r="A45" s="273" t="s">
        <v>131</v>
      </c>
      <c r="B45" s="270" t="s">
        <v>94</v>
      </c>
      <c r="C45" s="270" t="s">
        <v>95</v>
      </c>
      <c r="D45" s="270" t="s">
        <v>87</v>
      </c>
      <c r="E45" s="275" t="s">
        <v>132</v>
      </c>
      <c r="F45" s="270" t="s">
        <v>94</v>
      </c>
      <c r="G45" s="270" t="s">
        <v>95</v>
      </c>
      <c r="H45" s="270" t="s">
        <v>87</v>
      </c>
      <c r="I45" s="275" t="s">
        <v>133</v>
      </c>
      <c r="J45" s="270" t="s">
        <v>94</v>
      </c>
      <c r="K45" s="316" t="s">
        <v>95</v>
      </c>
    </row>
    <row r="46" ht="14.25" spans="1:11">
      <c r="A46" s="203" t="s">
        <v>86</v>
      </c>
      <c r="B46" s="163" t="s">
        <v>94</v>
      </c>
      <c r="C46" s="163" t="s">
        <v>95</v>
      </c>
      <c r="D46" s="163" t="s">
        <v>87</v>
      </c>
      <c r="E46" s="204" t="s">
        <v>93</v>
      </c>
      <c r="F46" s="163" t="s">
        <v>94</v>
      </c>
      <c r="G46" s="163" t="s">
        <v>95</v>
      </c>
      <c r="H46" s="163" t="s">
        <v>87</v>
      </c>
      <c r="I46" s="204" t="s">
        <v>104</v>
      </c>
      <c r="J46" s="163" t="s">
        <v>94</v>
      </c>
      <c r="K46" s="164" t="s">
        <v>95</v>
      </c>
    </row>
    <row r="47" ht="15" spans="1:11">
      <c r="A47" s="178" t="s">
        <v>97</v>
      </c>
      <c r="B47" s="179"/>
      <c r="C47" s="179"/>
      <c r="D47" s="179"/>
      <c r="E47" s="179"/>
      <c r="F47" s="179"/>
      <c r="G47" s="179"/>
      <c r="H47" s="179"/>
      <c r="I47" s="179"/>
      <c r="J47" s="179"/>
      <c r="K47" s="232"/>
    </row>
    <row r="48" ht="15" spans="1:11">
      <c r="A48" s="301" t="s">
        <v>134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5" spans="1:11">
      <c r="A50" s="304" t="s">
        <v>135</v>
      </c>
      <c r="B50" s="305" t="s">
        <v>136</v>
      </c>
      <c r="C50" s="305"/>
      <c r="D50" s="306" t="s">
        <v>137</v>
      </c>
      <c r="E50" s="307"/>
      <c r="F50" s="308" t="s">
        <v>138</v>
      </c>
      <c r="G50" s="309"/>
      <c r="H50" s="310" t="s">
        <v>139</v>
      </c>
      <c r="I50" s="329"/>
      <c r="J50" s="330"/>
      <c r="K50" s="331"/>
    </row>
    <row r="51" ht="15" spans="1:11">
      <c r="A51" s="301" t="s">
        <v>140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5" spans="1:11">
      <c r="A53" s="304" t="s">
        <v>135</v>
      </c>
      <c r="B53" s="305" t="s">
        <v>136</v>
      </c>
      <c r="C53" s="305"/>
      <c r="D53" s="306" t="s">
        <v>137</v>
      </c>
      <c r="E53" s="313" t="s">
        <v>141</v>
      </c>
      <c r="F53" s="308" t="s">
        <v>142</v>
      </c>
      <c r="G53" s="309"/>
      <c r="H53" s="310" t="s">
        <v>139</v>
      </c>
      <c r="I53" s="329"/>
      <c r="J53" s="330" t="s">
        <v>143</v>
      </c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1" sqref="A1:M20"/>
    </sheetView>
  </sheetViews>
  <sheetFormatPr defaultColWidth="9" defaultRowHeight="26" customHeight="1"/>
  <cols>
    <col min="1" max="1" width="17.1666666666667" style="48" customWidth="1"/>
    <col min="2" max="6" width="9.33333333333333" style="48" customWidth="1"/>
    <col min="7" max="7" width="1.33333333333333" style="48" customWidth="1"/>
    <col min="8" max="8" width="16.5" style="48" customWidth="1"/>
    <col min="9" max="9" width="17" style="48" customWidth="1"/>
    <col min="10" max="10" width="18.5" style="48" customWidth="1"/>
    <col min="11" max="11" width="16.6666666666667" style="48" customWidth="1"/>
    <col min="12" max="12" width="14.1666666666667" style="48" customWidth="1"/>
    <col min="13" max="13" width="16.3333333333333" style="48" customWidth="1"/>
    <col min="14" max="16384" width="9" style="48"/>
  </cols>
  <sheetData>
    <row r="1" ht="30" customHeight="1" spans="1:13">
      <c r="A1" s="49" t="s">
        <v>144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9" customHeight="1" spans="1:13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4"/>
      <c r="H2" s="55" t="s">
        <v>57</v>
      </c>
      <c r="I2" s="52" t="s">
        <v>145</v>
      </c>
      <c r="J2" s="52"/>
      <c r="K2" s="52"/>
      <c r="L2" s="52"/>
      <c r="M2" s="253"/>
    </row>
    <row r="3" ht="29" customHeight="1" spans="1:13">
      <c r="A3" s="56" t="s">
        <v>146</v>
      </c>
      <c r="B3" s="57" t="s">
        <v>147</v>
      </c>
      <c r="C3" s="57"/>
      <c r="D3" s="57"/>
      <c r="E3" s="57"/>
      <c r="F3" s="57"/>
      <c r="G3" s="58"/>
      <c r="H3" s="59" t="s">
        <v>148</v>
      </c>
      <c r="I3" s="59"/>
      <c r="J3" s="59"/>
      <c r="K3" s="59"/>
      <c r="L3" s="59"/>
      <c r="M3" s="254"/>
    </row>
    <row r="4" ht="29" customHeight="1" spans="1:13">
      <c r="A4" s="56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58"/>
      <c r="H4" s="251" t="s">
        <v>149</v>
      </c>
      <c r="I4" s="251" t="s">
        <v>150</v>
      </c>
      <c r="J4" s="251"/>
      <c r="K4" s="251"/>
      <c r="L4" s="251"/>
      <c r="M4" s="255"/>
    </row>
    <row r="5" ht="29" customHeight="1" spans="1:13">
      <c r="A5" s="56"/>
      <c r="B5" s="60" t="s">
        <v>151</v>
      </c>
      <c r="C5" s="60" t="s">
        <v>152</v>
      </c>
      <c r="D5" s="60" t="s">
        <v>153</v>
      </c>
      <c r="E5" s="60" t="s">
        <v>154</v>
      </c>
      <c r="F5" s="60" t="s">
        <v>155</v>
      </c>
      <c r="G5" s="58"/>
      <c r="H5" s="60" t="s">
        <v>151</v>
      </c>
      <c r="I5" s="60" t="s">
        <v>151</v>
      </c>
      <c r="J5" s="256"/>
      <c r="K5" s="256"/>
      <c r="L5" s="256"/>
      <c r="M5" s="257"/>
    </row>
    <row r="6" ht="29" customHeight="1" spans="1:13">
      <c r="A6" s="61" t="s">
        <v>156</v>
      </c>
      <c r="B6" s="62">
        <f>C6-2</f>
        <v>60</v>
      </c>
      <c r="C6" s="63">
        <v>62</v>
      </c>
      <c r="D6" s="62">
        <f>C6+2</f>
        <v>64</v>
      </c>
      <c r="E6" s="62">
        <f>D6+2</f>
        <v>66</v>
      </c>
      <c r="F6" s="62">
        <f>E6+1</f>
        <v>67</v>
      </c>
      <c r="G6" s="58"/>
      <c r="H6" s="64" t="s">
        <v>157</v>
      </c>
      <c r="I6" s="64" t="s">
        <v>157</v>
      </c>
      <c r="J6" s="72"/>
      <c r="K6" s="72"/>
      <c r="L6" s="72"/>
      <c r="M6" s="258"/>
    </row>
    <row r="7" ht="29" customHeight="1" spans="1:13">
      <c r="A7" s="61" t="s">
        <v>158</v>
      </c>
      <c r="B7" s="62">
        <f>C7-2</f>
        <v>60.5</v>
      </c>
      <c r="C7" s="63">
        <v>62.5</v>
      </c>
      <c r="D7" s="62">
        <f>C7+2</f>
        <v>64.5</v>
      </c>
      <c r="E7" s="62">
        <f>D7+2</f>
        <v>66.5</v>
      </c>
      <c r="F7" s="62">
        <f>E7+1</f>
        <v>67.5</v>
      </c>
      <c r="G7" s="58"/>
      <c r="H7" s="64"/>
      <c r="I7" s="64"/>
      <c r="J7" s="73"/>
      <c r="K7" s="73"/>
      <c r="L7" s="73"/>
      <c r="M7" s="259"/>
    </row>
    <row r="8" ht="29" customHeight="1" spans="1:13">
      <c r="A8" s="61" t="s">
        <v>159</v>
      </c>
      <c r="B8" s="62">
        <f t="shared" ref="B8:B10" si="0">C8-4</f>
        <v>101</v>
      </c>
      <c r="C8" s="63">
        <v>105</v>
      </c>
      <c r="D8" s="62">
        <f t="shared" ref="D8:D10" si="1">C8+4</f>
        <v>109</v>
      </c>
      <c r="E8" s="62">
        <f>D8+4</f>
        <v>113</v>
      </c>
      <c r="F8" s="62">
        <f t="shared" ref="F8:F10" si="2">E8+6</f>
        <v>119</v>
      </c>
      <c r="G8" s="58"/>
      <c r="H8" s="64" t="s">
        <v>160</v>
      </c>
      <c r="I8" s="64" t="s">
        <v>161</v>
      </c>
      <c r="J8" s="73"/>
      <c r="K8" s="73"/>
      <c r="L8" s="73"/>
      <c r="M8" s="259"/>
    </row>
    <row r="9" ht="29" customHeight="1" spans="1:13">
      <c r="A9" s="61" t="s">
        <v>162</v>
      </c>
      <c r="B9" s="62">
        <f t="shared" si="0"/>
        <v>91</v>
      </c>
      <c r="C9" s="63">
        <v>95</v>
      </c>
      <c r="D9" s="62">
        <f t="shared" si="1"/>
        <v>99</v>
      </c>
      <c r="E9" s="62">
        <f>D9+5</f>
        <v>104</v>
      </c>
      <c r="F9" s="62">
        <f t="shared" si="2"/>
        <v>110</v>
      </c>
      <c r="G9" s="58"/>
      <c r="H9" s="64" t="s">
        <v>157</v>
      </c>
      <c r="I9" s="64" t="s">
        <v>160</v>
      </c>
      <c r="J9" s="73"/>
      <c r="K9" s="73"/>
      <c r="L9" s="73"/>
      <c r="M9" s="259"/>
    </row>
    <row r="10" ht="29" customHeight="1" spans="1:13">
      <c r="A10" s="65" t="s">
        <v>163</v>
      </c>
      <c r="B10" s="66">
        <f t="shared" si="0"/>
        <v>105</v>
      </c>
      <c r="C10" s="67">
        <v>109</v>
      </c>
      <c r="D10" s="66">
        <f t="shared" si="1"/>
        <v>113</v>
      </c>
      <c r="E10" s="66">
        <f>D10+5</f>
        <v>118</v>
      </c>
      <c r="F10" s="66">
        <f t="shared" si="2"/>
        <v>124</v>
      </c>
      <c r="G10" s="58"/>
      <c r="H10" s="64" t="s">
        <v>157</v>
      </c>
      <c r="I10" s="64" t="s">
        <v>157</v>
      </c>
      <c r="J10" s="73"/>
      <c r="K10" s="73"/>
      <c r="L10" s="73"/>
      <c r="M10" s="259"/>
    </row>
    <row r="11" ht="29" customHeight="1" spans="1:13">
      <c r="A11" s="61" t="s">
        <v>164</v>
      </c>
      <c r="B11" s="62">
        <f>C11-1.2</f>
        <v>38.8</v>
      </c>
      <c r="C11" s="63">
        <v>40</v>
      </c>
      <c r="D11" s="62">
        <f>C11+1.2</f>
        <v>41.2</v>
      </c>
      <c r="E11" s="62">
        <f>D11+1.2</f>
        <v>42.4</v>
      </c>
      <c r="F11" s="62">
        <f>E11+1.4</f>
        <v>43.8</v>
      </c>
      <c r="G11" s="58"/>
      <c r="H11" s="64" t="s">
        <v>165</v>
      </c>
      <c r="I11" s="64" t="s">
        <v>165</v>
      </c>
      <c r="J11" s="73"/>
      <c r="K11" s="73"/>
      <c r="L11" s="73"/>
      <c r="M11" s="259"/>
    </row>
    <row r="12" ht="29" customHeight="1" spans="1:13">
      <c r="A12" s="61" t="s">
        <v>166</v>
      </c>
      <c r="B12" s="62">
        <f>C12-1.2</f>
        <v>60.8</v>
      </c>
      <c r="C12" s="63">
        <v>62</v>
      </c>
      <c r="D12" s="62">
        <f>C12+1.2</f>
        <v>63.2</v>
      </c>
      <c r="E12" s="62">
        <f>D12+1.2</f>
        <v>64.4</v>
      </c>
      <c r="F12" s="62">
        <f>E12+0.6</f>
        <v>65</v>
      </c>
      <c r="G12" s="58"/>
      <c r="H12" s="64" t="s">
        <v>167</v>
      </c>
      <c r="I12" s="64" t="s">
        <v>168</v>
      </c>
      <c r="J12" s="73"/>
      <c r="K12" s="73"/>
      <c r="L12" s="73"/>
      <c r="M12" s="259"/>
    </row>
    <row r="13" ht="29" customHeight="1" spans="1:13">
      <c r="A13" s="68" t="s">
        <v>169</v>
      </c>
      <c r="B13" s="62">
        <f>C13-0.8</f>
        <v>21.7</v>
      </c>
      <c r="C13" s="63">
        <v>22.5</v>
      </c>
      <c r="D13" s="62">
        <f>C13+0.8</f>
        <v>23.3</v>
      </c>
      <c r="E13" s="62">
        <f>D13+0.8</f>
        <v>24.1</v>
      </c>
      <c r="F13" s="62">
        <f>E13+1.3</f>
        <v>25.4</v>
      </c>
      <c r="G13" s="58"/>
      <c r="H13" s="64" t="s">
        <v>165</v>
      </c>
      <c r="I13" s="64" t="s">
        <v>165</v>
      </c>
      <c r="J13" s="73"/>
      <c r="K13" s="73"/>
      <c r="L13" s="73"/>
      <c r="M13" s="259"/>
    </row>
    <row r="14" ht="29" customHeight="1" spans="1:13">
      <c r="A14" s="61" t="s">
        <v>170</v>
      </c>
      <c r="B14" s="62">
        <f>C14-0.7</f>
        <v>18.8</v>
      </c>
      <c r="C14" s="63">
        <v>19.5</v>
      </c>
      <c r="D14" s="62">
        <f>C14+0.7</f>
        <v>20.2</v>
      </c>
      <c r="E14" s="62">
        <f>D14+0.7</f>
        <v>20.9</v>
      </c>
      <c r="F14" s="62">
        <f>E14+1</f>
        <v>21.9</v>
      </c>
      <c r="G14" s="58"/>
      <c r="H14" s="64" t="s">
        <v>165</v>
      </c>
      <c r="I14" s="64" t="s">
        <v>165</v>
      </c>
      <c r="J14" s="73"/>
      <c r="K14" s="73"/>
      <c r="L14" s="73"/>
      <c r="M14" s="259"/>
    </row>
    <row r="15" ht="29" customHeight="1" spans="1:13">
      <c r="A15" s="61" t="s">
        <v>171</v>
      </c>
      <c r="B15" s="66">
        <f t="shared" ref="B15:B20" si="3">C15-0.5</f>
        <v>11</v>
      </c>
      <c r="C15" s="69">
        <v>11.5</v>
      </c>
      <c r="D15" s="66">
        <f t="shared" ref="D15:D20" si="4">C15+0.5</f>
        <v>12</v>
      </c>
      <c r="E15" s="66">
        <f t="shared" ref="E15:E20" si="5">D15+0.5</f>
        <v>12.5</v>
      </c>
      <c r="F15" s="66">
        <f>E15+0.7</f>
        <v>13.2</v>
      </c>
      <c r="G15" s="58"/>
      <c r="H15" s="64" t="s">
        <v>165</v>
      </c>
      <c r="I15" s="64" t="s">
        <v>167</v>
      </c>
      <c r="J15" s="73"/>
      <c r="K15" s="73"/>
      <c r="L15" s="73"/>
      <c r="M15" s="259"/>
    </row>
    <row r="16" ht="29" customHeight="1" spans="1:13">
      <c r="A16" s="61" t="s">
        <v>172</v>
      </c>
      <c r="B16" s="62">
        <f t="shared" si="3"/>
        <v>14</v>
      </c>
      <c r="C16" s="70">
        <v>14.5</v>
      </c>
      <c r="D16" s="62">
        <f t="shared" si="4"/>
        <v>15</v>
      </c>
      <c r="E16" s="62">
        <f t="shared" si="5"/>
        <v>15.5</v>
      </c>
      <c r="F16" s="62">
        <f>E16+0.7</f>
        <v>16.2</v>
      </c>
      <c r="G16" s="58"/>
      <c r="H16" s="64" t="s">
        <v>165</v>
      </c>
      <c r="I16" s="64" t="s">
        <v>165</v>
      </c>
      <c r="J16" s="73"/>
      <c r="K16" s="73"/>
      <c r="L16" s="73"/>
      <c r="M16" s="259"/>
    </row>
    <row r="17" ht="29" customHeight="1" spans="1:13">
      <c r="A17" s="61" t="s">
        <v>173</v>
      </c>
      <c r="B17" s="62">
        <f>C17</f>
        <v>6.5</v>
      </c>
      <c r="C17" s="70">
        <v>6.5</v>
      </c>
      <c r="D17" s="62">
        <f>C17</f>
        <v>6.5</v>
      </c>
      <c r="E17" s="62">
        <f>D17</f>
        <v>6.5</v>
      </c>
      <c r="F17" s="62">
        <f>E17</f>
        <v>6.5</v>
      </c>
      <c r="G17" s="58"/>
      <c r="H17" s="64" t="s">
        <v>165</v>
      </c>
      <c r="I17" s="64" t="s">
        <v>165</v>
      </c>
      <c r="J17" s="73"/>
      <c r="K17" s="73"/>
      <c r="L17" s="73"/>
      <c r="M17" s="259"/>
    </row>
    <row r="18" ht="29" customHeight="1" spans="1:13">
      <c r="A18" s="61" t="s">
        <v>174</v>
      </c>
      <c r="B18" s="62">
        <f>C18-1</f>
        <v>52</v>
      </c>
      <c r="C18" s="70">
        <v>53</v>
      </c>
      <c r="D18" s="62">
        <f>C18+1</f>
        <v>54</v>
      </c>
      <c r="E18" s="62">
        <f>D18+1</f>
        <v>55</v>
      </c>
      <c r="F18" s="62">
        <f>E18+1.5</f>
        <v>56.5</v>
      </c>
      <c r="G18" s="58"/>
      <c r="H18" s="64" t="s">
        <v>165</v>
      </c>
      <c r="I18" s="64" t="s">
        <v>165</v>
      </c>
      <c r="J18" s="72"/>
      <c r="K18" s="72"/>
      <c r="L18" s="72"/>
      <c r="M18" s="260"/>
    </row>
    <row r="19" ht="29" customHeight="1" spans="1:13">
      <c r="A19" s="61" t="s">
        <v>175</v>
      </c>
      <c r="B19" s="62">
        <f t="shared" si="3"/>
        <v>34.5</v>
      </c>
      <c r="C19" s="70">
        <v>35</v>
      </c>
      <c r="D19" s="62">
        <f t="shared" si="4"/>
        <v>35.5</v>
      </c>
      <c r="E19" s="62">
        <f t="shared" si="5"/>
        <v>36</v>
      </c>
      <c r="F19" s="62">
        <f>E19+0.5</f>
        <v>36.5</v>
      </c>
      <c r="G19" s="58"/>
      <c r="H19" s="64" t="s">
        <v>165</v>
      </c>
      <c r="I19" s="64" t="s">
        <v>167</v>
      </c>
      <c r="J19" s="73"/>
      <c r="K19" s="73"/>
      <c r="L19" s="73"/>
      <c r="M19" s="259"/>
    </row>
    <row r="20" ht="29" customHeight="1" spans="1:13">
      <c r="A20" s="61" t="s">
        <v>176</v>
      </c>
      <c r="B20" s="62">
        <f t="shared" si="3"/>
        <v>24.5</v>
      </c>
      <c r="C20" s="70">
        <v>25</v>
      </c>
      <c r="D20" s="62">
        <f t="shared" si="4"/>
        <v>25.5</v>
      </c>
      <c r="E20" s="62">
        <f t="shared" si="5"/>
        <v>26</v>
      </c>
      <c r="F20" s="62">
        <f>E20+0.75</f>
        <v>26.75</v>
      </c>
      <c r="G20" s="58"/>
      <c r="H20" s="64" t="s">
        <v>165</v>
      </c>
      <c r="I20" s="64" t="s">
        <v>167</v>
      </c>
      <c r="J20" s="73"/>
      <c r="K20" s="73"/>
      <c r="L20" s="73"/>
      <c r="M20" s="259"/>
    </row>
    <row r="21" ht="14.25" spans="1:13">
      <c r="A21" s="71" t="s">
        <v>125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</row>
    <row r="22" ht="14.25" spans="1:13">
      <c r="A22" s="48" t="s">
        <v>177</v>
      </c>
      <c r="D22" s="252"/>
      <c r="E22" s="252"/>
      <c r="F22" s="252"/>
      <c r="G22" s="252"/>
      <c r="H22" s="252"/>
      <c r="I22" s="252"/>
      <c r="J22" s="252"/>
      <c r="K22" s="252"/>
      <c r="L22" s="252"/>
      <c r="M22" s="252"/>
    </row>
    <row r="23" ht="14.25" spans="1:12">
      <c r="A23" s="252"/>
      <c r="B23" s="252"/>
      <c r="C23" s="252"/>
      <c r="D23" s="252"/>
      <c r="E23" s="252"/>
      <c r="F23" s="252"/>
      <c r="G23" s="252"/>
      <c r="H23" s="71" t="s">
        <v>178</v>
      </c>
      <c r="I23" s="261"/>
      <c r="J23" s="71" t="s">
        <v>179</v>
      </c>
      <c r="K23" s="71"/>
      <c r="L23" s="71" t="s">
        <v>180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D14"/>
    </sheetView>
  </sheetViews>
  <sheetFormatPr defaultColWidth="10" defaultRowHeight="16.5" customHeight="1"/>
  <cols>
    <col min="1" max="1" width="10.875" style="150" customWidth="1"/>
    <col min="2" max="16384" width="10" style="150"/>
  </cols>
  <sheetData>
    <row r="1" ht="22.5" customHeight="1" spans="1:11">
      <c r="A1" s="151" t="s">
        <v>181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/>
      <c r="C2" s="153"/>
      <c r="D2" s="154" t="s">
        <v>55</v>
      </c>
      <c r="E2" s="154"/>
      <c r="F2" s="153" t="s">
        <v>56</v>
      </c>
      <c r="G2" s="153"/>
      <c r="H2" s="155" t="s">
        <v>57</v>
      </c>
      <c r="I2" s="228" t="s">
        <v>58</v>
      </c>
      <c r="J2" s="228"/>
      <c r="K2" s="229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44713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44677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 s="169">
        <v>3</v>
      </c>
      <c r="C6" s="170">
        <v>6</v>
      </c>
      <c r="D6" s="168" t="s">
        <v>73</v>
      </c>
      <c r="E6" s="171"/>
      <c r="F6" s="166">
        <v>44696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2">
        <v>1020</v>
      </c>
      <c r="C7" s="173"/>
      <c r="D7" s="168" t="s">
        <v>76</v>
      </c>
      <c r="E7" s="174"/>
      <c r="F7" s="166">
        <v>44696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5" t="s">
        <v>78</v>
      </c>
      <c r="B8" s="176"/>
      <c r="C8" s="177"/>
      <c r="D8" s="178" t="s">
        <v>79</v>
      </c>
      <c r="E8" s="179"/>
      <c r="F8" s="180">
        <v>44732</v>
      </c>
      <c r="G8" s="181"/>
      <c r="H8" s="178" t="s">
        <v>80</v>
      </c>
      <c r="I8" s="179"/>
      <c r="J8" s="197" t="s">
        <v>66</v>
      </c>
      <c r="K8" s="230" t="s">
        <v>67</v>
      </c>
    </row>
    <row r="9" customHeight="1" spans="1:11">
      <c r="A9" s="182" t="s">
        <v>182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231" t="s">
        <v>85</v>
      </c>
    </row>
    <row r="11" customHeight="1" spans="1:11">
      <c r="A11" s="168" t="s">
        <v>89</v>
      </c>
      <c r="B11" s="188" t="s">
        <v>84</v>
      </c>
      <c r="C11" s="163" t="s">
        <v>85</v>
      </c>
      <c r="D11" s="174"/>
      <c r="E11" s="171" t="s">
        <v>91</v>
      </c>
      <c r="F11" s="188" t="s">
        <v>84</v>
      </c>
      <c r="G11" s="163" t="s">
        <v>85</v>
      </c>
      <c r="H11" s="188"/>
      <c r="I11" s="171" t="s">
        <v>96</v>
      </c>
      <c r="J11" s="188" t="s">
        <v>84</v>
      </c>
      <c r="K11" s="164" t="s">
        <v>85</v>
      </c>
    </row>
    <row r="12" customHeight="1" spans="1:11">
      <c r="A12" s="178" t="s">
        <v>125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232"/>
    </row>
    <row r="13" customHeight="1" spans="1:11">
      <c r="A13" s="189" t="s">
        <v>183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customHeight="1" spans="1:11">
      <c r="A14" s="190" t="s">
        <v>184</v>
      </c>
      <c r="B14" s="191"/>
      <c r="C14" s="191"/>
      <c r="D14" s="191"/>
      <c r="E14" s="191"/>
      <c r="F14" s="191"/>
      <c r="G14" s="191"/>
      <c r="H14" s="191"/>
      <c r="I14" s="233"/>
      <c r="J14" s="233"/>
      <c r="K14" s="234"/>
    </row>
    <row r="15" customHeight="1" spans="1:11">
      <c r="A15" s="192"/>
      <c r="B15" s="193"/>
      <c r="C15" s="193"/>
      <c r="D15" s="194"/>
      <c r="E15" s="195"/>
      <c r="F15" s="193"/>
      <c r="G15" s="193"/>
      <c r="H15" s="194"/>
      <c r="I15" s="235"/>
      <c r="J15" s="236"/>
      <c r="K15" s="237"/>
    </row>
    <row r="16" customHeight="1" spans="1:11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230"/>
    </row>
    <row r="17" customHeight="1" spans="1:11">
      <c r="A17" s="189" t="s">
        <v>185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customHeight="1" spans="1:11">
      <c r="A18" s="190" t="s">
        <v>186</v>
      </c>
      <c r="B18" s="191"/>
      <c r="C18" s="191"/>
      <c r="D18" s="191"/>
      <c r="E18" s="191"/>
      <c r="F18" s="191"/>
      <c r="G18" s="191"/>
      <c r="H18" s="191"/>
      <c r="I18" s="233"/>
      <c r="J18" s="233"/>
      <c r="K18" s="234"/>
    </row>
    <row r="19" customHeight="1" spans="1:11">
      <c r="A19" s="192"/>
      <c r="B19" s="193"/>
      <c r="C19" s="193"/>
      <c r="D19" s="194"/>
      <c r="E19" s="195"/>
      <c r="F19" s="193"/>
      <c r="G19" s="193"/>
      <c r="H19" s="194"/>
      <c r="I19" s="235"/>
      <c r="J19" s="236"/>
      <c r="K19" s="237"/>
    </row>
    <row r="20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30"/>
    </row>
    <row r="21" customHeight="1" spans="1:11">
      <c r="A21" s="198" t="s">
        <v>122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</row>
    <row r="22" customHeight="1" spans="1:11">
      <c r="A22" s="78" t="s">
        <v>123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1"/>
    </row>
    <row r="23" customHeight="1" spans="1:11">
      <c r="A23" s="90" t="s">
        <v>124</v>
      </c>
      <c r="B23" s="92"/>
      <c r="C23" s="163" t="s">
        <v>66</v>
      </c>
      <c r="D23" s="163" t="s">
        <v>67</v>
      </c>
      <c r="E23" s="89"/>
      <c r="F23" s="89"/>
      <c r="G23" s="89"/>
      <c r="H23" s="89"/>
      <c r="I23" s="89"/>
      <c r="J23" s="89"/>
      <c r="K23" s="135"/>
    </row>
    <row r="24" customHeight="1" spans="1:11">
      <c r="A24" s="199" t="s">
        <v>187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38"/>
    </row>
    <row r="25" customHeight="1" spans="1:11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39"/>
    </row>
    <row r="26" customHeight="1" spans="1:11">
      <c r="A26" s="182" t="s">
        <v>130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131</v>
      </c>
      <c r="B27" s="185" t="s">
        <v>94</v>
      </c>
      <c r="C27" s="185" t="s">
        <v>95</v>
      </c>
      <c r="D27" s="185" t="s">
        <v>87</v>
      </c>
      <c r="E27" s="157" t="s">
        <v>132</v>
      </c>
      <c r="F27" s="185" t="s">
        <v>94</v>
      </c>
      <c r="G27" s="185" t="s">
        <v>95</v>
      </c>
      <c r="H27" s="185" t="s">
        <v>87</v>
      </c>
      <c r="I27" s="157" t="s">
        <v>133</v>
      </c>
      <c r="J27" s="185" t="s">
        <v>94</v>
      </c>
      <c r="K27" s="231" t="s">
        <v>95</v>
      </c>
    </row>
    <row r="28" customHeight="1" spans="1:11">
      <c r="A28" s="203" t="s">
        <v>86</v>
      </c>
      <c r="B28" s="163" t="s">
        <v>94</v>
      </c>
      <c r="C28" s="163" t="s">
        <v>95</v>
      </c>
      <c r="D28" s="163" t="s">
        <v>87</v>
      </c>
      <c r="E28" s="204" t="s">
        <v>93</v>
      </c>
      <c r="F28" s="163" t="s">
        <v>94</v>
      </c>
      <c r="G28" s="163" t="s">
        <v>95</v>
      </c>
      <c r="H28" s="163" t="s">
        <v>87</v>
      </c>
      <c r="I28" s="204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40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1"/>
    </row>
    <row r="31" customHeight="1" spans="1:11">
      <c r="A31" s="208" t="s">
        <v>188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 t="s">
        <v>189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42"/>
    </row>
    <row r="33" ht="17.25" customHeight="1" spans="1:11">
      <c r="A33" s="211" t="s">
        <v>190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43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3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3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3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3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3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3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3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3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3"/>
    </row>
    <row r="43" ht="17.25" customHeight="1" spans="1:11">
      <c r="A43" s="206" t="s">
        <v>129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1"/>
    </row>
    <row r="44" customHeight="1" spans="1:11">
      <c r="A44" s="208" t="s">
        <v>191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125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44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44"/>
    </row>
    <row r="47" ht="18" customHeight="1" spans="1:11">
      <c r="A47" s="201"/>
      <c r="B47" s="202"/>
      <c r="C47" s="202"/>
      <c r="D47" s="202"/>
      <c r="E47" s="202"/>
      <c r="F47" s="202"/>
      <c r="G47" s="202"/>
      <c r="H47" s="202"/>
      <c r="I47" s="202"/>
      <c r="J47" s="202"/>
      <c r="K47" s="239"/>
    </row>
    <row r="48" ht="21" customHeight="1" spans="1:11">
      <c r="A48" s="215" t="s">
        <v>135</v>
      </c>
      <c r="B48" s="216" t="s">
        <v>136</v>
      </c>
      <c r="C48" s="216"/>
      <c r="D48" s="217" t="s">
        <v>137</v>
      </c>
      <c r="E48" s="218"/>
      <c r="F48" s="217" t="s">
        <v>138</v>
      </c>
      <c r="G48" s="219"/>
      <c r="H48" s="220" t="s">
        <v>139</v>
      </c>
      <c r="I48" s="220"/>
      <c r="J48" s="216"/>
      <c r="K48" s="245"/>
    </row>
    <row r="49" customHeight="1" spans="1:11">
      <c r="A49" s="221" t="s">
        <v>140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46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7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8"/>
    </row>
    <row r="52" ht="21" customHeight="1" spans="1:11">
      <c r="A52" s="215" t="s">
        <v>135</v>
      </c>
      <c r="B52" s="216" t="s">
        <v>136</v>
      </c>
      <c r="C52" s="216"/>
      <c r="D52" s="217" t="s">
        <v>137</v>
      </c>
      <c r="E52" s="217"/>
      <c r="F52" s="217" t="s">
        <v>138</v>
      </c>
      <c r="G52" s="227">
        <v>44696</v>
      </c>
      <c r="H52" s="220" t="s">
        <v>139</v>
      </c>
      <c r="I52" s="220"/>
      <c r="J52" s="249"/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:L19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0.5" style="48" customWidth="1"/>
    <col min="9" max="12" width="13.875" style="48" customWidth="1"/>
    <col min="13" max="16384" width="9" style="48"/>
  </cols>
  <sheetData>
    <row r="1" customHeight="1" spans="1:12">
      <c r="A1" s="49" t="s">
        <v>144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customHeight="1" spans="1:12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4"/>
      <c r="H2" s="55" t="s">
        <v>57</v>
      </c>
      <c r="I2" s="52" t="s">
        <v>145</v>
      </c>
      <c r="J2" s="52"/>
      <c r="K2" s="52"/>
      <c r="L2" s="52"/>
    </row>
    <row r="3" customHeight="1" spans="1:12">
      <c r="A3" s="56" t="s">
        <v>146</v>
      </c>
      <c r="B3" s="57" t="s">
        <v>147</v>
      </c>
      <c r="C3" s="57"/>
      <c r="D3" s="57"/>
      <c r="E3" s="57"/>
      <c r="F3" s="57"/>
      <c r="G3" s="58"/>
      <c r="H3" s="59" t="s">
        <v>148</v>
      </c>
      <c r="I3" s="59"/>
      <c r="J3" s="59"/>
      <c r="K3" s="59"/>
      <c r="L3" s="59"/>
    </row>
    <row r="4" customHeight="1" spans="1:12">
      <c r="A4" s="56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58"/>
      <c r="H4" s="60" t="s">
        <v>111</v>
      </c>
      <c r="I4" s="60" t="s">
        <v>112</v>
      </c>
      <c r="J4" s="60" t="s">
        <v>113</v>
      </c>
      <c r="K4" s="60" t="s">
        <v>114</v>
      </c>
      <c r="L4" s="60" t="s">
        <v>115</v>
      </c>
    </row>
    <row r="5" customHeight="1" spans="1:12">
      <c r="A5" s="56"/>
      <c r="B5" s="60" t="s">
        <v>151</v>
      </c>
      <c r="C5" s="60" t="s">
        <v>152</v>
      </c>
      <c r="D5" s="60" t="s">
        <v>153</v>
      </c>
      <c r="E5" s="60" t="s">
        <v>154</v>
      </c>
      <c r="F5" s="60" t="s">
        <v>155</v>
      </c>
      <c r="G5" s="58"/>
      <c r="H5" s="60" t="s">
        <v>151</v>
      </c>
      <c r="I5" s="60" t="s">
        <v>152</v>
      </c>
      <c r="J5" s="60" t="s">
        <v>153</v>
      </c>
      <c r="K5" s="60" t="s">
        <v>154</v>
      </c>
      <c r="L5" s="60" t="s">
        <v>155</v>
      </c>
    </row>
    <row r="6" customHeight="1" spans="1:12">
      <c r="A6" s="61" t="s">
        <v>156</v>
      </c>
      <c r="B6" s="62">
        <f>C6-2</f>
        <v>60</v>
      </c>
      <c r="C6" s="63">
        <v>62</v>
      </c>
      <c r="D6" s="62">
        <f>C6+2</f>
        <v>64</v>
      </c>
      <c r="E6" s="62">
        <f>D6+2</f>
        <v>66</v>
      </c>
      <c r="F6" s="62">
        <f>E6+1</f>
        <v>67</v>
      </c>
      <c r="G6" s="58"/>
      <c r="H6" s="64" t="s">
        <v>157</v>
      </c>
      <c r="I6" s="64" t="s">
        <v>157</v>
      </c>
      <c r="J6" s="72" t="s">
        <v>192</v>
      </c>
      <c r="K6" s="72" t="s">
        <v>193</v>
      </c>
      <c r="L6" s="72" t="s">
        <v>194</v>
      </c>
    </row>
    <row r="7" customHeight="1" spans="1:12">
      <c r="A7" s="61" t="s">
        <v>159</v>
      </c>
      <c r="B7" s="62">
        <f t="shared" ref="B7:B9" si="0">C7-4</f>
        <v>101</v>
      </c>
      <c r="C7" s="63">
        <v>105</v>
      </c>
      <c r="D7" s="62">
        <f t="shared" ref="D7:D9" si="1">C7+4</f>
        <v>109</v>
      </c>
      <c r="E7" s="62">
        <f>D7+4</f>
        <v>113</v>
      </c>
      <c r="F7" s="62">
        <f t="shared" ref="F7:F9" si="2">E7+6</f>
        <v>119</v>
      </c>
      <c r="G7" s="58"/>
      <c r="H7" s="64" t="s">
        <v>165</v>
      </c>
      <c r="I7" s="64" t="s">
        <v>165</v>
      </c>
      <c r="J7" s="73" t="s">
        <v>167</v>
      </c>
      <c r="K7" s="73" t="s">
        <v>195</v>
      </c>
      <c r="L7" s="73" t="s">
        <v>196</v>
      </c>
    </row>
    <row r="8" customHeight="1" spans="1:12">
      <c r="A8" s="61" t="s">
        <v>162</v>
      </c>
      <c r="B8" s="62">
        <f t="shared" si="0"/>
        <v>91</v>
      </c>
      <c r="C8" s="63">
        <v>95</v>
      </c>
      <c r="D8" s="62">
        <f t="shared" si="1"/>
        <v>99</v>
      </c>
      <c r="E8" s="62">
        <f>D8+5</f>
        <v>104</v>
      </c>
      <c r="F8" s="62">
        <f t="shared" si="2"/>
        <v>110</v>
      </c>
      <c r="G8" s="58"/>
      <c r="H8" s="64" t="s">
        <v>165</v>
      </c>
      <c r="I8" s="64" t="s">
        <v>197</v>
      </c>
      <c r="J8" s="73" t="s">
        <v>198</v>
      </c>
      <c r="K8" s="73" t="s">
        <v>199</v>
      </c>
      <c r="L8" s="73" t="s">
        <v>161</v>
      </c>
    </row>
    <row r="9" customHeight="1" spans="1:12">
      <c r="A9" s="65" t="s">
        <v>163</v>
      </c>
      <c r="B9" s="66">
        <f t="shared" si="0"/>
        <v>105</v>
      </c>
      <c r="C9" s="67">
        <v>109</v>
      </c>
      <c r="D9" s="66">
        <f t="shared" si="1"/>
        <v>113</v>
      </c>
      <c r="E9" s="66">
        <f>D9+5</f>
        <v>118</v>
      </c>
      <c r="F9" s="66">
        <f t="shared" si="2"/>
        <v>124</v>
      </c>
      <c r="G9" s="58"/>
      <c r="H9" s="64" t="s">
        <v>165</v>
      </c>
      <c r="I9" s="64" t="s">
        <v>167</v>
      </c>
      <c r="J9" s="73" t="s">
        <v>199</v>
      </c>
      <c r="K9" s="73" t="s">
        <v>199</v>
      </c>
      <c r="L9" s="73" t="s">
        <v>161</v>
      </c>
    </row>
    <row r="10" customHeight="1" spans="1:12">
      <c r="A10" s="61" t="s">
        <v>164</v>
      </c>
      <c r="B10" s="62">
        <f>C10-1.2</f>
        <v>38.8</v>
      </c>
      <c r="C10" s="63">
        <v>40</v>
      </c>
      <c r="D10" s="62">
        <f>C10+1.2</f>
        <v>41.2</v>
      </c>
      <c r="E10" s="62">
        <f>D10+1.2</f>
        <v>42.4</v>
      </c>
      <c r="F10" s="62">
        <f>E10+1.4</f>
        <v>43.8</v>
      </c>
      <c r="G10" s="58"/>
      <c r="H10" s="64" t="s">
        <v>200</v>
      </c>
      <c r="I10" s="64" t="s">
        <v>200</v>
      </c>
      <c r="J10" s="73" t="s">
        <v>167</v>
      </c>
      <c r="K10" s="73" t="s">
        <v>167</v>
      </c>
      <c r="L10" s="73" t="s">
        <v>167</v>
      </c>
    </row>
    <row r="11" customHeight="1" spans="1:12">
      <c r="A11" s="61" t="s">
        <v>166</v>
      </c>
      <c r="B11" s="62">
        <f>C11-1.2</f>
        <v>60.8</v>
      </c>
      <c r="C11" s="63">
        <v>62</v>
      </c>
      <c r="D11" s="62">
        <f>C11+1.2</f>
        <v>63.2</v>
      </c>
      <c r="E11" s="62">
        <f>D11+1.2</f>
        <v>64.4</v>
      </c>
      <c r="F11" s="62">
        <f>E11+0.6</f>
        <v>65</v>
      </c>
      <c r="G11" s="58"/>
      <c r="H11" s="64" t="s">
        <v>165</v>
      </c>
      <c r="I11" s="64" t="s">
        <v>165</v>
      </c>
      <c r="J11" s="73" t="s">
        <v>165</v>
      </c>
      <c r="K11" s="73" t="s">
        <v>165</v>
      </c>
      <c r="L11" s="73" t="s">
        <v>165</v>
      </c>
    </row>
    <row r="12" customHeight="1" spans="1:12">
      <c r="A12" s="68" t="s">
        <v>169</v>
      </c>
      <c r="B12" s="62">
        <f>C12-0.8</f>
        <v>21.7</v>
      </c>
      <c r="C12" s="63">
        <v>22.5</v>
      </c>
      <c r="D12" s="62">
        <f>C12+0.8</f>
        <v>23.3</v>
      </c>
      <c r="E12" s="62">
        <f>D12+0.8</f>
        <v>24.1</v>
      </c>
      <c r="F12" s="62">
        <f>E12+1.3</f>
        <v>25.4</v>
      </c>
      <c r="G12" s="58"/>
      <c r="H12" s="64" t="s">
        <v>167</v>
      </c>
      <c r="I12" s="64" t="s">
        <v>167</v>
      </c>
      <c r="J12" s="73" t="s">
        <v>165</v>
      </c>
      <c r="K12" s="73" t="s">
        <v>165</v>
      </c>
      <c r="L12" s="73" t="s">
        <v>165</v>
      </c>
    </row>
    <row r="13" customHeight="1" spans="1:12">
      <c r="A13" s="61" t="s">
        <v>170</v>
      </c>
      <c r="B13" s="62">
        <f>C13-0.7</f>
        <v>18.8</v>
      </c>
      <c r="C13" s="63">
        <v>19.5</v>
      </c>
      <c r="D13" s="62">
        <f>C13+0.7</f>
        <v>20.2</v>
      </c>
      <c r="E13" s="62">
        <f>D13+0.7</f>
        <v>20.9</v>
      </c>
      <c r="F13" s="62">
        <f>E13+1</f>
        <v>21.9</v>
      </c>
      <c r="G13" s="58"/>
      <c r="H13" s="64" t="s">
        <v>165</v>
      </c>
      <c r="I13" s="64" t="s">
        <v>165</v>
      </c>
      <c r="J13" s="73" t="s">
        <v>165</v>
      </c>
      <c r="K13" s="73" t="s">
        <v>165</v>
      </c>
      <c r="L13" s="73" t="s">
        <v>165</v>
      </c>
    </row>
    <row r="14" customHeight="1" spans="1:12">
      <c r="A14" s="61" t="s">
        <v>171</v>
      </c>
      <c r="B14" s="66">
        <f t="shared" ref="B14:B19" si="3">C14-0.5</f>
        <v>11</v>
      </c>
      <c r="C14" s="69">
        <v>11.5</v>
      </c>
      <c r="D14" s="66">
        <f t="shared" ref="D14:D19" si="4">C14+0.5</f>
        <v>12</v>
      </c>
      <c r="E14" s="66">
        <f t="shared" ref="E14:E19" si="5">D14+0.5</f>
        <v>12.5</v>
      </c>
      <c r="F14" s="66">
        <f>E14+0.7</f>
        <v>13.2</v>
      </c>
      <c r="G14" s="58"/>
      <c r="H14" s="64" t="s">
        <v>165</v>
      </c>
      <c r="I14" s="64" t="s">
        <v>165</v>
      </c>
      <c r="J14" s="73" t="s">
        <v>165</v>
      </c>
      <c r="K14" s="73" t="s">
        <v>165</v>
      </c>
      <c r="L14" s="73" t="s">
        <v>165</v>
      </c>
    </row>
    <row r="15" customHeight="1" spans="1:12">
      <c r="A15" s="61" t="s">
        <v>172</v>
      </c>
      <c r="B15" s="62">
        <f t="shared" si="3"/>
        <v>14</v>
      </c>
      <c r="C15" s="70">
        <v>14.5</v>
      </c>
      <c r="D15" s="62">
        <f t="shared" si="4"/>
        <v>15</v>
      </c>
      <c r="E15" s="62">
        <f t="shared" si="5"/>
        <v>15.5</v>
      </c>
      <c r="F15" s="62">
        <f>E15+0.7</f>
        <v>16.2</v>
      </c>
      <c r="G15" s="58"/>
      <c r="H15" s="64" t="s">
        <v>168</v>
      </c>
      <c r="I15" s="64" t="s">
        <v>168</v>
      </c>
      <c r="J15" s="73" t="s">
        <v>165</v>
      </c>
      <c r="K15" s="73" t="s">
        <v>165</v>
      </c>
      <c r="L15" s="73" t="s">
        <v>165</v>
      </c>
    </row>
    <row r="16" customHeight="1" spans="1:12">
      <c r="A16" s="61" t="s">
        <v>173</v>
      </c>
      <c r="B16" s="62">
        <f>C16</f>
        <v>6.5</v>
      </c>
      <c r="C16" s="70">
        <v>6.5</v>
      </c>
      <c r="D16" s="62">
        <f>C16</f>
        <v>6.5</v>
      </c>
      <c r="E16" s="62">
        <f>D16</f>
        <v>6.5</v>
      </c>
      <c r="F16" s="62">
        <f>E16</f>
        <v>6.5</v>
      </c>
      <c r="G16" s="58"/>
      <c r="H16" s="64" t="s">
        <v>165</v>
      </c>
      <c r="I16" s="64" t="s">
        <v>165</v>
      </c>
      <c r="J16" s="73" t="s">
        <v>165</v>
      </c>
      <c r="K16" s="73" t="s">
        <v>165</v>
      </c>
      <c r="L16" s="73" t="s">
        <v>165</v>
      </c>
    </row>
    <row r="17" customHeight="1" spans="1:12">
      <c r="A17" s="61" t="s">
        <v>174</v>
      </c>
      <c r="B17" s="62">
        <f>C17-1</f>
        <v>52</v>
      </c>
      <c r="C17" s="70">
        <v>53</v>
      </c>
      <c r="D17" s="62">
        <f>C17+1</f>
        <v>54</v>
      </c>
      <c r="E17" s="62">
        <f>D17+1</f>
        <v>55</v>
      </c>
      <c r="F17" s="62">
        <f>E17+1.5</f>
        <v>56.5</v>
      </c>
      <c r="G17" s="58"/>
      <c r="H17" s="64" t="s">
        <v>165</v>
      </c>
      <c r="I17" s="64" t="s">
        <v>165</v>
      </c>
      <c r="J17" s="73" t="s">
        <v>165</v>
      </c>
      <c r="K17" s="73" t="s">
        <v>165</v>
      </c>
      <c r="L17" s="73" t="s">
        <v>165</v>
      </c>
    </row>
    <row r="18" customHeight="1" spans="1:12">
      <c r="A18" s="61" t="s">
        <v>175</v>
      </c>
      <c r="B18" s="62">
        <f t="shared" si="3"/>
        <v>34.5</v>
      </c>
      <c r="C18" s="70">
        <v>35</v>
      </c>
      <c r="D18" s="62">
        <f t="shared" si="4"/>
        <v>35.5</v>
      </c>
      <c r="E18" s="62">
        <f t="shared" si="5"/>
        <v>36</v>
      </c>
      <c r="F18" s="62">
        <f>E18+0.5</f>
        <v>36.5</v>
      </c>
      <c r="G18" s="58"/>
      <c r="H18" s="64" t="s">
        <v>201</v>
      </c>
      <c r="I18" s="64" t="s">
        <v>201</v>
      </c>
      <c r="J18" s="73" t="s">
        <v>165</v>
      </c>
      <c r="K18" s="73" t="s">
        <v>165</v>
      </c>
      <c r="L18" s="73" t="s">
        <v>165</v>
      </c>
    </row>
    <row r="19" customHeight="1" spans="1:12">
      <c r="A19" s="61" t="s">
        <v>176</v>
      </c>
      <c r="B19" s="62">
        <f t="shared" si="3"/>
        <v>24.5</v>
      </c>
      <c r="C19" s="70">
        <v>25</v>
      </c>
      <c r="D19" s="62">
        <f t="shared" si="4"/>
        <v>25.5</v>
      </c>
      <c r="E19" s="62">
        <f t="shared" si="5"/>
        <v>26</v>
      </c>
      <c r="F19" s="62">
        <f>E19+0.75</f>
        <v>26.75</v>
      </c>
      <c r="G19" s="58"/>
      <c r="H19" s="64" t="s">
        <v>165</v>
      </c>
      <c r="I19" s="64" t="s">
        <v>165</v>
      </c>
      <c r="J19" s="73" t="s">
        <v>165</v>
      </c>
      <c r="K19" s="73" t="s">
        <v>165</v>
      </c>
      <c r="L19" s="73" t="s">
        <v>165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202</v>
      </c>
      <c r="C2" s="79"/>
      <c r="D2" s="80" t="s">
        <v>62</v>
      </c>
      <c r="E2" s="81" t="s">
        <v>63</v>
      </c>
      <c r="F2" s="82" t="s">
        <v>203</v>
      </c>
      <c r="G2" s="83" t="s">
        <v>69</v>
      </c>
      <c r="H2" s="83"/>
      <c r="I2" s="112" t="s">
        <v>57</v>
      </c>
      <c r="J2" s="83" t="s">
        <v>58</v>
      </c>
      <c r="K2" s="134"/>
    </row>
    <row r="3" spans="1:11">
      <c r="A3" s="84" t="s">
        <v>75</v>
      </c>
      <c r="B3" s="85">
        <v>1002</v>
      </c>
      <c r="C3" s="85"/>
      <c r="D3" s="86" t="s">
        <v>204</v>
      </c>
      <c r="E3" s="87"/>
      <c r="F3" s="88"/>
      <c r="G3" s="88"/>
      <c r="H3" s="89" t="s">
        <v>205</v>
      </c>
      <c r="I3" s="89"/>
      <c r="J3" s="89"/>
      <c r="K3" s="135"/>
    </row>
    <row r="4" spans="1:11">
      <c r="A4" s="90" t="s">
        <v>72</v>
      </c>
      <c r="B4" s="91">
        <v>3</v>
      </c>
      <c r="C4" s="91">
        <v>5</v>
      </c>
      <c r="D4" s="92" t="s">
        <v>206</v>
      </c>
      <c r="E4" s="88"/>
      <c r="F4" s="88"/>
      <c r="G4" s="88"/>
      <c r="H4" s="92" t="s">
        <v>207</v>
      </c>
      <c r="I4" s="92"/>
      <c r="J4" s="105" t="s">
        <v>66</v>
      </c>
      <c r="K4" s="136" t="s">
        <v>67</v>
      </c>
    </row>
    <row r="5" spans="1:11">
      <c r="A5" s="90" t="s">
        <v>208</v>
      </c>
      <c r="B5" s="85">
        <v>1</v>
      </c>
      <c r="C5" s="85"/>
      <c r="D5" s="86" t="s">
        <v>209</v>
      </c>
      <c r="E5" s="86" t="s">
        <v>210</v>
      </c>
      <c r="F5" s="86" t="s">
        <v>211</v>
      </c>
      <c r="G5" s="86" t="s">
        <v>212</v>
      </c>
      <c r="H5" s="92" t="s">
        <v>213</v>
      </c>
      <c r="I5" s="92"/>
      <c r="J5" s="105" t="s">
        <v>66</v>
      </c>
      <c r="K5" s="136" t="s">
        <v>67</v>
      </c>
    </row>
    <row r="6" ht="15" spans="1:11">
      <c r="A6" s="93" t="s">
        <v>214</v>
      </c>
      <c r="B6" s="94">
        <v>80</v>
      </c>
      <c r="C6" s="94"/>
      <c r="D6" s="95" t="s">
        <v>215</v>
      </c>
      <c r="E6" s="96"/>
      <c r="F6" s="97">
        <v>1002</v>
      </c>
      <c r="G6" s="95"/>
      <c r="H6" s="98" t="s">
        <v>216</v>
      </c>
      <c r="I6" s="98"/>
      <c r="J6" s="97" t="s">
        <v>66</v>
      </c>
      <c r="K6" s="137" t="s">
        <v>67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217</v>
      </c>
      <c r="B8" s="82" t="s">
        <v>218</v>
      </c>
      <c r="C8" s="82" t="s">
        <v>219</v>
      </c>
      <c r="D8" s="82" t="s">
        <v>220</v>
      </c>
      <c r="E8" s="82" t="s">
        <v>221</v>
      </c>
      <c r="F8" s="82" t="s">
        <v>222</v>
      </c>
      <c r="G8" s="103" t="s">
        <v>78</v>
      </c>
      <c r="H8" s="104"/>
      <c r="I8" s="104"/>
      <c r="J8" s="104"/>
      <c r="K8" s="138"/>
    </row>
    <row r="9" spans="1:11">
      <c r="A9" s="90" t="s">
        <v>223</v>
      </c>
      <c r="B9" s="92"/>
      <c r="C9" s="105" t="s">
        <v>66</v>
      </c>
      <c r="D9" s="105" t="s">
        <v>67</v>
      </c>
      <c r="E9" s="86" t="s">
        <v>224</v>
      </c>
      <c r="F9" s="106" t="s">
        <v>225</v>
      </c>
      <c r="G9" s="107"/>
      <c r="H9" s="108"/>
      <c r="I9" s="108"/>
      <c r="J9" s="108"/>
      <c r="K9" s="139"/>
    </row>
    <row r="10" spans="1:11">
      <c r="A10" s="90" t="s">
        <v>226</v>
      </c>
      <c r="B10" s="92"/>
      <c r="C10" s="105" t="s">
        <v>66</v>
      </c>
      <c r="D10" s="105" t="s">
        <v>67</v>
      </c>
      <c r="E10" s="86" t="s">
        <v>227</v>
      </c>
      <c r="F10" s="106" t="s">
        <v>228</v>
      </c>
      <c r="G10" s="107" t="s">
        <v>229</v>
      </c>
      <c r="H10" s="108"/>
      <c r="I10" s="108"/>
      <c r="J10" s="108"/>
      <c r="K10" s="139"/>
    </row>
    <row r="11" spans="1:11">
      <c r="A11" s="109" t="s">
        <v>182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0"/>
    </row>
    <row r="12" spans="1:11">
      <c r="A12" s="84" t="s">
        <v>88</v>
      </c>
      <c r="B12" s="105" t="s">
        <v>84</v>
      </c>
      <c r="C12" s="105" t="s">
        <v>85</v>
      </c>
      <c r="D12" s="106"/>
      <c r="E12" s="86" t="s">
        <v>86</v>
      </c>
      <c r="F12" s="105" t="s">
        <v>84</v>
      </c>
      <c r="G12" s="105" t="s">
        <v>85</v>
      </c>
      <c r="H12" s="105"/>
      <c r="I12" s="86" t="s">
        <v>230</v>
      </c>
      <c r="J12" s="105" t="s">
        <v>84</v>
      </c>
      <c r="K12" s="136" t="s">
        <v>85</v>
      </c>
    </row>
    <row r="13" spans="1:11">
      <c r="A13" s="84" t="s">
        <v>91</v>
      </c>
      <c r="B13" s="105" t="s">
        <v>84</v>
      </c>
      <c r="C13" s="105" t="s">
        <v>85</v>
      </c>
      <c r="D13" s="106"/>
      <c r="E13" s="86" t="s">
        <v>96</v>
      </c>
      <c r="F13" s="105" t="s">
        <v>84</v>
      </c>
      <c r="G13" s="105" t="s">
        <v>85</v>
      </c>
      <c r="H13" s="105"/>
      <c r="I13" s="86" t="s">
        <v>231</v>
      </c>
      <c r="J13" s="105" t="s">
        <v>84</v>
      </c>
      <c r="K13" s="136" t="s">
        <v>85</v>
      </c>
    </row>
    <row r="14" ht="15" spans="1:11">
      <c r="A14" s="93" t="s">
        <v>232</v>
      </c>
      <c r="B14" s="97" t="s">
        <v>84</v>
      </c>
      <c r="C14" s="97" t="s">
        <v>85</v>
      </c>
      <c r="D14" s="96"/>
      <c r="E14" s="95" t="s">
        <v>233</v>
      </c>
      <c r="F14" s="97" t="s">
        <v>84</v>
      </c>
      <c r="G14" s="97" t="s">
        <v>85</v>
      </c>
      <c r="H14" s="97"/>
      <c r="I14" s="95" t="s">
        <v>234</v>
      </c>
      <c r="J14" s="97" t="s">
        <v>84</v>
      </c>
      <c r="K14" s="137" t="s">
        <v>85</v>
      </c>
    </row>
    <row r="15" ht="1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4" customFormat="1" spans="1:11">
      <c r="A16" s="78" t="s">
        <v>235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1"/>
    </row>
    <row r="17" spans="1:11">
      <c r="A17" s="90" t="s">
        <v>236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237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3" t="s">
        <v>238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6"/>
    </row>
    <row r="20" spans="1:11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43"/>
    </row>
    <row r="21" spans="1:11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43"/>
    </row>
    <row r="22" spans="1:11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43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4"/>
    </row>
    <row r="24" spans="1:11">
      <c r="A24" s="90" t="s">
        <v>124</v>
      </c>
      <c r="B24" s="92"/>
      <c r="C24" s="105" t="s">
        <v>66</v>
      </c>
      <c r="D24" s="105" t="s">
        <v>67</v>
      </c>
      <c r="E24" s="89"/>
      <c r="F24" s="89"/>
      <c r="G24" s="89"/>
      <c r="H24" s="89"/>
      <c r="I24" s="89"/>
      <c r="J24" s="89"/>
      <c r="K24" s="135"/>
    </row>
    <row r="25" ht="15" spans="1:11">
      <c r="A25" s="118" t="s">
        <v>239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5"/>
    </row>
    <row r="26" ht="1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240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8"/>
    </row>
    <row r="28" spans="1:11">
      <c r="A28" s="122" t="s">
        <v>241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46"/>
    </row>
    <row r="29" spans="1:11">
      <c r="A29" s="122" t="s">
        <v>242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46"/>
    </row>
    <row r="30" spans="1:11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46"/>
    </row>
    <row r="31" spans="1:11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46"/>
    </row>
    <row r="32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46"/>
    </row>
    <row r="33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46"/>
    </row>
    <row r="34" ht="23" customHeight="1" spans="1:1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43"/>
    </row>
    <row r="35" ht="23" customHeight="1" spans="1:11">
      <c r="A35" s="124"/>
      <c r="B35" s="115"/>
      <c r="C35" s="115"/>
      <c r="D35" s="115"/>
      <c r="E35" s="115"/>
      <c r="F35" s="115"/>
      <c r="G35" s="115"/>
      <c r="H35" s="115"/>
      <c r="I35" s="115"/>
      <c r="J35" s="115"/>
      <c r="K35" s="143"/>
    </row>
    <row r="36" ht="23" customHeight="1" spans="1:1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47"/>
    </row>
    <row r="37" ht="18.75" customHeight="1" spans="1:11">
      <c r="A37" s="127" t="s">
        <v>243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8"/>
    </row>
    <row r="38" s="75" customFormat="1" ht="18.75" customHeight="1" spans="1:11">
      <c r="A38" s="90" t="s">
        <v>244</v>
      </c>
      <c r="B38" s="92"/>
      <c r="C38" s="92"/>
      <c r="D38" s="89" t="s">
        <v>245</v>
      </c>
      <c r="E38" s="89"/>
      <c r="F38" s="129" t="s">
        <v>246</v>
      </c>
      <c r="G38" s="130"/>
      <c r="H38" s="92" t="s">
        <v>247</v>
      </c>
      <c r="I38" s="92"/>
      <c r="J38" s="92" t="s">
        <v>248</v>
      </c>
      <c r="K38" s="142"/>
    </row>
    <row r="39" ht="18.75" customHeight="1" spans="1:13">
      <c r="A39" s="90" t="s">
        <v>125</v>
      </c>
      <c r="B39" s="92" t="s">
        <v>249</v>
      </c>
      <c r="C39" s="92"/>
      <c r="D39" s="92"/>
      <c r="E39" s="92"/>
      <c r="F39" s="92"/>
      <c r="G39" s="92"/>
      <c r="H39" s="92"/>
      <c r="I39" s="92"/>
      <c r="J39" s="92"/>
      <c r="K39" s="142"/>
      <c r="M39" s="75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2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2"/>
    </row>
    <row r="42" ht="32" customHeight="1" spans="1:11">
      <c r="A42" s="93" t="s">
        <v>135</v>
      </c>
      <c r="B42" s="131" t="s">
        <v>250</v>
      </c>
      <c r="C42" s="131"/>
      <c r="D42" s="95" t="s">
        <v>251</v>
      </c>
      <c r="E42" s="96"/>
      <c r="F42" s="95" t="s">
        <v>138</v>
      </c>
      <c r="G42" s="132">
        <v>44718</v>
      </c>
      <c r="H42" s="133" t="s">
        <v>139</v>
      </c>
      <c r="I42" s="133"/>
      <c r="J42" s="131" t="s">
        <v>143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14" sqref="J14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8.375" style="48" customWidth="1"/>
    <col min="9" max="12" width="12.5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15" spans="1:13">
      <c r="A1" s="49" t="s">
        <v>144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1" t="s">
        <v>180</v>
      </c>
    </row>
    <row r="2" customHeight="1" spans="1:12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4"/>
      <c r="H2" s="55" t="s">
        <v>57</v>
      </c>
      <c r="I2" s="52" t="s">
        <v>145</v>
      </c>
      <c r="J2" s="52"/>
      <c r="K2" s="52"/>
      <c r="L2" s="52"/>
    </row>
    <row r="3" customHeight="1" spans="1:12">
      <c r="A3" s="56" t="s">
        <v>146</v>
      </c>
      <c r="B3" s="57" t="s">
        <v>147</v>
      </c>
      <c r="C3" s="57"/>
      <c r="D3" s="57"/>
      <c r="E3" s="57"/>
      <c r="F3" s="57"/>
      <c r="G3" s="58"/>
      <c r="H3" s="59" t="s">
        <v>148</v>
      </c>
      <c r="I3" s="59"/>
      <c r="J3" s="59"/>
      <c r="K3" s="59"/>
      <c r="L3" s="59"/>
    </row>
    <row r="4" customHeight="1" spans="1:12">
      <c r="A4" s="56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58"/>
      <c r="H4" s="60" t="s">
        <v>252</v>
      </c>
      <c r="I4" s="60" t="s">
        <v>253</v>
      </c>
      <c r="J4" s="60" t="s">
        <v>254</v>
      </c>
      <c r="K4" s="60" t="s">
        <v>255</v>
      </c>
      <c r="L4" s="60" t="s">
        <v>256</v>
      </c>
    </row>
    <row r="5" customHeight="1" spans="1:12">
      <c r="A5" s="56"/>
      <c r="B5" s="60" t="s">
        <v>151</v>
      </c>
      <c r="C5" s="60" t="s">
        <v>152</v>
      </c>
      <c r="D5" s="60" t="s">
        <v>153</v>
      </c>
      <c r="E5" s="60" t="s">
        <v>154</v>
      </c>
      <c r="F5" s="60" t="s">
        <v>155</v>
      </c>
      <c r="G5" s="58"/>
      <c r="H5" s="60" t="s">
        <v>151</v>
      </c>
      <c r="I5" s="60" t="s">
        <v>152</v>
      </c>
      <c r="J5" s="60" t="s">
        <v>153</v>
      </c>
      <c r="K5" s="60" t="s">
        <v>154</v>
      </c>
      <c r="L5" s="60" t="s">
        <v>155</v>
      </c>
    </row>
    <row r="6" customHeight="1" spans="1:12">
      <c r="A6" s="61" t="s">
        <v>156</v>
      </c>
      <c r="B6" s="62">
        <f>C6-2</f>
        <v>60</v>
      </c>
      <c r="C6" s="63">
        <v>62</v>
      </c>
      <c r="D6" s="62">
        <f>C6+2</f>
        <v>64</v>
      </c>
      <c r="E6" s="62">
        <f>D6+2</f>
        <v>66</v>
      </c>
      <c r="F6" s="62">
        <f>E6+1</f>
        <v>67</v>
      </c>
      <c r="G6" s="58"/>
      <c r="H6" s="64" t="s">
        <v>257</v>
      </c>
      <c r="I6" s="64" t="s">
        <v>258</v>
      </c>
      <c r="J6" s="72" t="s">
        <v>259</v>
      </c>
      <c r="K6" s="72" t="s">
        <v>260</v>
      </c>
      <c r="L6" s="72" t="s">
        <v>261</v>
      </c>
    </row>
    <row r="7" customHeight="1" spans="1:12">
      <c r="A7" s="61" t="s">
        <v>159</v>
      </c>
      <c r="B7" s="62">
        <f t="shared" ref="B7:B9" si="0">C7-4</f>
        <v>101</v>
      </c>
      <c r="C7" s="63">
        <v>105</v>
      </c>
      <c r="D7" s="62">
        <f t="shared" ref="D7:D9" si="1">C7+4</f>
        <v>109</v>
      </c>
      <c r="E7" s="62">
        <f>D7+4</f>
        <v>113</v>
      </c>
      <c r="F7" s="62">
        <f t="shared" ref="F7:F9" si="2">E7+6</f>
        <v>119</v>
      </c>
      <c r="G7" s="58"/>
      <c r="H7" s="64" t="s">
        <v>262</v>
      </c>
      <c r="I7" s="64" t="s">
        <v>263</v>
      </c>
      <c r="J7" s="73" t="s">
        <v>167</v>
      </c>
      <c r="K7" s="73" t="s">
        <v>264</v>
      </c>
      <c r="L7" s="73" t="s">
        <v>265</v>
      </c>
    </row>
    <row r="8" customHeight="1" spans="1:12">
      <c r="A8" s="61" t="s">
        <v>162</v>
      </c>
      <c r="B8" s="62">
        <f t="shared" si="0"/>
        <v>91</v>
      </c>
      <c r="C8" s="63">
        <v>95</v>
      </c>
      <c r="D8" s="62">
        <f t="shared" si="1"/>
        <v>99</v>
      </c>
      <c r="E8" s="62">
        <f>D8+5</f>
        <v>104</v>
      </c>
      <c r="F8" s="62">
        <f t="shared" si="2"/>
        <v>110</v>
      </c>
      <c r="G8" s="58"/>
      <c r="H8" s="64" t="s">
        <v>262</v>
      </c>
      <c r="I8" s="64" t="s">
        <v>197</v>
      </c>
      <c r="J8" s="73" t="s">
        <v>266</v>
      </c>
      <c r="K8" s="73" t="s">
        <v>267</v>
      </c>
      <c r="L8" s="73" t="s">
        <v>268</v>
      </c>
    </row>
    <row r="9" customHeight="1" spans="1:12">
      <c r="A9" s="65" t="s">
        <v>163</v>
      </c>
      <c r="B9" s="66">
        <f t="shared" si="0"/>
        <v>105</v>
      </c>
      <c r="C9" s="67">
        <v>109</v>
      </c>
      <c r="D9" s="66">
        <f t="shared" si="1"/>
        <v>113</v>
      </c>
      <c r="E9" s="66">
        <f>D9+5</f>
        <v>118</v>
      </c>
      <c r="F9" s="66">
        <f t="shared" si="2"/>
        <v>124</v>
      </c>
      <c r="G9" s="58"/>
      <c r="H9" s="64" t="s">
        <v>269</v>
      </c>
      <c r="I9" s="64" t="s">
        <v>270</v>
      </c>
      <c r="J9" s="73" t="s">
        <v>267</v>
      </c>
      <c r="K9" s="73" t="s">
        <v>267</v>
      </c>
      <c r="L9" s="73" t="s">
        <v>268</v>
      </c>
    </row>
    <row r="10" customHeight="1" spans="1:12">
      <c r="A10" s="61" t="s">
        <v>164</v>
      </c>
      <c r="B10" s="62">
        <f>C10-1.2</f>
        <v>38.8</v>
      </c>
      <c r="C10" s="63">
        <v>40</v>
      </c>
      <c r="D10" s="62">
        <f>C10+1.2</f>
        <v>41.2</v>
      </c>
      <c r="E10" s="62">
        <f>D10+1.2</f>
        <v>42.4</v>
      </c>
      <c r="F10" s="62">
        <f>E10+1.4</f>
        <v>43.8</v>
      </c>
      <c r="G10" s="58"/>
      <c r="H10" s="64" t="s">
        <v>271</v>
      </c>
      <c r="I10" s="64" t="s">
        <v>272</v>
      </c>
      <c r="J10" s="73" t="s">
        <v>167</v>
      </c>
      <c r="K10" s="73" t="s">
        <v>167</v>
      </c>
      <c r="L10" s="73" t="s">
        <v>270</v>
      </c>
    </row>
    <row r="11" customHeight="1" spans="1:12">
      <c r="A11" s="61" t="s">
        <v>166</v>
      </c>
      <c r="B11" s="62">
        <f>C11-1.2</f>
        <v>60.8</v>
      </c>
      <c r="C11" s="63">
        <v>62</v>
      </c>
      <c r="D11" s="62">
        <f>C11+1.2</f>
        <v>63.2</v>
      </c>
      <c r="E11" s="62">
        <f>D11+1.2</f>
        <v>64.4</v>
      </c>
      <c r="F11" s="62">
        <f>E11+0.6</f>
        <v>65</v>
      </c>
      <c r="G11" s="58"/>
      <c r="H11" s="64" t="s">
        <v>263</v>
      </c>
      <c r="I11" s="64" t="s">
        <v>263</v>
      </c>
      <c r="J11" s="73" t="s">
        <v>273</v>
      </c>
      <c r="K11" s="73" t="s">
        <v>269</v>
      </c>
      <c r="L11" s="73" t="s">
        <v>274</v>
      </c>
    </row>
    <row r="12" customHeight="1" spans="1:12">
      <c r="A12" s="68" t="s">
        <v>169</v>
      </c>
      <c r="B12" s="62">
        <f>C12-0.8</f>
        <v>21.7</v>
      </c>
      <c r="C12" s="63">
        <v>22.5</v>
      </c>
      <c r="D12" s="62">
        <f>C12+0.8</f>
        <v>23.3</v>
      </c>
      <c r="E12" s="62">
        <f>D12+0.8</f>
        <v>24.1</v>
      </c>
      <c r="F12" s="62">
        <f>E12+1.3</f>
        <v>25.4</v>
      </c>
      <c r="G12" s="58"/>
      <c r="H12" s="64" t="s">
        <v>270</v>
      </c>
      <c r="I12" s="64" t="s">
        <v>270</v>
      </c>
      <c r="J12" s="73" t="s">
        <v>275</v>
      </c>
      <c r="K12" s="73" t="s">
        <v>273</v>
      </c>
      <c r="L12" s="73" t="s">
        <v>273</v>
      </c>
    </row>
    <row r="13" customHeight="1" spans="1:12">
      <c r="A13" s="61" t="s">
        <v>170</v>
      </c>
      <c r="B13" s="62">
        <f>C13-0.7</f>
        <v>18.8</v>
      </c>
      <c r="C13" s="63">
        <v>19.5</v>
      </c>
      <c r="D13" s="62">
        <f>C13+0.7</f>
        <v>20.2</v>
      </c>
      <c r="E13" s="62">
        <f>D13+0.7</f>
        <v>20.9</v>
      </c>
      <c r="F13" s="62">
        <f>E13+1</f>
        <v>21.9</v>
      </c>
      <c r="G13" s="58"/>
      <c r="H13" s="64" t="s">
        <v>263</v>
      </c>
      <c r="I13" s="64" t="s">
        <v>165</v>
      </c>
      <c r="J13" s="73" t="s">
        <v>165</v>
      </c>
      <c r="K13" s="73" t="s">
        <v>165</v>
      </c>
      <c r="L13" s="73" t="s">
        <v>165</v>
      </c>
    </row>
    <row r="14" customHeight="1" spans="1:12">
      <c r="A14" s="61" t="s">
        <v>171</v>
      </c>
      <c r="B14" s="66">
        <f>C14-0.5</f>
        <v>11</v>
      </c>
      <c r="C14" s="69">
        <v>11.5</v>
      </c>
      <c r="D14" s="66">
        <f>C14+0.5</f>
        <v>12</v>
      </c>
      <c r="E14" s="66">
        <f>D14+0.5</f>
        <v>12.5</v>
      </c>
      <c r="F14" s="66">
        <f>E14+0.7</f>
        <v>13.2</v>
      </c>
      <c r="G14" s="58"/>
      <c r="H14" s="64" t="s">
        <v>263</v>
      </c>
      <c r="I14" s="64" t="s">
        <v>165</v>
      </c>
      <c r="J14" s="73" t="s">
        <v>165</v>
      </c>
      <c r="K14" s="73" t="s">
        <v>165</v>
      </c>
      <c r="L14" s="73" t="s">
        <v>165</v>
      </c>
    </row>
    <row r="15" customHeight="1" spans="1:12">
      <c r="A15" s="61" t="s">
        <v>172</v>
      </c>
      <c r="B15" s="62">
        <f>C15-0.5</f>
        <v>14</v>
      </c>
      <c r="C15" s="70">
        <v>14.5</v>
      </c>
      <c r="D15" s="62">
        <f>C15+0.5</f>
        <v>15</v>
      </c>
      <c r="E15" s="62">
        <f>D15+0.5</f>
        <v>15.5</v>
      </c>
      <c r="F15" s="62">
        <f>E15+0.7</f>
        <v>16.2</v>
      </c>
      <c r="G15" s="58"/>
      <c r="H15" s="64" t="s">
        <v>168</v>
      </c>
      <c r="I15" s="64" t="s">
        <v>168</v>
      </c>
      <c r="J15" s="73" t="s">
        <v>165</v>
      </c>
      <c r="K15" s="73" t="s">
        <v>165</v>
      </c>
      <c r="L15" s="73" t="s">
        <v>165</v>
      </c>
    </row>
    <row r="16" customHeight="1" spans="1:12">
      <c r="A16" s="61" t="s">
        <v>175</v>
      </c>
      <c r="B16" s="62">
        <f>C16-0.5</f>
        <v>34.5</v>
      </c>
      <c r="C16" s="70">
        <v>35</v>
      </c>
      <c r="D16" s="62">
        <f>C16+0.5</f>
        <v>35.5</v>
      </c>
      <c r="E16" s="62">
        <f>D16+0.5</f>
        <v>36</v>
      </c>
      <c r="F16" s="62">
        <f>E16+0.5</f>
        <v>36.5</v>
      </c>
      <c r="G16" s="58"/>
      <c r="H16" s="64" t="s">
        <v>201</v>
      </c>
      <c r="I16" s="64" t="s">
        <v>201</v>
      </c>
      <c r="J16" s="73" t="s">
        <v>165</v>
      </c>
      <c r="K16" s="73" t="s">
        <v>165</v>
      </c>
      <c r="L16" s="73" t="s">
        <v>165</v>
      </c>
    </row>
    <row r="17" customHeight="1" spans="1:12">
      <c r="A17" s="61" t="s">
        <v>176</v>
      </c>
      <c r="B17" s="62">
        <f>C17-0.5</f>
        <v>24.5</v>
      </c>
      <c r="C17" s="70">
        <v>25</v>
      </c>
      <c r="D17" s="62">
        <f>C17+0.5</f>
        <v>25.5</v>
      </c>
      <c r="E17" s="62">
        <f>D17+0.5</f>
        <v>26</v>
      </c>
      <c r="F17" s="62">
        <f>E17+0.75</f>
        <v>26.75</v>
      </c>
      <c r="G17" s="58"/>
      <c r="H17" s="64" t="s">
        <v>165</v>
      </c>
      <c r="I17" s="64" t="s">
        <v>165</v>
      </c>
      <c r="J17" s="73" t="s">
        <v>165</v>
      </c>
      <c r="K17" s="73" t="s">
        <v>165</v>
      </c>
      <c r="L17" s="73" t="s">
        <v>165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/>
      <c r="O3" s="7"/>
    </row>
    <row r="4" ht="15.75" spans="1:15">
      <c r="A4" s="9">
        <v>1</v>
      </c>
      <c r="B4" s="21" t="s">
        <v>293</v>
      </c>
      <c r="C4" s="10" t="s">
        <v>294</v>
      </c>
      <c r="D4" s="11" t="s">
        <v>119</v>
      </c>
      <c r="E4" s="10" t="s">
        <v>63</v>
      </c>
      <c r="F4" s="10" t="s">
        <v>295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296</v>
      </c>
    </row>
    <row r="5" ht="15.75" spans="1:15">
      <c r="A5" s="9">
        <v>2</v>
      </c>
      <c r="B5" s="23" t="s">
        <v>297</v>
      </c>
      <c r="C5" s="10" t="s">
        <v>294</v>
      </c>
      <c r="D5" s="11" t="s">
        <v>298</v>
      </c>
      <c r="E5" s="10" t="s">
        <v>63</v>
      </c>
      <c r="F5" s="10" t="s">
        <v>295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296</v>
      </c>
    </row>
    <row r="6" ht="15.75" spans="1:15">
      <c r="A6" s="9">
        <v>3</v>
      </c>
      <c r="B6" s="23" t="s">
        <v>299</v>
      </c>
      <c r="C6" s="10" t="s">
        <v>294</v>
      </c>
      <c r="D6" s="11" t="s">
        <v>300</v>
      </c>
      <c r="E6" s="10" t="s">
        <v>63</v>
      </c>
      <c r="F6" s="10" t="s">
        <v>295</v>
      </c>
      <c r="G6" s="10" t="s">
        <v>66</v>
      </c>
      <c r="H6" s="10" t="s">
        <v>66</v>
      </c>
      <c r="I6" s="10">
        <v>1</v>
      </c>
      <c r="J6" s="10">
        <v>1</v>
      </c>
      <c r="K6" s="10">
        <v>1</v>
      </c>
      <c r="L6" s="10">
        <v>1</v>
      </c>
      <c r="M6" s="10">
        <v>0</v>
      </c>
      <c r="N6" s="10">
        <v>4</v>
      </c>
      <c r="O6" s="10" t="s">
        <v>296</v>
      </c>
    </row>
    <row r="7" ht="15.75" spans="1:16">
      <c r="A7" s="9">
        <v>4</v>
      </c>
      <c r="B7" s="23" t="s">
        <v>301</v>
      </c>
      <c r="C7" s="10" t="s">
        <v>302</v>
      </c>
      <c r="D7" s="11" t="s">
        <v>119</v>
      </c>
      <c r="E7" s="10" t="s">
        <v>63</v>
      </c>
      <c r="F7" s="10" t="s">
        <v>295</v>
      </c>
      <c r="G7" s="10" t="s">
        <v>66</v>
      </c>
      <c r="H7" s="10" t="s">
        <v>66</v>
      </c>
      <c r="I7" s="10">
        <v>2</v>
      </c>
      <c r="J7" s="10">
        <v>3</v>
      </c>
      <c r="K7" s="10">
        <v>2</v>
      </c>
      <c r="L7" s="10">
        <v>1</v>
      </c>
      <c r="M7" s="10">
        <v>0</v>
      </c>
      <c r="N7" s="10">
        <v>8</v>
      </c>
      <c r="O7" s="10" t="s">
        <v>296</v>
      </c>
      <c r="P7">
        <f>SUM(I7:M7)</f>
        <v>8</v>
      </c>
    </row>
    <row r="8" ht="15.75" spans="1:15">
      <c r="A8" s="9">
        <v>5</v>
      </c>
      <c r="B8" s="23" t="s">
        <v>303</v>
      </c>
      <c r="C8" s="10" t="s">
        <v>302</v>
      </c>
      <c r="D8" s="11" t="s">
        <v>298</v>
      </c>
      <c r="E8" s="10" t="s">
        <v>63</v>
      </c>
      <c r="F8" s="10" t="s">
        <v>295</v>
      </c>
      <c r="G8" s="10" t="s">
        <v>66</v>
      </c>
      <c r="H8" s="10" t="s">
        <v>66</v>
      </c>
      <c r="I8" s="10">
        <v>1</v>
      </c>
      <c r="J8" s="10">
        <v>3</v>
      </c>
      <c r="K8" s="10">
        <v>1</v>
      </c>
      <c r="L8" s="10">
        <v>2</v>
      </c>
      <c r="M8" s="10">
        <v>1</v>
      </c>
      <c r="N8" s="9">
        <v>8</v>
      </c>
      <c r="O8" s="9" t="s">
        <v>296</v>
      </c>
    </row>
    <row r="9" ht="15.75" spans="1:15">
      <c r="A9" s="9">
        <v>6</v>
      </c>
      <c r="B9" s="23" t="s">
        <v>304</v>
      </c>
      <c r="C9" s="10" t="s">
        <v>302</v>
      </c>
      <c r="D9" s="11" t="s">
        <v>300</v>
      </c>
      <c r="E9" s="10" t="s">
        <v>63</v>
      </c>
      <c r="F9" s="10" t="s">
        <v>295</v>
      </c>
      <c r="G9" s="10" t="s">
        <v>66</v>
      </c>
      <c r="H9" s="10" t="s">
        <v>66</v>
      </c>
      <c r="I9" s="10">
        <v>2</v>
      </c>
      <c r="J9" s="10">
        <v>1</v>
      </c>
      <c r="K9" s="10">
        <v>2</v>
      </c>
      <c r="L9" s="10">
        <v>1</v>
      </c>
      <c r="M9" s="10">
        <v>1</v>
      </c>
      <c r="N9" s="9">
        <v>7</v>
      </c>
      <c r="O9" s="9" t="s">
        <v>296</v>
      </c>
    </row>
    <row r="10" spans="1:15">
      <c r="A10" s="9">
        <v>7</v>
      </c>
      <c r="B10" s="9">
        <v>13</v>
      </c>
      <c r="C10" s="9" t="s">
        <v>305</v>
      </c>
      <c r="D10" s="11" t="s">
        <v>119</v>
      </c>
      <c r="E10" s="10" t="s">
        <v>63</v>
      </c>
      <c r="F10" s="10" t="s">
        <v>295</v>
      </c>
      <c r="G10" s="10" t="s">
        <v>66</v>
      </c>
      <c r="H10" s="10" t="s">
        <v>66</v>
      </c>
      <c r="I10" s="10">
        <v>2</v>
      </c>
      <c r="J10" s="10">
        <v>3</v>
      </c>
      <c r="K10" s="10">
        <v>2</v>
      </c>
      <c r="L10" s="10">
        <v>1</v>
      </c>
      <c r="M10" s="10">
        <v>1</v>
      </c>
      <c r="N10" s="9">
        <v>9</v>
      </c>
      <c r="O10" s="9" t="s">
        <v>296</v>
      </c>
    </row>
    <row r="11" spans="1:15">
      <c r="A11" s="9">
        <v>8</v>
      </c>
      <c r="B11" s="9">
        <v>18</v>
      </c>
      <c r="C11" s="9" t="s">
        <v>305</v>
      </c>
      <c r="D11" s="11" t="s">
        <v>298</v>
      </c>
      <c r="E11" s="10" t="s">
        <v>63</v>
      </c>
      <c r="F11" s="10" t="s">
        <v>295</v>
      </c>
      <c r="G11" s="10" t="s">
        <v>66</v>
      </c>
      <c r="H11" s="10" t="s">
        <v>66</v>
      </c>
      <c r="I11" s="10">
        <v>3</v>
      </c>
      <c r="J11" s="10">
        <v>3</v>
      </c>
      <c r="K11" s="10">
        <v>2</v>
      </c>
      <c r="L11" s="10">
        <v>2</v>
      </c>
      <c r="M11" s="10">
        <v>0</v>
      </c>
      <c r="N11" s="9">
        <v>10</v>
      </c>
      <c r="O11" s="9" t="s">
        <v>296</v>
      </c>
    </row>
    <row r="12" spans="1:15">
      <c r="A12" s="9">
        <v>9</v>
      </c>
      <c r="B12" s="9">
        <v>22</v>
      </c>
      <c r="C12" s="9" t="s">
        <v>305</v>
      </c>
      <c r="D12" s="11" t="s">
        <v>300</v>
      </c>
      <c r="E12" s="10" t="s">
        <v>63</v>
      </c>
      <c r="F12" s="10" t="s">
        <v>295</v>
      </c>
      <c r="G12" s="10" t="s">
        <v>66</v>
      </c>
      <c r="H12" s="10" t="s">
        <v>66</v>
      </c>
      <c r="I12" s="10">
        <v>2</v>
      </c>
      <c r="J12" s="10">
        <v>3</v>
      </c>
      <c r="K12" s="10">
        <v>2</v>
      </c>
      <c r="L12" s="10">
        <v>1</v>
      </c>
      <c r="M12" s="10">
        <v>1</v>
      </c>
      <c r="N12" s="9">
        <v>9</v>
      </c>
      <c r="O12" s="9" t="s">
        <v>296</v>
      </c>
    </row>
    <row r="13" s="2" customFormat="1" ht="18.75" spans="1:15">
      <c r="A13" s="12" t="s">
        <v>306</v>
      </c>
      <c r="B13" s="13"/>
      <c r="C13" s="13"/>
      <c r="D13" s="14"/>
      <c r="E13" s="15"/>
      <c r="F13" s="30"/>
      <c r="G13" s="30"/>
      <c r="H13" s="30"/>
      <c r="I13" s="25"/>
      <c r="J13" s="12" t="s">
        <v>307</v>
      </c>
      <c r="K13" s="13"/>
      <c r="L13" s="13"/>
      <c r="M13" s="14"/>
      <c r="N13" s="13"/>
      <c r="O13" s="20"/>
    </row>
    <row r="14" ht="16.5" spans="1:15">
      <c r="A14" s="16" t="s">
        <v>308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1 O3:O10 O12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2022-06-07T10:55:00Z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